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6.xml" ContentType="application/vnd.openxmlformats-officedocument.drawingml.chartshapes+xml"/>
  <Override PartName="/xl/drawings/drawing44.xml" ContentType="application/vnd.openxmlformats-officedocument.drawingml.chartshapes+xml"/>
  <Override PartName="/xl/drawings/drawing42.xml" ContentType="application/vnd.openxmlformats-officedocument.drawingml.chartshapes+xml"/>
  <Override PartName="/xl/drawings/drawing45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47.xml" ContentType="application/vnd.openxmlformats-officedocument.drawingml.chartshapes+xml"/>
  <Override PartName="/xl/drawings/drawing40.xml" ContentType="application/vnd.openxmlformats-officedocument.drawingml.chartshapes+xml"/>
  <Override PartName="/xl/drawings/drawing48.xml" ContentType="application/vnd.openxmlformats-officedocument.drawingml.chartshapes+xml"/>
  <Override PartName="/xl/drawings/drawing54.xml" ContentType="application/vnd.openxmlformats-officedocument.drawingml.chartshapes+xml"/>
  <Override PartName="/xl/drawings/drawing56.xml" ContentType="application/vnd.openxmlformats-officedocument.drawingml.chartshapes+xml"/>
  <Override PartName="/xl/drawings/drawing46.xml" ContentType="application/vnd.openxmlformats-officedocument.drawingml.chartshapes+xml"/>
  <Override PartName="/xl/drawings/drawing38.xml" ContentType="application/vnd.openxmlformats-officedocument.drawingml.chartshapes+xml"/>
  <Override PartName="/xl/drawings/drawing64.xml" ContentType="application/vnd.openxmlformats-officedocument.drawingml.chartshapes+xml"/>
  <Override PartName="/xl/drawings/drawing25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7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9.xml" ContentType="application/vnd.openxmlformats-officedocument.drawingml.chartshapes+xml"/>
  <Override PartName="/xl/drawings/drawing82.xml" ContentType="application/vnd.openxmlformats-officedocument.drawingml.chartshapes+xml"/>
  <Override PartName="/xl/drawings/drawing12.xml" ContentType="application/vnd.openxmlformats-officedocument.drawingml.chartshapes+xml"/>
  <Override PartName="/xl/drawings/drawing100.xml" ContentType="application/vnd.openxmlformats-officedocument.drawingml.chartshapes+xml"/>
  <Override PartName="/xl/drawings/drawing95.xml" ContentType="application/vnd.openxmlformats-officedocument.drawingml.chartshapes+xml"/>
  <Override PartName="/xl/drawings/drawing87.xml" ContentType="application/vnd.openxmlformats-officedocument.drawingml.chartshapes+xml"/>
  <Override PartName="/xl/drawings/drawing74.xml" ContentType="application/vnd.openxmlformats-officedocument.drawingml.chartshapes+xml"/>
  <Override PartName="/xl/workbook.xml" ContentType="application/vnd.openxmlformats-officedocument.spreadsheetml.sheet.main+xml"/>
  <Override PartName="/xl/worksheets/sheet5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Override5.xml" ContentType="application/vnd.openxmlformats-officedocument.themeOverride+xml"/>
  <Override PartName="/xl/drawings/drawing96.xml" ContentType="application/vnd.openxmlformats-officedocument.drawing+xml"/>
  <Override PartName="/xl/worksheets/sheet1.xml" ContentType="application/vnd.openxmlformats-officedocument.spreadsheetml.worksheet+xml"/>
  <Override PartName="/xl/charts/chart38.xml" ContentType="application/vnd.openxmlformats-officedocument.drawingml.chart+xml"/>
  <Override PartName="/xl/drawings/drawing94.xml" ContentType="application/vnd.openxmlformats-officedocument.drawing+xml"/>
  <Override PartName="/xl/drawings/drawing97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99.xml" ContentType="application/vnd.openxmlformats-officedocument.drawing+xml"/>
  <Override PartName="/xl/drawings/drawing98.xml" ContentType="application/vnd.openxmlformats-officedocument.drawing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25.xml" ContentType="application/vnd.openxmlformats-officedocument.spreadsheetml.worksheet+xml"/>
  <Override PartName="/xl/worksheets/sheet57.xml" ContentType="application/vnd.openxmlformats-officedocument.spreadsheetml.worksheet+xml"/>
  <Override PartName="/xl/drawings/drawing32.xml" ContentType="application/vnd.openxmlformats-officedocument.drawing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worksheets/sheet48.xml" ContentType="application/vnd.openxmlformats-officedocument.spreadsheetml.workshee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47.xml" ContentType="application/vnd.openxmlformats-officedocument.spreadsheetml.worksheet+xml"/>
  <Override PartName="/xl/worksheets/sheet45.xml" ContentType="application/vnd.openxmlformats-officedocument.spreadsheetml.worksheet+xml"/>
  <Override PartName="/xl/charts/chart13.xml" ContentType="application/vnd.openxmlformats-officedocument.drawingml.chart+xml"/>
  <Override PartName="/xl/worksheets/sheet46.xml" ContentType="application/vnd.openxmlformats-officedocument.spreadsheetml.worksheet+xml"/>
  <Override PartName="/xl/charts/chart12.xml" ContentType="application/vnd.openxmlformats-officedocument.drawingml.chart+xml"/>
  <Override PartName="/xl/drawings/drawing28.xml" ContentType="application/vnd.openxmlformats-officedocument.drawing+xml"/>
  <Override PartName="/xl/worksheets/sheet49.xml" ContentType="application/vnd.openxmlformats-officedocument.spreadsheetml.worksheet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charts/chart9.xml" ContentType="application/vnd.openxmlformats-officedocument.drawingml.char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8.xml" ContentType="application/vnd.openxmlformats-officedocument.drawingml.chart+xml"/>
  <Override PartName="/xl/charts/chart14.xml" ContentType="application/vnd.openxmlformats-officedocument.drawingml.chart+xml"/>
  <Override PartName="/xl/worksheets/sheet44.xml" ContentType="application/vnd.openxmlformats-officedocument.spreadsheetml.worksheet+xml"/>
  <Override PartName="/xl/charts/chart15.xml" ContentType="application/vnd.openxmlformats-officedocument.drawingml.chart+xml"/>
  <Override PartName="/xl/drawings/drawing93.xml" ContentType="application/vnd.openxmlformats-officedocument.drawing+xml"/>
  <Override PartName="/xl/worksheets/sheet33.xml" ContentType="application/vnd.openxmlformats-officedocument.spreadsheetml.worksheet+xml"/>
  <Override PartName="/xl/charts/chart25.xml" ContentType="application/vnd.openxmlformats-officedocument.drawingml.chart+xml"/>
  <Override PartName="/xl/worksheets/sheet34.xml" ContentType="application/vnd.openxmlformats-officedocument.spreadsheetml.worksheet+xml"/>
  <Override PartName="/xl/charts/chart24.xml" ContentType="application/vnd.openxmlformats-officedocument.drawingml.chart+xml"/>
  <Override PartName="/xl/worksheets/sheet35.xml" ContentType="application/vnd.openxmlformats-officedocument.spreadsheetml.worksheet+xml"/>
  <Override PartName="/xl/worksheets/sheet32.xml" ContentType="application/vnd.openxmlformats-officedocument.spreadsheetml.worksheet+xml"/>
  <Override PartName="/xl/drawings/drawing49.xml" ContentType="application/vnd.openxmlformats-officedocument.drawing+xml"/>
  <Override PartName="/xl/drawings/drawing52.xml" ContentType="application/vnd.openxmlformats-officedocument.drawing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charts/chart23.xml" ContentType="application/vnd.openxmlformats-officedocument.drawingml.chart+xml"/>
  <Override PartName="/xl/worksheets/sheet36.xml" ContentType="application/vnd.openxmlformats-officedocument.spreadsheetml.worksheet+xml"/>
  <Override PartName="/xl/charts/chart22.xml" ContentType="application/vnd.openxmlformats-officedocument.drawingml.chart+xml"/>
  <Override PartName="/xl/worksheets/sheet41.xml" ContentType="application/vnd.openxmlformats-officedocument.spreadsheetml.worksheet+xml"/>
  <Override PartName="/xl/charts/chart17.xml" ContentType="application/vnd.openxmlformats-officedocument.drawingml.chart+xml"/>
  <Override PartName="/xl/worksheets/sheet42.xml" ContentType="application/vnd.openxmlformats-officedocument.spreadsheetml.worksheet+xml"/>
  <Override PartName="/xl/charts/chart16.xml" ContentType="application/vnd.openxmlformats-officedocument.drawingml.chart+xml"/>
  <Override PartName="/xl/worksheets/sheet43.xml" ContentType="application/vnd.openxmlformats-officedocument.spreadsheetml.worksheet+xml"/>
  <Override PartName="/xl/charts/chart18.xml" ContentType="application/vnd.openxmlformats-officedocument.drawingml.chart+xml"/>
  <Override PartName="/xl/worksheets/sheet40.xml" ContentType="application/vnd.openxmlformats-officedocument.spreadsheetml.worksheet+xml"/>
  <Override PartName="/xl/charts/chart19.xml" ContentType="application/vnd.openxmlformats-officedocument.drawingml.chart+xml"/>
  <Override PartName="/xl/worksheets/sheet37.xml" ContentType="application/vnd.openxmlformats-officedocument.spreadsheetml.worksheet+xml"/>
  <Override PartName="/xl/charts/chart21.xml" ContentType="application/vnd.openxmlformats-officedocument.drawingml.chart+xml"/>
  <Override PartName="/xl/worksheets/sheet38.xml" ContentType="application/vnd.openxmlformats-officedocument.spreadsheetml.worksheet+xml"/>
  <Override PartName="/xl/charts/chart20.xml" ContentType="application/vnd.openxmlformats-officedocument.drawingml.chart+xml"/>
  <Override PartName="/xl/worksheets/sheet39.xml" ContentType="application/vnd.openxmlformats-officedocument.spreadsheetml.workshee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charts/chart2.xml" ContentType="application/vnd.openxmlformats-officedocument.drawingml.chart+xml"/>
  <Override PartName="/xl/worksheets/sheet55.xml" ContentType="application/vnd.openxmlformats-officedocument.spreadsheetml.worksheet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theme/themeOverride1.xml" ContentType="application/vnd.openxmlformats-officedocument.themeOverride+xml"/>
  <Override PartName="/xl/worksheets/sheet53.xml" ContentType="application/vnd.openxmlformats-officedocument.spreadsheetml.worksheet+xml"/>
  <Override PartName="/xl/charts/chart5.xml" ContentType="application/vnd.openxmlformats-officedocument.drawingml.chart+xml"/>
  <Override PartName="/xl/worksheets/sheet51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52.xml" ContentType="application/vnd.openxmlformats-officedocument.spreadsheetml.worksheet+xml"/>
  <Override PartName="/xl/theme/themeOverride2.xml" ContentType="application/vnd.openxmlformats-officedocument.themeOverride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worksheets/sheet54.xml" ContentType="application/vnd.openxmlformats-officedocument.spreadsheetml.worksheet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79.xml" ContentType="application/vnd.openxmlformats-officedocument.drawing+xml"/>
  <Override PartName="/xl/drawings/drawing70.xml" ContentType="application/vnd.openxmlformats-officedocument.drawing+xml"/>
  <Override PartName="/xl/drawings/drawing88.xml" ContentType="application/vnd.openxmlformats-officedocument.drawing+xml"/>
  <Override PartName="/xl/drawings/drawing71.xml" ContentType="application/vnd.openxmlformats-officedocument.drawing+xml"/>
  <Override PartName="/xl/charts/chart31.xml" ContentType="application/vnd.openxmlformats-officedocument.drawingml.chart+xml"/>
  <Override PartName="/xl/worksheets/sheet26.xml" ContentType="application/vnd.openxmlformats-officedocument.spreadsheetml.worksheet+xml"/>
  <Override PartName="/xl/charts/chart30.xml" ContentType="application/vnd.openxmlformats-officedocument.drawingml.chart+xml"/>
  <Override PartName="/xl/drawings/drawing81.xml" ContentType="application/vnd.openxmlformats-officedocument.drawing+xml"/>
  <Override PartName="/xl/drawings/drawing68.xml" ContentType="application/vnd.openxmlformats-officedocument.drawing+xml"/>
  <Override PartName="/xl/drawings/drawing89.xml" ContentType="application/vnd.openxmlformats-officedocument.drawing+xml"/>
  <Override PartName="/xl/drawings/drawing69.xml" ContentType="application/vnd.openxmlformats-officedocument.drawing+xml"/>
  <Override PartName="/xl/drawings/drawing72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33.xml" ContentType="application/vnd.openxmlformats-officedocument.drawingml.chart+xml"/>
  <Override PartName="/xl/drawings/drawing78.xml" ContentType="application/vnd.openxmlformats-officedocument.drawing+xml"/>
  <Override PartName="/xl/drawings/drawing53.xml" ContentType="application/vnd.openxmlformats-officedocument.drawing+xml"/>
  <Override PartName="/xl/drawings/drawing86.xml" ContentType="application/vnd.openxmlformats-officedocument.drawing+xml"/>
  <Override PartName="/xl/drawings/drawing73.xml" ContentType="application/vnd.openxmlformats-officedocument.drawing+xml"/>
  <Override PartName="/xl/theme/themeOverride4.xml" ContentType="application/vnd.openxmlformats-officedocument.themeOverride+xml"/>
  <Override PartName="/xl/charts/chart32.xml" ContentType="application/vnd.openxmlformats-officedocument.drawingml.chart+xml"/>
  <Override PartName="/xl/worksheets/sheet28.xml" ContentType="application/vnd.openxmlformats-officedocument.spreadsheetml.worksheet+xml"/>
  <Override PartName="/xl/charts/chart36.xml" ContentType="application/vnd.openxmlformats-officedocument.drawingml.chart+xml"/>
  <Override PartName="/xl/drawings/drawing80.xml" ContentType="application/vnd.openxmlformats-officedocument.drawing+xml"/>
  <Override PartName="/xl/drawings/drawing75.xml" ContentType="application/vnd.openxmlformats-officedocument.drawing+xml"/>
  <Override PartName="/xl/drawings/drawing67.xml" ContentType="application/vnd.openxmlformats-officedocument.drawing+xml"/>
  <Override PartName="/xl/drawings/drawing92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worksheets/sheet30.xml" ContentType="application/vnd.openxmlformats-officedocument.spreadsheetml.worksheet+xml"/>
  <Override PartName="/xl/charts/chart28.xml" ContentType="application/vnd.openxmlformats-officedocument.drawingml.chart+xml"/>
  <Override PartName="/xl/charts/chart27.xml" ContentType="application/vnd.openxmlformats-officedocument.drawingml.chart+xml"/>
  <Override PartName="/xl/drawings/drawing84.xml" ContentType="application/vnd.openxmlformats-officedocument.drawing+xml"/>
  <Override PartName="/xl/worksheets/sheet31.xml" ContentType="application/vnd.openxmlformats-officedocument.spreadsheetml.worksheet+xml"/>
  <Override PartName="/xl/charts/chart35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charts/chart34.xml" ContentType="application/vnd.openxmlformats-officedocument.drawingml.chart+xml"/>
  <Override PartName="/xl/drawings/drawing60.xml" ContentType="application/vnd.openxmlformats-officedocument.drawing+xml"/>
  <Override PartName="/xl/drawings/drawing63.xml" ContentType="application/vnd.openxmlformats-officedocument.drawing+xml"/>
  <Override PartName="/xl/charts/chart29.xml" ContentType="application/vnd.openxmlformats-officedocument.drawingml.chart+xml"/>
  <Override PartName="/xl/worksheets/sheet29.xml" ContentType="application/vnd.openxmlformats-officedocument.spreadsheetml.worksheet+xml"/>
  <Override PartName="/xl/drawings/drawing85.xml" ContentType="application/vnd.openxmlformats-officedocument.drawing+xml"/>
  <Override PartName="/xl/drawings/drawing65.xml" ContentType="application/vnd.openxmlformats-officedocument.drawing+xml"/>
  <Override PartName="/xl/worksheets/sheet27.xml" ContentType="application/vnd.openxmlformats-officedocument.spreadsheetml.worksheet+xml"/>
  <Override PartName="/xl/drawings/drawing66.xml" ContentType="application/vnd.openxmlformats-officedocument.drawing+xml"/>
  <Override PartName="/xl/drawings/drawing91.xml" ContentType="application/vnd.openxmlformats-officedocument.drawing+xml"/>
  <Override PartName="/xl/drawings/drawing90.xml" ContentType="application/vnd.openxmlformats-officedocument.drawing+xml"/>
  <Override PartName="/xl/drawings/drawing83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mensual'!$B$5:$F$116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mensual'!$B$5:$F$116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CAT'!$B$5:$H$103</definedName>
    <definedName name="_xlnm.Print_Area" localSheetId="58">'evolución EM zona'!$B$5:$K$104</definedName>
    <definedName name="_xlnm.Print_Area" localSheetId="49">'evolución IO CAT '!$B$5:$H$103</definedName>
    <definedName name="_xlnm.Print_Area" localSheetId="47">'evolución IO zona'!$B$5:$K$104</definedName>
    <definedName name="_xlnm.Print_Area" localSheetId="31">'EVOLUCIÓN NACIO CATEGORIA '!$B$5:$H$32</definedName>
    <definedName name="_xlnm.Print_Area" localSheetId="40">'evolución pernocta cat ev anual'!$B$5:$H$103</definedName>
    <definedName name="_xlnm.Print_Area" localSheetId="38">'evoución PERNOCTA zona'!$B$5:$K$104</definedName>
    <definedName name="_xlnm.Print_Area" localSheetId="20">'graf. dist cate periodo act'!$B$2:$I$25</definedName>
    <definedName name="_xlnm.Print_Area" localSheetId="19">'graf. dist cate ultimo año'!$B$2:$H$23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mensual'!$B$5:$F$116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Principal'!$C$4:$G$70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mensu'!$B$5:$AV$116</definedName>
    <definedName name="_xlnm.Print_Area" localSheetId="32">'nacionalidades distribucion alo'!$B$5:$H$32</definedName>
    <definedName name="_xlnm.Print_Area" localSheetId="34">'Nacionalidad-evolución cuota'!$B$5:$Y$116</definedName>
    <definedName name="_xlnm.Print_Area" localSheetId="44">'Pernoctacion mensual'!$B$5:$F$116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tip'!$B$5:$H$117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CAT'!$B$5:$N$116</definedName>
    <definedName name="_xlnm.Print_Area" localSheetId="57">'Tablas evol EM zona'!$B$5:$T$117</definedName>
    <definedName name="_xlnm.Print_Area" localSheetId="48">'tablas evol IO CAT '!$B$5:$N$116</definedName>
    <definedName name="_xlnm.Print_Area" localSheetId="46">'Tablas evol IO zona'!$B$5:$T$117</definedName>
    <definedName name="_xlnm.Print_Area" localSheetId="39">'tablas pernocta cat ev anual'!$B$5:$N$116</definedName>
    <definedName name="_xlnm.Print_Area" localSheetId="37">'Tablas PERNOCTA zona'!$B$5:$T$117</definedName>
    <definedName name="_xlnm.Print_Area" localSheetId="17">'tablas turistas por categorías '!$B$5:$N$116</definedName>
    <definedName name="_xlnm.Print_Area" localSheetId="7">'tablas turistas por Temporada'!$B$5:$H$28</definedName>
    <definedName name="_xlnm.Print_Area" localSheetId="10">'Tablas turistas zona y tip.'!$B$5:$T$117</definedName>
    <definedName name="_xlnm.Print_Area" localSheetId="12">'tablas Zonas mensual '!$B$5:$I$57</definedName>
    <definedName name="_xlnm.Print_Area" localSheetId="5">'var evolu x tipolo'!$B$5:$E$103</definedName>
    <definedName name="_xlnm.Print_Area" localSheetId="21">'VARIACIÓN EVOL POR CATEGORIA'!$B$5:$H$103</definedName>
    <definedName name="_xlnm.Print_Area" localSheetId="11">'variación x zonas tipo '!$B$5:$K$104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D6" i="63"/>
  <c r="C6" i="63"/>
  <c r="D6" i="62"/>
  <c r="C6" i="62"/>
  <c r="B11" i="61"/>
  <c r="B11" i="60"/>
  <c r="B12" i="59"/>
  <c r="B12" i="58"/>
  <c r="B11" i="56"/>
  <c r="D6" i="54"/>
  <c r="C6" i="54"/>
  <c r="D6" i="52"/>
  <c r="C6" i="52"/>
  <c r="D6" i="51"/>
  <c r="C6" i="51"/>
  <c r="B11" i="50"/>
  <c r="B11" i="49"/>
  <c r="B12" i="48"/>
  <c r="B12" i="47"/>
  <c r="B11" i="45"/>
  <c r="E6" i="43"/>
  <c r="C6" i="43"/>
  <c r="E6" i="42"/>
  <c r="C6" i="42"/>
  <c r="B11" i="41"/>
  <c r="B11" i="40"/>
  <c r="B12" i="39"/>
  <c r="B12" i="38"/>
  <c r="B11" i="36"/>
  <c r="B11" i="35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6" i="34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6" i="33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6" i="32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1" i="22"/>
  <c r="B11" i="18"/>
  <c r="E6" i="16"/>
  <c r="C6" i="16"/>
  <c r="B12" i="12"/>
  <c r="B12" i="11"/>
  <c r="E6" i="9"/>
  <c r="C6" i="9"/>
  <c r="B11" i="6"/>
  <c r="B12" i="4"/>
  <c r="E6" i="3"/>
  <c r="C6" i="3"/>
  <c r="E39" i="2"/>
  <c r="D39" i="2"/>
  <c r="E23" i="2"/>
  <c r="D23" i="2"/>
  <c r="E7" i="2"/>
  <c r="D7" i="2"/>
  <c r="D6" i="1"/>
  <c r="D7" i="6" l="1"/>
  <c r="F8" i="4"/>
  <c r="C10" i="6"/>
  <c r="D11" i="4"/>
  <c r="G19" i="2"/>
  <c r="G34" i="2"/>
  <c r="G40" i="2"/>
  <c r="F40" i="2"/>
  <c r="G41" i="2"/>
  <c r="F41" i="2"/>
  <c r="G42" i="2"/>
  <c r="F42" i="2"/>
  <c r="G43" i="2"/>
  <c r="F43" i="2"/>
  <c r="G44" i="2"/>
  <c r="F44" i="2"/>
  <c r="G45" i="2"/>
  <c r="F45" i="2"/>
  <c r="G46" i="2"/>
  <c r="F46" i="2"/>
  <c r="G47" i="2"/>
  <c r="F47" i="2"/>
  <c r="G48" i="2"/>
  <c r="F48" i="2"/>
  <c r="G49" i="2"/>
  <c r="G7" i="3"/>
  <c r="F7" i="3"/>
  <c r="D9" i="3"/>
  <c r="C12" i="6"/>
  <c r="D13" i="4"/>
  <c r="E12" i="6"/>
  <c r="H13" i="4"/>
  <c r="D13" i="6"/>
  <c r="F14" i="4"/>
  <c r="C14" i="6"/>
  <c r="D15" i="4"/>
  <c r="E14" i="6"/>
  <c r="H15" i="4"/>
  <c r="D15" i="6"/>
  <c r="F16" i="4"/>
  <c r="C16" i="6"/>
  <c r="D17" i="4"/>
  <c r="E16" i="6"/>
  <c r="H17" i="4"/>
  <c r="D17" i="6"/>
  <c r="F18" i="4"/>
  <c r="C18" i="6"/>
  <c r="D19" i="4"/>
  <c r="E18" i="6"/>
  <c r="H19" i="4"/>
  <c r="D19" i="6"/>
  <c r="F20" i="4"/>
  <c r="C20" i="6"/>
  <c r="D21" i="4"/>
  <c r="E20" i="6"/>
  <c r="H21" i="4"/>
  <c r="D21" i="6"/>
  <c r="F22" i="4"/>
  <c r="C22" i="6"/>
  <c r="D23" i="4"/>
  <c r="E22" i="6"/>
  <c r="H23" i="4"/>
  <c r="D23" i="6"/>
  <c r="F24" i="4"/>
  <c r="C24" i="6"/>
  <c r="D25" i="4"/>
  <c r="E24" i="6"/>
  <c r="H25" i="4"/>
  <c r="D25" i="6"/>
  <c r="F26" i="4"/>
  <c r="C26" i="6"/>
  <c r="D27" i="4"/>
  <c r="E26" i="6"/>
  <c r="H27" i="4"/>
  <c r="D27" i="6"/>
  <c r="F28" i="4"/>
  <c r="C28" i="6"/>
  <c r="D29" i="4"/>
  <c r="E28" i="6"/>
  <c r="H29" i="4"/>
  <c r="D29" i="6"/>
  <c r="F30" i="4"/>
  <c r="C30" i="6"/>
  <c r="D31" i="4"/>
  <c r="E30" i="6"/>
  <c r="H31" i="4"/>
  <c r="D31" i="6"/>
  <c r="F32" i="4"/>
  <c r="C32" i="6"/>
  <c r="D33" i="4"/>
  <c r="E32" i="6"/>
  <c r="H33" i="4"/>
  <c r="D33" i="6"/>
  <c r="F34" i="4"/>
  <c r="C34" i="6"/>
  <c r="D35" i="4"/>
  <c r="E34" i="6"/>
  <c r="H35" i="4"/>
  <c r="D35" i="6"/>
  <c r="F36" i="4"/>
  <c r="C36" i="6"/>
  <c r="D37" i="4"/>
  <c r="E36" i="6"/>
  <c r="H37" i="4"/>
  <c r="D37" i="6"/>
  <c r="F38" i="4"/>
  <c r="C38" i="6"/>
  <c r="D39" i="4"/>
  <c r="E38" i="6"/>
  <c r="H39" i="4"/>
  <c r="D39" i="6"/>
  <c r="F40" i="4"/>
  <c r="C40" i="6"/>
  <c r="D41" i="4"/>
  <c r="E40" i="6"/>
  <c r="H41" i="4"/>
  <c r="D41" i="6"/>
  <c r="F42" i="4"/>
  <c r="C42" i="6"/>
  <c r="D43" i="4"/>
  <c r="E42" i="6"/>
  <c r="H43" i="4"/>
  <c r="D43" i="6"/>
  <c r="F44" i="4"/>
  <c r="C44" i="6"/>
  <c r="D45" i="4"/>
  <c r="E44" i="6"/>
  <c r="H45" i="4"/>
  <c r="D45" i="6"/>
  <c r="F46" i="4"/>
  <c r="C46" i="6"/>
  <c r="D47" i="4"/>
  <c r="E46" i="6"/>
  <c r="H47" i="4"/>
  <c r="D47" i="6"/>
  <c r="F48" i="4"/>
  <c r="C48" i="6"/>
  <c r="D49" i="4"/>
  <c r="E48" i="6"/>
  <c r="H49" i="4"/>
  <c r="D49" i="6"/>
  <c r="F50" i="4"/>
  <c r="C50" i="6"/>
  <c r="D51" i="4"/>
  <c r="E50" i="6"/>
  <c r="H51" i="4"/>
  <c r="D51" i="6"/>
  <c r="F52" i="4"/>
  <c r="C52" i="6"/>
  <c r="D53" i="4"/>
  <c r="E52" i="6"/>
  <c r="H53" i="4"/>
  <c r="D53" i="6"/>
  <c r="F54" i="4"/>
  <c r="C54" i="6"/>
  <c r="D55" i="4"/>
  <c r="E54" i="6"/>
  <c r="H55" i="4"/>
  <c r="D55" i="6"/>
  <c r="F56" i="4"/>
  <c r="C56" i="6"/>
  <c r="D57" i="4"/>
  <c r="E56" i="6"/>
  <c r="H57" i="4"/>
  <c r="D57" i="6"/>
  <c r="F58" i="4"/>
  <c r="C58" i="6"/>
  <c r="D59" i="4"/>
  <c r="E58" i="6"/>
  <c r="H59" i="4"/>
  <c r="D59" i="6"/>
  <c r="F60" i="4"/>
  <c r="C60" i="6"/>
  <c r="D61" i="4"/>
  <c r="E60" i="6"/>
  <c r="H61" i="4"/>
  <c r="D61" i="6"/>
  <c r="F62" i="4"/>
  <c r="C62" i="6"/>
  <c r="D63" i="4"/>
  <c r="E62" i="6"/>
  <c r="H63" i="4"/>
  <c r="D63" i="6"/>
  <c r="F64" i="4"/>
  <c r="C64" i="6"/>
  <c r="D65" i="4"/>
  <c r="E64" i="6"/>
  <c r="H65" i="4"/>
  <c r="D65" i="6"/>
  <c r="F66" i="4"/>
  <c r="C66" i="6"/>
  <c r="D67" i="4"/>
  <c r="E66" i="6"/>
  <c r="H67" i="4"/>
  <c r="D67" i="6"/>
  <c r="F68" i="4"/>
  <c r="C68" i="6"/>
  <c r="D69" i="4"/>
  <c r="E68" i="6"/>
  <c r="H69" i="4"/>
  <c r="D69" i="6"/>
  <c r="F70" i="4"/>
  <c r="C70" i="6"/>
  <c r="D71" i="4"/>
  <c r="E70" i="6"/>
  <c r="H71" i="4"/>
  <c r="D71" i="6"/>
  <c r="F72" i="4"/>
  <c r="C72" i="6"/>
  <c r="D73" i="4"/>
  <c r="E72" i="6"/>
  <c r="H73" i="4"/>
  <c r="D73" i="6"/>
  <c r="F74" i="4"/>
  <c r="C74" i="6"/>
  <c r="D75" i="4"/>
  <c r="E74" i="6"/>
  <c r="H75" i="4"/>
  <c r="D75" i="6"/>
  <c r="F76" i="4"/>
  <c r="C76" i="6"/>
  <c r="D77" i="4"/>
  <c r="E76" i="6"/>
  <c r="H77" i="4"/>
  <c r="D77" i="6"/>
  <c r="F78" i="4"/>
  <c r="C78" i="6"/>
  <c r="D79" i="4"/>
  <c r="E78" i="6"/>
  <c r="H79" i="4"/>
  <c r="D79" i="6"/>
  <c r="F80" i="4"/>
  <c r="C80" i="6"/>
  <c r="D81" i="4"/>
  <c r="E80" i="6"/>
  <c r="H81" i="4"/>
  <c r="D81" i="6"/>
  <c r="F82" i="4"/>
  <c r="C82" i="6"/>
  <c r="D83" i="4"/>
  <c r="E82" i="6"/>
  <c r="H83" i="4"/>
  <c r="D83" i="6"/>
  <c r="F84" i="4"/>
  <c r="C84" i="6"/>
  <c r="D85" i="4"/>
  <c r="E84" i="6"/>
  <c r="H85" i="4"/>
  <c r="D85" i="6"/>
  <c r="F86" i="4"/>
  <c r="C86" i="6"/>
  <c r="D87" i="4"/>
  <c r="E86" i="6"/>
  <c r="H87" i="4"/>
  <c r="D87" i="6"/>
  <c r="F88" i="4"/>
  <c r="C88" i="6"/>
  <c r="D89" i="4"/>
  <c r="E88" i="6"/>
  <c r="H89" i="4"/>
  <c r="D89" i="6"/>
  <c r="F90" i="4"/>
  <c r="C90" i="6"/>
  <c r="D91" i="4"/>
  <c r="E90" i="6"/>
  <c r="H91" i="4"/>
  <c r="D91" i="6"/>
  <c r="F92" i="4"/>
  <c r="C92" i="6"/>
  <c r="D93" i="4"/>
  <c r="E92" i="6"/>
  <c r="H93" i="4"/>
  <c r="D93" i="6"/>
  <c r="F94" i="4"/>
  <c r="C94" i="6"/>
  <c r="D95" i="4"/>
  <c r="E94" i="6"/>
  <c r="H95" i="4"/>
  <c r="D95" i="6"/>
  <c r="F96" i="4"/>
  <c r="C96" i="6"/>
  <c r="D97" i="4"/>
  <c r="E96" i="6"/>
  <c r="H97" i="4"/>
  <c r="D97" i="6"/>
  <c r="F98" i="4"/>
  <c r="C98" i="6"/>
  <c r="D99" i="4"/>
  <c r="E98" i="6"/>
  <c r="H99" i="4"/>
  <c r="D99" i="6"/>
  <c r="F100" i="4"/>
  <c r="C100" i="6"/>
  <c r="D101" i="4"/>
  <c r="E100" i="6"/>
  <c r="H101" i="4"/>
  <c r="D101" i="6"/>
  <c r="F102" i="4"/>
  <c r="C102" i="6"/>
  <c r="D103" i="4"/>
  <c r="E102" i="6"/>
  <c r="H103" i="4"/>
  <c r="D9" i="9"/>
  <c r="G12" i="9"/>
  <c r="F12" i="9"/>
  <c r="D14" i="9"/>
  <c r="G17" i="9"/>
  <c r="F17" i="9"/>
  <c r="C8" i="12"/>
  <c r="D8" i="11"/>
  <c r="H8" i="11"/>
  <c r="E8" i="12"/>
  <c r="G8" i="12"/>
  <c r="L8" i="11"/>
  <c r="P8" i="11"/>
  <c r="I8" i="12"/>
  <c r="K8" i="12"/>
  <c r="T8" i="11"/>
  <c r="F9" i="11"/>
  <c r="D9" i="12"/>
  <c r="F9" i="12"/>
  <c r="J9" i="11"/>
  <c r="N9" i="11"/>
  <c r="H9" i="12"/>
  <c r="J9" i="12"/>
  <c r="R9" i="11"/>
  <c r="D10" i="11"/>
  <c r="C10" i="12"/>
  <c r="E10" i="12"/>
  <c r="H10" i="11"/>
  <c r="L10" i="11"/>
  <c r="G10" i="12"/>
  <c r="I10" i="12"/>
  <c r="P10" i="11"/>
  <c r="T10" i="11"/>
  <c r="K10" i="12"/>
  <c r="D11" i="12"/>
  <c r="F11" i="11"/>
  <c r="J11" i="11"/>
  <c r="F11" i="12"/>
  <c r="H11" i="12"/>
  <c r="N11" i="11"/>
  <c r="R11" i="11"/>
  <c r="J11" i="12"/>
  <c r="D10" i="16"/>
  <c r="C12" i="22"/>
  <c r="D12" i="18"/>
  <c r="G12" i="22"/>
  <c r="L12" i="18"/>
  <c r="E13" i="22"/>
  <c r="H13" i="18"/>
  <c r="C14" i="22"/>
  <c r="D14" i="18"/>
  <c r="G14" i="22"/>
  <c r="L14" i="18"/>
  <c r="E15" i="22"/>
  <c r="H15" i="18"/>
  <c r="C16" i="22"/>
  <c r="D16" i="18"/>
  <c r="G16" i="22"/>
  <c r="L16" i="18"/>
  <c r="E17" i="22"/>
  <c r="H17" i="18"/>
  <c r="C18" i="22"/>
  <c r="D18" i="18"/>
  <c r="G18" i="22"/>
  <c r="L18" i="18"/>
  <c r="E19" i="22"/>
  <c r="H19" i="18"/>
  <c r="C20" i="22"/>
  <c r="D20" i="18"/>
  <c r="G20" i="22"/>
  <c r="L20" i="18"/>
  <c r="E21" i="22"/>
  <c r="H21" i="18"/>
  <c r="C22" i="22"/>
  <c r="D22" i="18"/>
  <c r="G22" i="22"/>
  <c r="L22" i="18"/>
  <c r="E23" i="22"/>
  <c r="H23" i="18"/>
  <c r="C24" i="22"/>
  <c r="D24" i="18"/>
  <c r="G24" i="22"/>
  <c r="L24" i="18"/>
  <c r="E25" i="22"/>
  <c r="H25" i="18"/>
  <c r="C26" i="22"/>
  <c r="D26" i="18"/>
  <c r="G26" i="22"/>
  <c r="L26" i="18"/>
  <c r="E27" i="22"/>
  <c r="H27" i="18"/>
  <c r="C28" i="22"/>
  <c r="D28" i="18"/>
  <c r="G28" i="22"/>
  <c r="L28" i="18"/>
  <c r="E29" i="22"/>
  <c r="H29" i="18"/>
  <c r="C30" i="22"/>
  <c r="D30" i="18"/>
  <c r="G30" i="22"/>
  <c r="L30" i="18"/>
  <c r="E31" i="22"/>
  <c r="H31" i="18"/>
  <c r="C32" i="22"/>
  <c r="D32" i="18"/>
  <c r="G32" i="22"/>
  <c r="L32" i="18"/>
  <c r="E33" i="22"/>
  <c r="H33" i="18"/>
  <c r="C34" i="22"/>
  <c r="D34" i="18"/>
  <c r="G34" i="22"/>
  <c r="L34" i="18"/>
  <c r="E35" i="22"/>
  <c r="H35" i="18"/>
  <c r="C36" i="22"/>
  <c r="D36" i="18"/>
  <c r="G36" i="22"/>
  <c r="L36" i="18"/>
  <c r="E37" i="22"/>
  <c r="H37" i="18"/>
  <c r="C38" i="22"/>
  <c r="D38" i="18"/>
  <c r="G38" i="22"/>
  <c r="L38" i="18"/>
  <c r="E39" i="22"/>
  <c r="H39" i="18"/>
  <c r="C40" i="22"/>
  <c r="D40" i="18"/>
  <c r="G40" i="22"/>
  <c r="L40" i="18"/>
  <c r="E41" i="22"/>
  <c r="H41" i="18"/>
  <c r="C42" i="22"/>
  <c r="D42" i="18"/>
  <c r="G42" i="22"/>
  <c r="L42" i="18"/>
  <c r="E43" i="22"/>
  <c r="H43" i="18"/>
  <c r="C44" i="22"/>
  <c r="D44" i="18"/>
  <c r="G44" i="22"/>
  <c r="L44" i="18"/>
  <c r="E45" i="22"/>
  <c r="H45" i="18"/>
  <c r="C46" i="22"/>
  <c r="D46" i="18"/>
  <c r="G46" i="22"/>
  <c r="L46" i="18"/>
  <c r="E47" i="22"/>
  <c r="H47" i="18"/>
  <c r="C48" i="22"/>
  <c r="D48" i="18"/>
  <c r="G48" i="22"/>
  <c r="L48" i="18"/>
  <c r="E49" i="22"/>
  <c r="H49" i="18"/>
  <c r="C50" i="22"/>
  <c r="D50" i="18"/>
  <c r="G50" i="22"/>
  <c r="L50" i="18"/>
  <c r="E51" i="22"/>
  <c r="H51" i="18"/>
  <c r="C52" i="22"/>
  <c r="D52" i="18"/>
  <c r="G52" i="22"/>
  <c r="L52" i="18"/>
  <c r="E53" i="22"/>
  <c r="H53" i="18"/>
  <c r="C54" i="22"/>
  <c r="D54" i="18"/>
  <c r="G54" i="22"/>
  <c r="L54" i="18"/>
  <c r="E55" i="22"/>
  <c r="H55" i="18"/>
  <c r="C56" i="22"/>
  <c r="D56" i="18"/>
  <c r="G56" i="22"/>
  <c r="L56" i="18"/>
  <c r="E57" i="22"/>
  <c r="H57" i="18"/>
  <c r="C58" i="22"/>
  <c r="D58" i="18"/>
  <c r="G58" i="22"/>
  <c r="L58" i="18"/>
  <c r="E59" i="22"/>
  <c r="H59" i="18"/>
  <c r="C60" i="22"/>
  <c r="D60" i="18"/>
  <c r="G60" i="22"/>
  <c r="L60" i="18"/>
  <c r="E61" i="22"/>
  <c r="H61" i="18"/>
  <c r="G25" i="2"/>
  <c r="F25" i="2"/>
  <c r="F26" i="2"/>
  <c r="G26" i="2"/>
  <c r="F28" i="2"/>
  <c r="G28" i="2"/>
  <c r="F30" i="2"/>
  <c r="G30" i="2"/>
  <c r="G32" i="2"/>
  <c r="F32" i="2"/>
  <c r="D8" i="4"/>
  <c r="C7" i="6"/>
  <c r="E7" i="6"/>
  <c r="H8" i="4"/>
  <c r="F9" i="4"/>
  <c r="D8" i="6"/>
  <c r="C9" i="6"/>
  <c r="D10" i="4"/>
  <c r="D10" i="6"/>
  <c r="F11" i="4"/>
  <c r="G8" i="9"/>
  <c r="F8" i="9"/>
  <c r="D10" i="9"/>
  <c r="G13" i="9"/>
  <c r="F13" i="9"/>
  <c r="D16" i="9"/>
  <c r="G18" i="9"/>
  <c r="F18" i="9"/>
  <c r="F13" i="11"/>
  <c r="D13" i="12"/>
  <c r="F13" i="12"/>
  <c r="J13" i="11"/>
  <c r="N13" i="11"/>
  <c r="H13" i="12"/>
  <c r="J13" i="12"/>
  <c r="R13" i="11"/>
  <c r="D14" i="11"/>
  <c r="C14" i="12"/>
  <c r="E14" i="12"/>
  <c r="H14" i="11"/>
  <c r="L14" i="11"/>
  <c r="G14" i="12"/>
  <c r="I14" i="12"/>
  <c r="P14" i="11"/>
  <c r="T14" i="11"/>
  <c r="K14" i="12"/>
  <c r="D15" i="12"/>
  <c r="F15" i="11"/>
  <c r="J15" i="11"/>
  <c r="F15" i="12"/>
  <c r="H15" i="12"/>
  <c r="N15" i="11"/>
  <c r="R15" i="11"/>
  <c r="J15" i="12"/>
  <c r="C16" i="12"/>
  <c r="D16" i="11"/>
  <c r="H16" i="11"/>
  <c r="E16" i="12"/>
  <c r="G16" i="12"/>
  <c r="L16" i="11"/>
  <c r="P16" i="11"/>
  <c r="I16" i="12"/>
  <c r="K16" i="12"/>
  <c r="T16" i="11"/>
  <c r="F17" i="11"/>
  <c r="D17" i="12"/>
  <c r="F17" i="12"/>
  <c r="J17" i="11"/>
  <c r="N17" i="11"/>
  <c r="H17" i="12"/>
  <c r="J17" i="12"/>
  <c r="R17" i="11"/>
  <c r="D18" i="11"/>
  <c r="C18" i="12"/>
  <c r="E18" i="12"/>
  <c r="H18" i="11"/>
  <c r="L18" i="11"/>
  <c r="G18" i="12"/>
  <c r="I18" i="12"/>
  <c r="P18" i="11"/>
  <c r="T18" i="11"/>
  <c r="K18" i="12"/>
  <c r="D19" i="12"/>
  <c r="F19" i="11"/>
  <c r="J19" i="11"/>
  <c r="F19" i="12"/>
  <c r="H19" i="12"/>
  <c r="N19" i="11"/>
  <c r="R19" i="11"/>
  <c r="J19" i="12"/>
  <c r="C20" i="12"/>
  <c r="D20" i="11"/>
  <c r="H20" i="11"/>
  <c r="E20" i="12"/>
  <c r="G20" i="12"/>
  <c r="L20" i="11"/>
  <c r="P20" i="11"/>
  <c r="I20" i="12"/>
  <c r="K20" i="12"/>
  <c r="T20" i="11"/>
  <c r="F21" i="11"/>
  <c r="D21" i="12"/>
  <c r="F21" i="12"/>
  <c r="J21" i="11"/>
  <c r="N21" i="11"/>
  <c r="H21" i="12"/>
  <c r="J21" i="12"/>
  <c r="R21" i="11"/>
  <c r="D22" i="11"/>
  <c r="C22" i="12"/>
  <c r="E22" i="12"/>
  <c r="H22" i="11"/>
  <c r="L22" i="11"/>
  <c r="G22" i="12"/>
  <c r="I22" i="12"/>
  <c r="P22" i="11"/>
  <c r="T22" i="11"/>
  <c r="K22" i="12"/>
  <c r="D23" i="12"/>
  <c r="F23" i="11"/>
  <c r="J23" i="11"/>
  <c r="F23" i="12"/>
  <c r="H23" i="12"/>
  <c r="N23" i="11"/>
  <c r="R23" i="11"/>
  <c r="J23" i="12"/>
  <c r="C24" i="12"/>
  <c r="D24" i="11"/>
  <c r="H24" i="11"/>
  <c r="E24" i="12"/>
  <c r="G24" i="12"/>
  <c r="L24" i="11"/>
  <c r="P24" i="11"/>
  <c r="I24" i="12"/>
  <c r="K24" i="12"/>
  <c r="T24" i="11"/>
  <c r="F25" i="11"/>
  <c r="D25" i="12"/>
  <c r="F25" i="12"/>
  <c r="J25" i="11"/>
  <c r="N25" i="11"/>
  <c r="H25" i="12"/>
  <c r="J25" i="12"/>
  <c r="R25" i="11"/>
  <c r="D26" i="11"/>
  <c r="C26" i="12"/>
  <c r="E26" i="12"/>
  <c r="H26" i="11"/>
  <c r="L26" i="11"/>
  <c r="G26" i="12"/>
  <c r="I26" i="12"/>
  <c r="P26" i="11"/>
  <c r="T26" i="11"/>
  <c r="K26" i="12"/>
  <c r="D27" i="12"/>
  <c r="F27" i="11"/>
  <c r="J27" i="11"/>
  <c r="F27" i="12"/>
  <c r="H27" i="12"/>
  <c r="N27" i="11"/>
  <c r="R27" i="11"/>
  <c r="J27" i="12"/>
  <c r="C28" i="12"/>
  <c r="D28" i="11"/>
  <c r="H28" i="11"/>
  <c r="E28" i="12"/>
  <c r="G28" i="12"/>
  <c r="L28" i="11"/>
  <c r="P28" i="11"/>
  <c r="I28" i="12"/>
  <c r="K28" i="12"/>
  <c r="T28" i="11"/>
  <c r="F29" i="11"/>
  <c r="D29" i="12"/>
  <c r="F29" i="12"/>
  <c r="J29" i="11"/>
  <c r="N29" i="11"/>
  <c r="H29" i="12"/>
  <c r="J29" i="12"/>
  <c r="R29" i="11"/>
  <c r="D30" i="11"/>
  <c r="C30" i="12"/>
  <c r="E30" i="12"/>
  <c r="H30" i="11"/>
  <c r="L30" i="11"/>
  <c r="G30" i="12"/>
  <c r="I30" i="12"/>
  <c r="P30" i="11"/>
  <c r="T30" i="11"/>
  <c r="K30" i="12"/>
  <c r="D31" i="12"/>
  <c r="F31" i="11"/>
  <c r="J31" i="11"/>
  <c r="F31" i="12"/>
  <c r="H31" i="12"/>
  <c r="N31" i="11"/>
  <c r="R31" i="11"/>
  <c r="J31" i="12"/>
  <c r="C32" i="12"/>
  <c r="D32" i="11"/>
  <c r="H32" i="11"/>
  <c r="E32" i="12"/>
  <c r="G32" i="12"/>
  <c r="L32" i="11"/>
  <c r="P32" i="11"/>
  <c r="I32" i="12"/>
  <c r="K32" i="12"/>
  <c r="T32" i="11"/>
  <c r="F33" i="11"/>
  <c r="D33" i="12"/>
  <c r="F33" i="12"/>
  <c r="J33" i="11"/>
  <c r="N33" i="11"/>
  <c r="H33" i="12"/>
  <c r="J33" i="12"/>
  <c r="R33" i="11"/>
  <c r="D34" i="11"/>
  <c r="C34" i="12"/>
  <c r="E34" i="12"/>
  <c r="H34" i="11"/>
  <c r="L34" i="11"/>
  <c r="G34" i="12"/>
  <c r="I34" i="12"/>
  <c r="P34" i="11"/>
  <c r="T34" i="11"/>
  <c r="K34" i="12"/>
  <c r="D35" i="12"/>
  <c r="F35" i="11"/>
  <c r="J35" i="11"/>
  <c r="F35" i="12"/>
  <c r="H35" i="12"/>
  <c r="N35" i="11"/>
  <c r="R35" i="11"/>
  <c r="J35" i="12"/>
  <c r="C36" i="12"/>
  <c r="D36" i="11"/>
  <c r="H36" i="11"/>
  <c r="E36" i="12"/>
  <c r="G36" i="12"/>
  <c r="L36" i="11"/>
  <c r="P36" i="11"/>
  <c r="I36" i="12"/>
  <c r="K36" i="12"/>
  <c r="T36" i="11"/>
  <c r="F37" i="11"/>
  <c r="D37" i="12"/>
  <c r="F37" i="12"/>
  <c r="J37" i="11"/>
  <c r="N37" i="11"/>
  <c r="H37" i="12"/>
  <c r="J37" i="12"/>
  <c r="R37" i="11"/>
  <c r="D38" i="11"/>
  <c r="C38" i="12"/>
  <c r="E38" i="12"/>
  <c r="H38" i="11"/>
  <c r="L38" i="11"/>
  <c r="G38" i="12"/>
  <c r="I38" i="12"/>
  <c r="P38" i="11"/>
  <c r="T38" i="11"/>
  <c r="K38" i="12"/>
  <c r="D39" i="12"/>
  <c r="F39" i="11"/>
  <c r="J39" i="11"/>
  <c r="F39" i="12"/>
  <c r="H39" i="12"/>
  <c r="N39" i="11"/>
  <c r="R39" i="11"/>
  <c r="J39" i="12"/>
  <c r="C40" i="12"/>
  <c r="D40" i="11"/>
  <c r="H40" i="11"/>
  <c r="E40" i="12"/>
  <c r="G40" i="12"/>
  <c r="L40" i="11"/>
  <c r="P40" i="11"/>
  <c r="I40" i="12"/>
  <c r="K40" i="12"/>
  <c r="T40" i="11"/>
  <c r="F41" i="11"/>
  <c r="D41" i="12"/>
  <c r="F41" i="12"/>
  <c r="J41" i="11"/>
  <c r="N41" i="11"/>
  <c r="H41" i="12"/>
  <c r="J41" i="12"/>
  <c r="R41" i="11"/>
  <c r="D42" i="11"/>
  <c r="C42" i="12"/>
  <c r="E42" i="12"/>
  <c r="H42" i="11"/>
  <c r="L42" i="11"/>
  <c r="G42" i="12"/>
  <c r="I42" i="12"/>
  <c r="P42" i="11"/>
  <c r="T42" i="11"/>
  <c r="K42" i="12"/>
  <c r="D43" i="12"/>
  <c r="F43" i="11"/>
  <c r="J43" i="11"/>
  <c r="F43" i="12"/>
  <c r="H43" i="12"/>
  <c r="N43" i="11"/>
  <c r="R43" i="11"/>
  <c r="J43" i="12"/>
  <c r="C44" i="12"/>
  <c r="D44" i="11"/>
  <c r="H44" i="11"/>
  <c r="E44" i="12"/>
  <c r="G44" i="12"/>
  <c r="L44" i="11"/>
  <c r="P44" i="11"/>
  <c r="I44" i="12"/>
  <c r="K44" i="12"/>
  <c r="T44" i="11"/>
  <c r="F45" i="11"/>
  <c r="D45" i="12"/>
  <c r="F45" i="12"/>
  <c r="J45" i="11"/>
  <c r="N45" i="11"/>
  <c r="H45" i="12"/>
  <c r="J45" i="12"/>
  <c r="R45" i="11"/>
  <c r="D46" i="11"/>
  <c r="C46" i="12"/>
  <c r="E46" i="12"/>
  <c r="H46" i="11"/>
  <c r="L46" i="11"/>
  <c r="G46" i="12"/>
  <c r="I46" i="12"/>
  <c r="P46" i="11"/>
  <c r="T46" i="11"/>
  <c r="K46" i="12"/>
  <c r="D47" i="12"/>
  <c r="F47" i="11"/>
  <c r="J47" i="11"/>
  <c r="F47" i="12"/>
  <c r="H47" i="12"/>
  <c r="N47" i="11"/>
  <c r="R47" i="11"/>
  <c r="J47" i="12"/>
  <c r="C48" i="12"/>
  <c r="D48" i="11"/>
  <c r="H48" i="11"/>
  <c r="E48" i="12"/>
  <c r="G48" i="12"/>
  <c r="L48" i="11"/>
  <c r="P48" i="11"/>
  <c r="I48" i="12"/>
  <c r="K48" i="12"/>
  <c r="T48" i="11"/>
  <c r="F49" i="11"/>
  <c r="D49" i="12"/>
  <c r="F49" i="12"/>
  <c r="J49" i="11"/>
  <c r="N49" i="11"/>
  <c r="H49" i="12"/>
  <c r="J49" i="12"/>
  <c r="R49" i="11"/>
  <c r="D50" i="11"/>
  <c r="C50" i="12"/>
  <c r="E50" i="12"/>
  <c r="H50" i="11"/>
  <c r="L50" i="11"/>
  <c r="G50" i="12"/>
  <c r="I50" i="12"/>
  <c r="P50" i="11"/>
  <c r="T50" i="11"/>
  <c r="K50" i="12"/>
  <c r="D51" i="12"/>
  <c r="F51" i="11"/>
  <c r="J51" i="11"/>
  <c r="F51" i="12"/>
  <c r="H51" i="12"/>
  <c r="N51" i="11"/>
  <c r="R51" i="11"/>
  <c r="J51" i="12"/>
  <c r="C52" i="12"/>
  <c r="D52" i="11"/>
  <c r="H52" i="11"/>
  <c r="E52" i="12"/>
  <c r="G52" i="12"/>
  <c r="L52" i="11"/>
  <c r="P52" i="11"/>
  <c r="I52" i="12"/>
  <c r="K52" i="12"/>
  <c r="T52" i="11"/>
  <c r="F53" i="11"/>
  <c r="D53" i="12"/>
  <c r="F53" i="12"/>
  <c r="J53" i="11"/>
  <c r="N53" i="11"/>
  <c r="H53" i="12"/>
  <c r="J53" i="12"/>
  <c r="R53" i="11"/>
  <c r="D54" i="11"/>
  <c r="C54" i="12"/>
  <c r="E54" i="12"/>
  <c r="H54" i="11"/>
  <c r="L54" i="11"/>
  <c r="G54" i="12"/>
  <c r="I54" i="12"/>
  <c r="P54" i="11"/>
  <c r="T54" i="11"/>
  <c r="K54" i="12"/>
  <c r="D55" i="12"/>
  <c r="F55" i="11"/>
  <c r="J55" i="11"/>
  <c r="F55" i="12"/>
  <c r="H55" i="12"/>
  <c r="N55" i="11"/>
  <c r="R55" i="11"/>
  <c r="J55" i="12"/>
  <c r="C56" i="12"/>
  <c r="D56" i="11"/>
  <c r="H56" i="11"/>
  <c r="E56" i="12"/>
  <c r="G56" i="12"/>
  <c r="L56" i="11"/>
  <c r="P56" i="11"/>
  <c r="I56" i="12"/>
  <c r="K56" i="12"/>
  <c r="T56" i="11"/>
  <c r="F57" i="11"/>
  <c r="D57" i="12"/>
  <c r="F57" i="12"/>
  <c r="J57" i="11"/>
  <c r="N57" i="11"/>
  <c r="H57" i="12"/>
  <c r="J57" i="12"/>
  <c r="R57" i="11"/>
  <c r="D58" i="11"/>
  <c r="C58" i="12"/>
  <c r="E58" i="12"/>
  <c r="H58" i="11"/>
  <c r="L58" i="11"/>
  <c r="G58" i="12"/>
  <c r="I58" i="12"/>
  <c r="P58" i="11"/>
  <c r="T58" i="11"/>
  <c r="K58" i="12"/>
  <c r="D59" i="12"/>
  <c r="F59" i="11"/>
  <c r="J59" i="11"/>
  <c r="F59" i="12"/>
  <c r="H59" i="12"/>
  <c r="N59" i="11"/>
  <c r="R59" i="11"/>
  <c r="J59" i="12"/>
  <c r="C60" i="12"/>
  <c r="D60" i="11"/>
  <c r="H60" i="11"/>
  <c r="E60" i="12"/>
  <c r="G60" i="12"/>
  <c r="L60" i="11"/>
  <c r="P60" i="11"/>
  <c r="I60" i="12"/>
  <c r="K60" i="12"/>
  <c r="T60" i="11"/>
  <c r="F61" i="11"/>
  <c r="D61" i="12"/>
  <c r="F61" i="12"/>
  <c r="J61" i="11"/>
  <c r="N61" i="11"/>
  <c r="H61" i="12"/>
  <c r="J61" i="12"/>
  <c r="R61" i="11"/>
  <c r="D62" i="11"/>
  <c r="C62" i="12"/>
  <c r="E62" i="12"/>
  <c r="H62" i="11"/>
  <c r="L62" i="11"/>
  <c r="G62" i="12"/>
  <c r="I62" i="12"/>
  <c r="P62" i="11"/>
  <c r="T62" i="11"/>
  <c r="K62" i="12"/>
  <c r="D63" i="12"/>
  <c r="F63" i="11"/>
  <c r="J63" i="11"/>
  <c r="F63" i="12"/>
  <c r="H63" i="12"/>
  <c r="N63" i="11"/>
  <c r="R63" i="11"/>
  <c r="J63" i="12"/>
  <c r="C64" i="12"/>
  <c r="D64" i="11"/>
  <c r="H64" i="11"/>
  <c r="E64" i="12"/>
  <c r="G64" i="12"/>
  <c r="L64" i="11"/>
  <c r="P64" i="11"/>
  <c r="I64" i="12"/>
  <c r="K64" i="12"/>
  <c r="T64" i="11"/>
  <c r="F65" i="11"/>
  <c r="D65" i="12"/>
  <c r="F65" i="12"/>
  <c r="J65" i="11"/>
  <c r="N65" i="11"/>
  <c r="H65" i="12"/>
  <c r="J65" i="12"/>
  <c r="R65" i="11"/>
  <c r="D66" i="11"/>
  <c r="C66" i="12"/>
  <c r="E66" i="12"/>
  <c r="H66" i="11"/>
  <c r="L66" i="11"/>
  <c r="G66" i="12"/>
  <c r="I66" i="12"/>
  <c r="P66" i="11"/>
  <c r="T66" i="11"/>
  <c r="K66" i="12"/>
  <c r="D67" i="12"/>
  <c r="F67" i="11"/>
  <c r="J67" i="11"/>
  <c r="F67" i="12"/>
  <c r="H67" i="12"/>
  <c r="N67" i="11"/>
  <c r="R67" i="11"/>
  <c r="J67" i="12"/>
  <c r="C68" i="12"/>
  <c r="D68" i="11"/>
  <c r="H68" i="11"/>
  <c r="E68" i="12"/>
  <c r="G68" i="12"/>
  <c r="L68" i="11"/>
  <c r="P68" i="11"/>
  <c r="I68" i="12"/>
  <c r="K68" i="12"/>
  <c r="T68" i="11"/>
  <c r="F69" i="11"/>
  <c r="D69" i="12"/>
  <c r="F69" i="12"/>
  <c r="J69" i="11"/>
  <c r="N69" i="11"/>
  <c r="H69" i="12"/>
  <c r="J69" i="12"/>
  <c r="R69" i="11"/>
  <c r="D70" i="11"/>
  <c r="C70" i="12"/>
  <c r="E70" i="12"/>
  <c r="H70" i="11"/>
  <c r="L70" i="11"/>
  <c r="G70" i="12"/>
  <c r="I70" i="12"/>
  <c r="P70" i="11"/>
  <c r="T70" i="11"/>
  <c r="K70" i="12"/>
  <c r="D71" i="12"/>
  <c r="F71" i="11"/>
  <c r="J71" i="11"/>
  <c r="F71" i="12"/>
  <c r="H71" i="12"/>
  <c r="N71" i="11"/>
  <c r="R71" i="11"/>
  <c r="J71" i="12"/>
  <c r="C72" i="12"/>
  <c r="D72" i="11"/>
  <c r="H72" i="11"/>
  <c r="E72" i="12"/>
  <c r="G72" i="12"/>
  <c r="L72" i="11"/>
  <c r="P72" i="11"/>
  <c r="I72" i="12"/>
  <c r="K72" i="12"/>
  <c r="T72" i="11"/>
  <c r="F73" i="11"/>
  <c r="D73" i="12"/>
  <c r="F73" i="12"/>
  <c r="J73" i="11"/>
  <c r="N73" i="11"/>
  <c r="H73" i="12"/>
  <c r="J73" i="12"/>
  <c r="R73" i="11"/>
  <c r="D74" i="11"/>
  <c r="C74" i="12"/>
  <c r="E74" i="12"/>
  <c r="H74" i="11"/>
  <c r="L74" i="11"/>
  <c r="G74" i="12"/>
  <c r="I74" i="12"/>
  <c r="P74" i="11"/>
  <c r="T74" i="11"/>
  <c r="K74" i="12"/>
  <c r="D75" i="12"/>
  <c r="F75" i="11"/>
  <c r="J75" i="11"/>
  <c r="F75" i="12"/>
  <c r="H75" i="12"/>
  <c r="N75" i="11"/>
  <c r="R75" i="11"/>
  <c r="J75" i="12"/>
  <c r="C76" i="12"/>
  <c r="D76" i="11"/>
  <c r="H76" i="11"/>
  <c r="E76" i="12"/>
  <c r="G76" i="12"/>
  <c r="L76" i="11"/>
  <c r="P76" i="11"/>
  <c r="I76" i="12"/>
  <c r="K76" i="12"/>
  <c r="T76" i="11"/>
  <c r="F77" i="11"/>
  <c r="D77" i="12"/>
  <c r="F77" i="12"/>
  <c r="J77" i="11"/>
  <c r="N77" i="11"/>
  <c r="H77" i="12"/>
  <c r="J77" i="12"/>
  <c r="R77" i="11"/>
  <c r="D78" i="11"/>
  <c r="C78" i="12"/>
  <c r="E78" i="12"/>
  <c r="H78" i="11"/>
  <c r="L78" i="11"/>
  <c r="G78" i="12"/>
  <c r="I78" i="12"/>
  <c r="P78" i="11"/>
  <c r="T78" i="11"/>
  <c r="K78" i="12"/>
  <c r="D79" i="12"/>
  <c r="F79" i="11"/>
  <c r="J79" i="11"/>
  <c r="F79" i="12"/>
  <c r="H79" i="12"/>
  <c r="N79" i="11"/>
  <c r="R79" i="11"/>
  <c r="J79" i="12"/>
  <c r="C80" i="12"/>
  <c r="D80" i="11"/>
  <c r="H80" i="11"/>
  <c r="E80" i="12"/>
  <c r="G80" i="12"/>
  <c r="L80" i="11"/>
  <c r="P80" i="11"/>
  <c r="I80" i="12"/>
  <c r="K80" i="12"/>
  <c r="T80" i="11"/>
  <c r="F81" i="11"/>
  <c r="D81" i="12"/>
  <c r="F81" i="12"/>
  <c r="J81" i="11"/>
  <c r="N81" i="11"/>
  <c r="H81" i="12"/>
  <c r="J81" i="12"/>
  <c r="R81" i="11"/>
  <c r="D82" i="11"/>
  <c r="C82" i="12"/>
  <c r="E82" i="12"/>
  <c r="H82" i="11"/>
  <c r="L82" i="11"/>
  <c r="G82" i="12"/>
  <c r="I82" i="12"/>
  <c r="P82" i="11"/>
  <c r="T82" i="11"/>
  <c r="K82" i="12"/>
  <c r="D83" i="12"/>
  <c r="F83" i="11"/>
  <c r="J83" i="11"/>
  <c r="F83" i="12"/>
  <c r="H83" i="12"/>
  <c r="N83" i="11"/>
  <c r="R83" i="11"/>
  <c r="J83" i="12"/>
  <c r="C84" i="12"/>
  <c r="D84" i="11"/>
  <c r="H84" i="11"/>
  <c r="E84" i="12"/>
  <c r="G84" i="12"/>
  <c r="L84" i="11"/>
  <c r="P84" i="11"/>
  <c r="I84" i="12"/>
  <c r="K84" i="12"/>
  <c r="T84" i="11"/>
  <c r="F85" i="11"/>
  <c r="D85" i="12"/>
  <c r="F85" i="12"/>
  <c r="J85" i="11"/>
  <c r="N85" i="11"/>
  <c r="H85" i="12"/>
  <c r="J85" i="12"/>
  <c r="R85" i="11"/>
  <c r="D86" i="11"/>
  <c r="C86" i="12"/>
  <c r="E86" i="12"/>
  <c r="H86" i="11"/>
  <c r="L86" i="11"/>
  <c r="G86" i="12"/>
  <c r="I86" i="12"/>
  <c r="P86" i="11"/>
  <c r="T86" i="11"/>
  <c r="K86" i="12"/>
  <c r="D87" i="12"/>
  <c r="F87" i="11"/>
  <c r="J87" i="11"/>
  <c r="F87" i="12"/>
  <c r="H87" i="12"/>
  <c r="N87" i="11"/>
  <c r="R87" i="11"/>
  <c r="J87" i="12"/>
  <c r="C88" i="12"/>
  <c r="D88" i="11"/>
  <c r="H88" i="11"/>
  <c r="E88" i="12"/>
  <c r="G88" i="12"/>
  <c r="L88" i="11"/>
  <c r="P88" i="11"/>
  <c r="I88" i="12"/>
  <c r="K88" i="12"/>
  <c r="T88" i="11"/>
  <c r="F89" i="11"/>
  <c r="D89" i="12"/>
  <c r="F89" i="12"/>
  <c r="J89" i="11"/>
  <c r="N89" i="11"/>
  <c r="H89" i="12"/>
  <c r="J89" i="12"/>
  <c r="R89" i="11"/>
  <c r="D90" i="11"/>
  <c r="C90" i="12"/>
  <c r="E90" i="12"/>
  <c r="H90" i="11"/>
  <c r="L90" i="11"/>
  <c r="G90" i="12"/>
  <c r="I90" i="12"/>
  <c r="P90" i="11"/>
  <c r="T90" i="11"/>
  <c r="K90" i="12"/>
  <c r="D91" i="12"/>
  <c r="F91" i="11"/>
  <c r="J91" i="11"/>
  <c r="F91" i="12"/>
  <c r="H91" i="12"/>
  <c r="N91" i="11"/>
  <c r="R91" i="11"/>
  <c r="J91" i="12"/>
  <c r="C92" i="12"/>
  <c r="D92" i="11"/>
  <c r="H92" i="11"/>
  <c r="E92" i="12"/>
  <c r="G92" i="12"/>
  <c r="L92" i="11"/>
  <c r="P92" i="11"/>
  <c r="I92" i="12"/>
  <c r="K92" i="12"/>
  <c r="T92" i="11"/>
  <c r="F93" i="11"/>
  <c r="D93" i="12"/>
  <c r="F93" i="12"/>
  <c r="J93" i="11"/>
  <c r="N93" i="11"/>
  <c r="H93" i="12"/>
  <c r="J93" i="12"/>
  <c r="R93" i="11"/>
  <c r="D94" i="11"/>
  <c r="C94" i="12"/>
  <c r="E94" i="12"/>
  <c r="H94" i="11"/>
  <c r="L94" i="11"/>
  <c r="G94" i="12"/>
  <c r="I94" i="12"/>
  <c r="P94" i="11"/>
  <c r="T94" i="11"/>
  <c r="K94" i="12"/>
  <c r="D95" i="12"/>
  <c r="F95" i="11"/>
  <c r="J95" i="11"/>
  <c r="F95" i="12"/>
  <c r="H95" i="12"/>
  <c r="N95" i="11"/>
  <c r="R95" i="11"/>
  <c r="J95" i="12"/>
  <c r="C96" i="12"/>
  <c r="D96" i="11"/>
  <c r="H96" i="11"/>
  <c r="E96" i="12"/>
  <c r="G96" i="12"/>
  <c r="L96" i="11"/>
  <c r="P96" i="11"/>
  <c r="I96" i="12"/>
  <c r="K96" i="12"/>
  <c r="T96" i="11"/>
  <c r="F97" i="11"/>
  <c r="D97" i="12"/>
  <c r="F97" i="12"/>
  <c r="J97" i="11"/>
  <c r="N97" i="11"/>
  <c r="H97" i="12"/>
  <c r="J97" i="12"/>
  <c r="R97" i="11"/>
  <c r="D98" i="11"/>
  <c r="C98" i="12"/>
  <c r="E98" i="12"/>
  <c r="H98" i="11"/>
  <c r="L98" i="11"/>
  <c r="G98" i="12"/>
  <c r="I98" i="12"/>
  <c r="P98" i="11"/>
  <c r="T98" i="11"/>
  <c r="K98" i="12"/>
  <c r="D99" i="12"/>
  <c r="F99" i="11"/>
  <c r="J99" i="11"/>
  <c r="F99" i="12"/>
  <c r="H99" i="12"/>
  <c r="N99" i="11"/>
  <c r="R99" i="11"/>
  <c r="J99" i="12"/>
  <c r="C100" i="12"/>
  <c r="D100" i="11"/>
  <c r="H100" i="11"/>
  <c r="E100" i="12"/>
  <c r="G100" i="12"/>
  <c r="L100" i="11"/>
  <c r="P100" i="11"/>
  <c r="I100" i="12"/>
  <c r="K100" i="12"/>
  <c r="T100" i="11"/>
  <c r="F101" i="11"/>
  <c r="D101" i="12"/>
  <c r="F101" i="12"/>
  <c r="J101" i="11"/>
  <c r="N101" i="11"/>
  <c r="H101" i="12"/>
  <c r="J101" i="12"/>
  <c r="R101" i="11"/>
  <c r="D102" i="11"/>
  <c r="C102" i="12"/>
  <c r="E102" i="12"/>
  <c r="H102" i="11"/>
  <c r="L102" i="11"/>
  <c r="G102" i="12"/>
  <c r="I102" i="12"/>
  <c r="P102" i="11"/>
  <c r="T102" i="11"/>
  <c r="K102" i="12"/>
  <c r="D103" i="12"/>
  <c r="F103" i="11"/>
  <c r="J103" i="11"/>
  <c r="F103" i="12"/>
  <c r="H103" i="12"/>
  <c r="N103" i="11"/>
  <c r="R103" i="11"/>
  <c r="J103" i="12"/>
  <c r="F10" i="16"/>
  <c r="G10" i="16"/>
  <c r="D12" i="16"/>
  <c r="F12" i="18"/>
  <c r="D12" i="22"/>
  <c r="N12" i="18"/>
  <c r="H12" i="22"/>
  <c r="J13" i="18"/>
  <c r="F13" i="22"/>
  <c r="F14" i="18"/>
  <c r="D14" i="22"/>
  <c r="N14" i="18"/>
  <c r="H14" i="22"/>
  <c r="J15" i="18"/>
  <c r="F15" i="22"/>
  <c r="F16" i="18"/>
  <c r="D16" i="22"/>
  <c r="N16" i="18"/>
  <c r="H16" i="22"/>
  <c r="J17" i="18"/>
  <c r="F17" i="22"/>
  <c r="F18" i="18"/>
  <c r="D18" i="22"/>
  <c r="N18" i="18"/>
  <c r="H18" i="22"/>
  <c r="J19" i="18"/>
  <c r="F19" i="22"/>
  <c r="F20" i="18"/>
  <c r="D20" i="22"/>
  <c r="N20" i="18"/>
  <c r="H20" i="22"/>
  <c r="J21" i="18"/>
  <c r="F21" i="22"/>
  <c r="F22" i="18"/>
  <c r="D22" i="22"/>
  <c r="N22" i="18"/>
  <c r="H22" i="22"/>
  <c r="J23" i="18"/>
  <c r="F23" i="22"/>
  <c r="F24" i="18"/>
  <c r="D24" i="22"/>
  <c r="N24" i="18"/>
  <c r="H24" i="22"/>
  <c r="J25" i="18"/>
  <c r="F25" i="22"/>
  <c r="F26" i="18"/>
  <c r="D26" i="22"/>
  <c r="N26" i="18"/>
  <c r="H26" i="22"/>
  <c r="J27" i="18"/>
  <c r="F27" i="22"/>
  <c r="F28" i="18"/>
  <c r="D28" i="22"/>
  <c r="N28" i="18"/>
  <c r="H28" i="22"/>
  <c r="J29" i="18"/>
  <c r="F29" i="22"/>
  <c r="F30" i="18"/>
  <c r="D30" i="22"/>
  <c r="N30" i="18"/>
  <c r="H30" i="22"/>
  <c r="J31" i="18"/>
  <c r="F31" i="22"/>
  <c r="F32" i="18"/>
  <c r="D32" i="22"/>
  <c r="N32" i="18"/>
  <c r="H32" i="22"/>
  <c r="J33" i="18"/>
  <c r="F33" i="22"/>
  <c r="F34" i="18"/>
  <c r="D34" i="22"/>
  <c r="N34" i="18"/>
  <c r="H34" i="22"/>
  <c r="J35" i="18"/>
  <c r="F35" i="22"/>
  <c r="F36" i="18"/>
  <c r="D36" i="22"/>
  <c r="N36" i="18"/>
  <c r="H36" i="22"/>
  <c r="J37" i="18"/>
  <c r="F37" i="22"/>
  <c r="F38" i="18"/>
  <c r="D38" i="22"/>
  <c r="N38" i="18"/>
  <c r="H38" i="22"/>
  <c r="J39" i="18"/>
  <c r="F39" i="22"/>
  <c r="F40" i="18"/>
  <c r="D40" i="22"/>
  <c r="N40" i="18"/>
  <c r="H40" i="22"/>
  <c r="J41" i="18"/>
  <c r="F41" i="22"/>
  <c r="F42" i="18"/>
  <c r="D42" i="22"/>
  <c r="N42" i="18"/>
  <c r="H42" i="22"/>
  <c r="J43" i="18"/>
  <c r="F43" i="22"/>
  <c r="F44" i="18"/>
  <c r="D44" i="22"/>
  <c r="N44" i="18"/>
  <c r="H44" i="22"/>
  <c r="J45" i="18"/>
  <c r="F45" i="22"/>
  <c r="F46" i="18"/>
  <c r="D46" i="22"/>
  <c r="N46" i="18"/>
  <c r="H46" i="22"/>
  <c r="J47" i="18"/>
  <c r="F47" i="22"/>
  <c r="F48" i="18"/>
  <c r="D48" i="22"/>
  <c r="N48" i="18"/>
  <c r="H48" i="22"/>
  <c r="J49" i="18"/>
  <c r="F49" i="22"/>
  <c r="F50" i="18"/>
  <c r="D50" i="22"/>
  <c r="N50" i="18"/>
  <c r="H50" i="22"/>
  <c r="J51" i="18"/>
  <c r="F51" i="22"/>
  <c r="F52" i="18"/>
  <c r="D52" i="22"/>
  <c r="N52" i="18"/>
  <c r="H52" i="22"/>
  <c r="J53" i="18"/>
  <c r="F53" i="22"/>
  <c r="F54" i="18"/>
  <c r="D54" i="22"/>
  <c r="N54" i="18"/>
  <c r="H54" i="22"/>
  <c r="J55" i="18"/>
  <c r="F55" i="22"/>
  <c r="F56" i="18"/>
  <c r="D56" i="22"/>
  <c r="N56" i="18"/>
  <c r="H56" i="22"/>
  <c r="J57" i="18"/>
  <c r="F57" i="22"/>
  <c r="F58" i="18"/>
  <c r="D58" i="22"/>
  <c r="N58" i="18"/>
  <c r="H58" i="22"/>
  <c r="J59" i="18"/>
  <c r="F59" i="22"/>
  <c r="F60" i="18"/>
  <c r="D60" i="22"/>
  <c r="N60" i="18"/>
  <c r="H60" i="22"/>
  <c r="J61" i="18"/>
  <c r="F61" i="22"/>
  <c r="G18" i="2"/>
  <c r="F24" i="2"/>
  <c r="G24" i="2"/>
  <c r="G27" i="2"/>
  <c r="F27" i="2"/>
  <c r="G29" i="2"/>
  <c r="F29" i="2"/>
  <c r="G31" i="2"/>
  <c r="F31" i="2"/>
  <c r="G33" i="2"/>
  <c r="F8" i="3"/>
  <c r="G8" i="3"/>
  <c r="H10" i="4"/>
  <c r="E9" i="6"/>
  <c r="F8" i="2"/>
  <c r="G8" i="2"/>
  <c r="G9" i="2"/>
  <c r="F9" i="2"/>
  <c r="G10" i="2"/>
  <c r="F10" i="2"/>
  <c r="F11" i="2"/>
  <c r="G11" i="2"/>
  <c r="G12" i="2"/>
  <c r="F12" i="2"/>
  <c r="F13" i="2"/>
  <c r="G13" i="2"/>
  <c r="G14" i="2"/>
  <c r="F14" i="2"/>
  <c r="G15" i="2"/>
  <c r="F15" i="2"/>
  <c r="F16" i="2"/>
  <c r="G16" i="2"/>
  <c r="G17" i="2"/>
  <c r="G51" i="2"/>
  <c r="D7" i="3"/>
  <c r="F9" i="3"/>
  <c r="G9" i="3"/>
  <c r="F13" i="4"/>
  <c r="D12" i="6"/>
  <c r="D14" i="4"/>
  <c r="C13" i="6"/>
  <c r="H14" i="4"/>
  <c r="E13" i="6"/>
  <c r="F15" i="4"/>
  <c r="D14" i="6"/>
  <c r="D16" i="4"/>
  <c r="C15" i="6"/>
  <c r="H16" i="4"/>
  <c r="E15" i="6"/>
  <c r="F17" i="4"/>
  <c r="D16" i="6"/>
  <c r="D18" i="4"/>
  <c r="C17" i="6"/>
  <c r="H18" i="4"/>
  <c r="E17" i="6"/>
  <c r="F19" i="4"/>
  <c r="D18" i="6"/>
  <c r="D20" i="4"/>
  <c r="C19" i="6"/>
  <c r="H20" i="4"/>
  <c r="E19" i="6"/>
  <c r="F21" i="4"/>
  <c r="D20" i="6"/>
  <c r="D22" i="4"/>
  <c r="C21" i="6"/>
  <c r="H22" i="4"/>
  <c r="E21" i="6"/>
  <c r="F23" i="4"/>
  <c r="D22" i="6"/>
  <c r="D24" i="4"/>
  <c r="C23" i="6"/>
  <c r="H24" i="4"/>
  <c r="E23" i="6"/>
  <c r="F25" i="4"/>
  <c r="D24" i="6"/>
  <c r="D26" i="4"/>
  <c r="C25" i="6"/>
  <c r="H26" i="4"/>
  <c r="E25" i="6"/>
  <c r="F27" i="4"/>
  <c r="D26" i="6"/>
  <c r="D28" i="4"/>
  <c r="C27" i="6"/>
  <c r="H28" i="4"/>
  <c r="E27" i="6"/>
  <c r="F29" i="4"/>
  <c r="D28" i="6"/>
  <c r="D30" i="4"/>
  <c r="C29" i="6"/>
  <c r="H30" i="4"/>
  <c r="E29" i="6"/>
  <c r="F31" i="4"/>
  <c r="D30" i="6"/>
  <c r="D32" i="4"/>
  <c r="C31" i="6"/>
  <c r="H32" i="4"/>
  <c r="E31" i="6"/>
  <c r="F33" i="4"/>
  <c r="D32" i="6"/>
  <c r="D34" i="4"/>
  <c r="C33" i="6"/>
  <c r="H34" i="4"/>
  <c r="E33" i="6"/>
  <c r="F35" i="4"/>
  <c r="D34" i="6"/>
  <c r="D36" i="4"/>
  <c r="C35" i="6"/>
  <c r="H36" i="4"/>
  <c r="E35" i="6"/>
  <c r="F37" i="4"/>
  <c r="D36" i="6"/>
  <c r="D38" i="4"/>
  <c r="C37" i="6"/>
  <c r="H38" i="4"/>
  <c r="E37" i="6"/>
  <c r="F39" i="4"/>
  <c r="D38" i="6"/>
  <c r="D40" i="4"/>
  <c r="C39" i="6"/>
  <c r="H40" i="4"/>
  <c r="E39" i="6"/>
  <c r="F41" i="4"/>
  <c r="D40" i="6"/>
  <c r="D42" i="4"/>
  <c r="C41" i="6"/>
  <c r="H42" i="4"/>
  <c r="E41" i="6"/>
  <c r="F43" i="4"/>
  <c r="D42" i="6"/>
  <c r="D44" i="4"/>
  <c r="C43" i="6"/>
  <c r="H44" i="4"/>
  <c r="E43" i="6"/>
  <c r="F45" i="4"/>
  <c r="D44" i="6"/>
  <c r="D46" i="4"/>
  <c r="C45" i="6"/>
  <c r="H46" i="4"/>
  <c r="E45" i="6"/>
  <c r="F47" i="4"/>
  <c r="D46" i="6"/>
  <c r="D48" i="4"/>
  <c r="C47" i="6"/>
  <c r="H48" i="4"/>
  <c r="E47" i="6"/>
  <c r="F49" i="4"/>
  <c r="D48" i="6"/>
  <c r="D50" i="4"/>
  <c r="C49" i="6"/>
  <c r="H50" i="4"/>
  <c r="E49" i="6"/>
  <c r="F51" i="4"/>
  <c r="D50" i="6"/>
  <c r="D52" i="4"/>
  <c r="C51" i="6"/>
  <c r="H52" i="4"/>
  <c r="E51" i="6"/>
  <c r="F53" i="4"/>
  <c r="D52" i="6"/>
  <c r="D54" i="4"/>
  <c r="C53" i="6"/>
  <c r="H54" i="4"/>
  <c r="E53" i="6"/>
  <c r="F55" i="4"/>
  <c r="D54" i="6"/>
  <c r="D56" i="4"/>
  <c r="C55" i="6"/>
  <c r="H56" i="4"/>
  <c r="E55" i="6"/>
  <c r="F57" i="4"/>
  <c r="D56" i="6"/>
  <c r="D58" i="4"/>
  <c r="C57" i="6"/>
  <c r="H58" i="4"/>
  <c r="E57" i="6"/>
  <c r="F59" i="4"/>
  <c r="D58" i="6"/>
  <c r="D60" i="4"/>
  <c r="C59" i="6"/>
  <c r="H60" i="4"/>
  <c r="E59" i="6"/>
  <c r="F61" i="4"/>
  <c r="D60" i="6"/>
  <c r="D62" i="4"/>
  <c r="C61" i="6"/>
  <c r="H62" i="4"/>
  <c r="E61" i="6"/>
  <c r="F63" i="4"/>
  <c r="D62" i="6"/>
  <c r="D64" i="4"/>
  <c r="C63" i="6"/>
  <c r="H64" i="4"/>
  <c r="E63" i="6"/>
  <c r="F65" i="4"/>
  <c r="D64" i="6"/>
  <c r="D66" i="4"/>
  <c r="C65" i="6"/>
  <c r="H66" i="4"/>
  <c r="E65" i="6"/>
  <c r="F67" i="4"/>
  <c r="D66" i="6"/>
  <c r="D68" i="4"/>
  <c r="C67" i="6"/>
  <c r="H68" i="4"/>
  <c r="E67" i="6"/>
  <c r="F69" i="4"/>
  <c r="D68" i="6"/>
  <c r="D70" i="4"/>
  <c r="C69" i="6"/>
  <c r="H70" i="4"/>
  <c r="E69" i="6"/>
  <c r="F71" i="4"/>
  <c r="D70" i="6"/>
  <c r="D72" i="4"/>
  <c r="C71" i="6"/>
  <c r="H72" i="4"/>
  <c r="E71" i="6"/>
  <c r="F73" i="4"/>
  <c r="D72" i="6"/>
  <c r="D74" i="4"/>
  <c r="C73" i="6"/>
  <c r="H74" i="4"/>
  <c r="E73" i="6"/>
  <c r="F75" i="4"/>
  <c r="D74" i="6"/>
  <c r="D76" i="4"/>
  <c r="C75" i="6"/>
  <c r="H76" i="4"/>
  <c r="E75" i="6"/>
  <c r="F77" i="4"/>
  <c r="D76" i="6"/>
  <c r="D78" i="4"/>
  <c r="C77" i="6"/>
  <c r="H78" i="4"/>
  <c r="E77" i="6"/>
  <c r="F79" i="4"/>
  <c r="D78" i="6"/>
  <c r="D80" i="4"/>
  <c r="C79" i="6"/>
  <c r="H80" i="4"/>
  <c r="E79" i="6"/>
  <c r="F81" i="4"/>
  <c r="D80" i="6"/>
  <c r="D82" i="4"/>
  <c r="C81" i="6"/>
  <c r="H82" i="4"/>
  <c r="E81" i="6"/>
  <c r="F83" i="4"/>
  <c r="D82" i="6"/>
  <c r="D84" i="4"/>
  <c r="C83" i="6"/>
  <c r="H84" i="4"/>
  <c r="E83" i="6"/>
  <c r="F85" i="4"/>
  <c r="D84" i="6"/>
  <c r="D86" i="4"/>
  <c r="C85" i="6"/>
  <c r="H86" i="4"/>
  <c r="E85" i="6"/>
  <c r="F87" i="4"/>
  <c r="D86" i="6"/>
  <c r="D88" i="4"/>
  <c r="C87" i="6"/>
  <c r="H88" i="4"/>
  <c r="E87" i="6"/>
  <c r="F89" i="4"/>
  <c r="D88" i="6"/>
  <c r="D90" i="4"/>
  <c r="C89" i="6"/>
  <c r="H90" i="4"/>
  <c r="E89" i="6"/>
  <c r="F91" i="4"/>
  <c r="D90" i="6"/>
  <c r="D92" i="4"/>
  <c r="C91" i="6"/>
  <c r="H92" i="4"/>
  <c r="E91" i="6"/>
  <c r="F93" i="4"/>
  <c r="D92" i="6"/>
  <c r="D94" i="4"/>
  <c r="C93" i="6"/>
  <c r="H94" i="4"/>
  <c r="E93" i="6"/>
  <c r="F95" i="4"/>
  <c r="D94" i="6"/>
  <c r="D96" i="4"/>
  <c r="C95" i="6"/>
  <c r="H96" i="4"/>
  <c r="E95" i="6"/>
  <c r="F97" i="4"/>
  <c r="D96" i="6"/>
  <c r="D98" i="4"/>
  <c r="C97" i="6"/>
  <c r="H98" i="4"/>
  <c r="E97" i="6"/>
  <c r="F99" i="4"/>
  <c r="D98" i="6"/>
  <c r="D100" i="4"/>
  <c r="C99" i="6"/>
  <c r="H100" i="4"/>
  <c r="E99" i="6"/>
  <c r="F101" i="4"/>
  <c r="D100" i="6"/>
  <c r="D102" i="4"/>
  <c r="C101" i="6"/>
  <c r="H102" i="4"/>
  <c r="E101" i="6"/>
  <c r="F103" i="4"/>
  <c r="D102" i="6"/>
  <c r="F9" i="9"/>
  <c r="G9" i="9"/>
  <c r="D12" i="9"/>
  <c r="F14" i="9"/>
  <c r="G14" i="9"/>
  <c r="D17" i="9"/>
  <c r="D8" i="12"/>
  <c r="F8" i="11"/>
  <c r="J8" i="11"/>
  <c r="F8" i="12"/>
  <c r="H8" i="12"/>
  <c r="N8" i="11"/>
  <c r="R8" i="11"/>
  <c r="J8" i="12"/>
  <c r="C9" i="12"/>
  <c r="D9" i="11"/>
  <c r="H9" i="11"/>
  <c r="E9" i="12"/>
  <c r="G9" i="12"/>
  <c r="L9" i="11"/>
  <c r="P9" i="11"/>
  <c r="I9" i="12"/>
  <c r="K9" i="12"/>
  <c r="T9" i="11"/>
  <c r="F10" i="11"/>
  <c r="D10" i="12"/>
  <c r="F10" i="12"/>
  <c r="J10" i="11"/>
  <c r="N10" i="11"/>
  <c r="H10" i="12"/>
  <c r="J10" i="12"/>
  <c r="R10" i="11"/>
  <c r="D11" i="11"/>
  <c r="C11" i="12"/>
  <c r="E11" i="12"/>
  <c r="H11" i="11"/>
  <c r="L11" i="11"/>
  <c r="G11" i="12"/>
  <c r="I11" i="12"/>
  <c r="P11" i="11"/>
  <c r="T11" i="11"/>
  <c r="K11" i="12"/>
  <c r="F12" i="16"/>
  <c r="G12" i="16"/>
  <c r="D15" i="16"/>
  <c r="E12" i="22"/>
  <c r="H12" i="18"/>
  <c r="C13" i="22"/>
  <c r="D13" i="18"/>
  <c r="G13" i="22"/>
  <c r="L13" i="18"/>
  <c r="E14" i="22"/>
  <c r="H14" i="18"/>
  <c r="C15" i="22"/>
  <c r="D15" i="18"/>
  <c r="G15" i="22"/>
  <c r="L15" i="18"/>
  <c r="E16" i="22"/>
  <c r="H16" i="18"/>
  <c r="C17" i="22"/>
  <c r="D17" i="18"/>
  <c r="G17" i="22"/>
  <c r="L17" i="18"/>
  <c r="E18" i="22"/>
  <c r="H18" i="18"/>
  <c r="C19" i="22"/>
  <c r="D19" i="18"/>
  <c r="G19" i="22"/>
  <c r="L19" i="18"/>
  <c r="E20" i="22"/>
  <c r="H20" i="18"/>
  <c r="C21" i="22"/>
  <c r="D21" i="18"/>
  <c r="G21" i="22"/>
  <c r="L21" i="18"/>
  <c r="E22" i="22"/>
  <c r="H22" i="18"/>
  <c r="C23" i="22"/>
  <c r="D23" i="18"/>
  <c r="G23" i="22"/>
  <c r="L23" i="18"/>
  <c r="E24" i="22"/>
  <c r="H24" i="18"/>
  <c r="C25" i="22"/>
  <c r="D25" i="18"/>
  <c r="G25" i="22"/>
  <c r="L25" i="18"/>
  <c r="E26" i="22"/>
  <c r="H26" i="18"/>
  <c r="C27" i="22"/>
  <c r="D27" i="18"/>
  <c r="G27" i="22"/>
  <c r="L27" i="18"/>
  <c r="E28" i="22"/>
  <c r="H28" i="18"/>
  <c r="C29" i="22"/>
  <c r="D29" i="18"/>
  <c r="G29" i="22"/>
  <c r="L29" i="18"/>
  <c r="E30" i="22"/>
  <c r="H30" i="18"/>
  <c r="C31" i="22"/>
  <c r="D31" i="18"/>
  <c r="G31" i="22"/>
  <c r="L31" i="18"/>
  <c r="E32" i="22"/>
  <c r="H32" i="18"/>
  <c r="C33" i="22"/>
  <c r="D33" i="18"/>
  <c r="G33" i="22"/>
  <c r="L33" i="18"/>
  <c r="E34" i="22"/>
  <c r="H34" i="18"/>
  <c r="C35" i="22"/>
  <c r="D35" i="18"/>
  <c r="G35" i="22"/>
  <c r="L35" i="18"/>
  <c r="E36" i="22"/>
  <c r="H36" i="18"/>
  <c r="C37" i="22"/>
  <c r="D37" i="18"/>
  <c r="G37" i="22"/>
  <c r="L37" i="18"/>
  <c r="E38" i="22"/>
  <c r="H38" i="18"/>
  <c r="C39" i="22"/>
  <c r="D39" i="18"/>
  <c r="G39" i="22"/>
  <c r="L39" i="18"/>
  <c r="E40" i="22"/>
  <c r="H40" i="18"/>
  <c r="C41" i="22"/>
  <c r="D41" i="18"/>
  <c r="G41" i="22"/>
  <c r="L41" i="18"/>
  <c r="E42" i="22"/>
  <c r="H42" i="18"/>
  <c r="C43" i="22"/>
  <c r="D43" i="18"/>
  <c r="G43" i="22"/>
  <c r="L43" i="18"/>
  <c r="E44" i="22"/>
  <c r="H44" i="18"/>
  <c r="C45" i="22"/>
  <c r="D45" i="18"/>
  <c r="G45" i="22"/>
  <c r="L45" i="18"/>
  <c r="E46" i="22"/>
  <c r="H46" i="18"/>
  <c r="C47" i="22"/>
  <c r="D47" i="18"/>
  <c r="G47" i="22"/>
  <c r="L47" i="18"/>
  <c r="E48" i="22"/>
  <c r="H48" i="18"/>
  <c r="C49" i="22"/>
  <c r="D49" i="18"/>
  <c r="G49" i="22"/>
  <c r="L49" i="18"/>
  <c r="E50" i="22"/>
  <c r="H50" i="18"/>
  <c r="C51" i="22"/>
  <c r="D51" i="18"/>
  <c r="G51" i="22"/>
  <c r="L51" i="18"/>
  <c r="E52" i="22"/>
  <c r="H52" i="18"/>
  <c r="C53" i="22"/>
  <c r="D53" i="18"/>
  <c r="G53" i="22"/>
  <c r="L53" i="18"/>
  <c r="E54" i="22"/>
  <c r="H54" i="18"/>
  <c r="C55" i="22"/>
  <c r="D55" i="18"/>
  <c r="G55" i="22"/>
  <c r="L55" i="18"/>
  <c r="E56" i="22"/>
  <c r="H56" i="18"/>
  <c r="C57" i="22"/>
  <c r="D57" i="18"/>
  <c r="G57" i="22"/>
  <c r="L57" i="18"/>
  <c r="E58" i="22"/>
  <c r="H58" i="18"/>
  <c r="C59" i="22"/>
  <c r="D59" i="18"/>
  <c r="G59" i="22"/>
  <c r="L59" i="18"/>
  <c r="E60" i="22"/>
  <c r="H60" i="18"/>
  <c r="C61" i="22"/>
  <c r="D61" i="18"/>
  <c r="N61" i="18"/>
  <c r="H61" i="22"/>
  <c r="G35" i="2"/>
  <c r="G50" i="2"/>
  <c r="D8" i="3"/>
  <c r="C8" i="6"/>
  <c r="D9" i="4"/>
  <c r="E8" i="6"/>
  <c r="H9" i="4"/>
  <c r="D9" i="6"/>
  <c r="F10" i="4"/>
  <c r="E10" i="6"/>
  <c r="H11" i="4"/>
  <c r="D8" i="9"/>
  <c r="G10" i="9"/>
  <c r="F10" i="9"/>
  <c r="D13" i="9"/>
  <c r="G16" i="9"/>
  <c r="F16" i="9"/>
  <c r="D18" i="9"/>
  <c r="C13" i="12"/>
  <c r="D13" i="11"/>
  <c r="E13" i="12"/>
  <c r="H13" i="11"/>
  <c r="G13" i="12"/>
  <c r="L13" i="11"/>
  <c r="I13" i="12"/>
  <c r="P13" i="11"/>
  <c r="K13" i="12"/>
  <c r="T13" i="11"/>
  <c r="D14" i="12"/>
  <c r="F14" i="11"/>
  <c r="F14" i="12"/>
  <c r="J14" i="11"/>
  <c r="H14" i="12"/>
  <c r="N14" i="11"/>
  <c r="J14" i="12"/>
  <c r="R14" i="11"/>
  <c r="C15" i="12"/>
  <c r="D15" i="11"/>
  <c r="E15" i="12"/>
  <c r="H15" i="11"/>
  <c r="G15" i="12"/>
  <c r="L15" i="11"/>
  <c r="I15" i="12"/>
  <c r="P15" i="11"/>
  <c r="K15" i="12"/>
  <c r="T15" i="11"/>
  <c r="D16" i="12"/>
  <c r="F16" i="11"/>
  <c r="F16" i="12"/>
  <c r="J16" i="11"/>
  <c r="H16" i="12"/>
  <c r="N16" i="11"/>
  <c r="J16" i="12"/>
  <c r="R16" i="11"/>
  <c r="C17" i="12"/>
  <c r="D17" i="11"/>
  <c r="E17" i="12"/>
  <c r="H17" i="11"/>
  <c r="G17" i="12"/>
  <c r="L17" i="11"/>
  <c r="I17" i="12"/>
  <c r="P17" i="11"/>
  <c r="K17" i="12"/>
  <c r="T17" i="11"/>
  <c r="D18" i="12"/>
  <c r="F18" i="11"/>
  <c r="F18" i="12"/>
  <c r="J18" i="11"/>
  <c r="H18" i="12"/>
  <c r="N18" i="11"/>
  <c r="J18" i="12"/>
  <c r="R18" i="11"/>
  <c r="C19" i="12"/>
  <c r="D19" i="11"/>
  <c r="E19" i="12"/>
  <c r="H19" i="11"/>
  <c r="G19" i="12"/>
  <c r="L19" i="11"/>
  <c r="I19" i="12"/>
  <c r="P19" i="11"/>
  <c r="K19" i="12"/>
  <c r="T19" i="11"/>
  <c r="D20" i="12"/>
  <c r="F20" i="11"/>
  <c r="F20" i="12"/>
  <c r="J20" i="11"/>
  <c r="H20" i="12"/>
  <c r="N20" i="11"/>
  <c r="J20" i="12"/>
  <c r="R20" i="11"/>
  <c r="C21" i="12"/>
  <c r="D21" i="11"/>
  <c r="E21" i="12"/>
  <c r="H21" i="11"/>
  <c r="G21" i="12"/>
  <c r="L21" i="11"/>
  <c r="I21" i="12"/>
  <c r="P21" i="11"/>
  <c r="K21" i="12"/>
  <c r="T21" i="11"/>
  <c r="D22" i="12"/>
  <c r="F22" i="11"/>
  <c r="F22" i="12"/>
  <c r="J22" i="11"/>
  <c r="H22" i="12"/>
  <c r="N22" i="11"/>
  <c r="J22" i="12"/>
  <c r="R22" i="11"/>
  <c r="C23" i="12"/>
  <c r="D23" i="11"/>
  <c r="E23" i="12"/>
  <c r="H23" i="11"/>
  <c r="G23" i="12"/>
  <c r="L23" i="11"/>
  <c r="I23" i="12"/>
  <c r="P23" i="11"/>
  <c r="K23" i="12"/>
  <c r="T23" i="11"/>
  <c r="D24" i="12"/>
  <c r="F24" i="11"/>
  <c r="F24" i="12"/>
  <c r="J24" i="11"/>
  <c r="H24" i="12"/>
  <c r="N24" i="11"/>
  <c r="J24" i="12"/>
  <c r="R24" i="11"/>
  <c r="C25" i="12"/>
  <c r="D25" i="11"/>
  <c r="E25" i="12"/>
  <c r="H25" i="11"/>
  <c r="G25" i="12"/>
  <c r="L25" i="11"/>
  <c r="I25" i="12"/>
  <c r="P25" i="11"/>
  <c r="K25" i="12"/>
  <c r="T25" i="11"/>
  <c r="D26" i="12"/>
  <c r="F26" i="11"/>
  <c r="F26" i="12"/>
  <c r="J26" i="11"/>
  <c r="H26" i="12"/>
  <c r="N26" i="11"/>
  <c r="J26" i="12"/>
  <c r="R26" i="11"/>
  <c r="C27" i="12"/>
  <c r="D27" i="11"/>
  <c r="E27" i="12"/>
  <c r="H27" i="11"/>
  <c r="G27" i="12"/>
  <c r="L27" i="11"/>
  <c r="I27" i="12"/>
  <c r="P27" i="11"/>
  <c r="K27" i="12"/>
  <c r="T27" i="11"/>
  <c r="D28" i="12"/>
  <c r="F28" i="11"/>
  <c r="F28" i="12"/>
  <c r="J28" i="11"/>
  <c r="H28" i="12"/>
  <c r="N28" i="11"/>
  <c r="J28" i="12"/>
  <c r="R28" i="11"/>
  <c r="C29" i="12"/>
  <c r="D29" i="11"/>
  <c r="E29" i="12"/>
  <c r="H29" i="11"/>
  <c r="G29" i="12"/>
  <c r="L29" i="11"/>
  <c r="I29" i="12"/>
  <c r="P29" i="11"/>
  <c r="K29" i="12"/>
  <c r="T29" i="11"/>
  <c r="D30" i="12"/>
  <c r="F30" i="11"/>
  <c r="F30" i="12"/>
  <c r="J30" i="11"/>
  <c r="H30" i="12"/>
  <c r="N30" i="11"/>
  <c r="J30" i="12"/>
  <c r="R30" i="11"/>
  <c r="C31" i="12"/>
  <c r="D31" i="11"/>
  <c r="E31" i="12"/>
  <c r="H31" i="11"/>
  <c r="G31" i="12"/>
  <c r="L31" i="11"/>
  <c r="I31" i="12"/>
  <c r="P31" i="11"/>
  <c r="K31" i="12"/>
  <c r="T31" i="11"/>
  <c r="D32" i="12"/>
  <c r="F32" i="11"/>
  <c r="F32" i="12"/>
  <c r="J32" i="11"/>
  <c r="H32" i="12"/>
  <c r="N32" i="11"/>
  <c r="J32" i="12"/>
  <c r="R32" i="11"/>
  <c r="C33" i="12"/>
  <c r="D33" i="11"/>
  <c r="E33" i="12"/>
  <c r="H33" i="11"/>
  <c r="G33" i="12"/>
  <c r="L33" i="11"/>
  <c r="I33" i="12"/>
  <c r="P33" i="11"/>
  <c r="K33" i="12"/>
  <c r="T33" i="11"/>
  <c r="D34" i="12"/>
  <c r="F34" i="11"/>
  <c r="F34" i="12"/>
  <c r="J34" i="11"/>
  <c r="H34" i="12"/>
  <c r="N34" i="11"/>
  <c r="J34" i="12"/>
  <c r="R34" i="11"/>
  <c r="C35" i="12"/>
  <c r="D35" i="11"/>
  <c r="E35" i="12"/>
  <c r="H35" i="11"/>
  <c r="G35" i="12"/>
  <c r="L35" i="11"/>
  <c r="I35" i="12"/>
  <c r="P35" i="11"/>
  <c r="K35" i="12"/>
  <c r="T35" i="11"/>
  <c r="D36" i="12"/>
  <c r="F36" i="11"/>
  <c r="F36" i="12"/>
  <c r="J36" i="11"/>
  <c r="H36" i="12"/>
  <c r="N36" i="11"/>
  <c r="J36" i="12"/>
  <c r="R36" i="11"/>
  <c r="C37" i="12"/>
  <c r="D37" i="11"/>
  <c r="E37" i="12"/>
  <c r="H37" i="11"/>
  <c r="G37" i="12"/>
  <c r="L37" i="11"/>
  <c r="I37" i="12"/>
  <c r="P37" i="11"/>
  <c r="K37" i="12"/>
  <c r="T37" i="11"/>
  <c r="D38" i="12"/>
  <c r="F38" i="11"/>
  <c r="F38" i="12"/>
  <c r="J38" i="11"/>
  <c r="H38" i="12"/>
  <c r="N38" i="11"/>
  <c r="J38" i="12"/>
  <c r="R38" i="11"/>
  <c r="C39" i="12"/>
  <c r="D39" i="11"/>
  <c r="E39" i="12"/>
  <c r="H39" i="11"/>
  <c r="G39" i="12"/>
  <c r="L39" i="11"/>
  <c r="I39" i="12"/>
  <c r="P39" i="11"/>
  <c r="K39" i="12"/>
  <c r="T39" i="11"/>
  <c r="D40" i="12"/>
  <c r="F40" i="11"/>
  <c r="F40" i="12"/>
  <c r="J40" i="11"/>
  <c r="H40" i="12"/>
  <c r="N40" i="11"/>
  <c r="J40" i="12"/>
  <c r="R40" i="11"/>
  <c r="C41" i="12"/>
  <c r="D41" i="11"/>
  <c r="E41" i="12"/>
  <c r="H41" i="11"/>
  <c r="G41" i="12"/>
  <c r="L41" i="11"/>
  <c r="I41" i="12"/>
  <c r="P41" i="11"/>
  <c r="K41" i="12"/>
  <c r="T41" i="11"/>
  <c r="D42" i="12"/>
  <c r="F42" i="11"/>
  <c r="F42" i="12"/>
  <c r="J42" i="11"/>
  <c r="H42" i="12"/>
  <c r="N42" i="11"/>
  <c r="J42" i="12"/>
  <c r="R42" i="11"/>
  <c r="C43" i="12"/>
  <c r="D43" i="11"/>
  <c r="E43" i="12"/>
  <c r="H43" i="11"/>
  <c r="G43" i="12"/>
  <c r="L43" i="11"/>
  <c r="I43" i="12"/>
  <c r="P43" i="11"/>
  <c r="K43" i="12"/>
  <c r="T43" i="11"/>
  <c r="D44" i="12"/>
  <c r="F44" i="11"/>
  <c r="F44" i="12"/>
  <c r="J44" i="11"/>
  <c r="H44" i="12"/>
  <c r="N44" i="11"/>
  <c r="J44" i="12"/>
  <c r="R44" i="11"/>
  <c r="C45" i="12"/>
  <c r="D45" i="11"/>
  <c r="E45" i="12"/>
  <c r="H45" i="11"/>
  <c r="G45" i="12"/>
  <c r="L45" i="11"/>
  <c r="I45" i="12"/>
  <c r="P45" i="11"/>
  <c r="K45" i="12"/>
  <c r="T45" i="11"/>
  <c r="D46" i="12"/>
  <c r="F46" i="11"/>
  <c r="F46" i="12"/>
  <c r="J46" i="11"/>
  <c r="H46" i="12"/>
  <c r="N46" i="11"/>
  <c r="J46" i="12"/>
  <c r="R46" i="11"/>
  <c r="C47" i="12"/>
  <c r="D47" i="11"/>
  <c r="E47" i="12"/>
  <c r="H47" i="11"/>
  <c r="G47" i="12"/>
  <c r="L47" i="11"/>
  <c r="I47" i="12"/>
  <c r="P47" i="11"/>
  <c r="K47" i="12"/>
  <c r="T47" i="11"/>
  <c r="D48" i="12"/>
  <c r="F48" i="11"/>
  <c r="F48" i="12"/>
  <c r="J48" i="11"/>
  <c r="H48" i="12"/>
  <c r="N48" i="11"/>
  <c r="J48" i="12"/>
  <c r="R48" i="11"/>
  <c r="C49" i="12"/>
  <c r="D49" i="11"/>
  <c r="E49" i="12"/>
  <c r="H49" i="11"/>
  <c r="G49" i="12"/>
  <c r="L49" i="11"/>
  <c r="I49" i="12"/>
  <c r="P49" i="11"/>
  <c r="K49" i="12"/>
  <c r="T49" i="11"/>
  <c r="D50" i="12"/>
  <c r="F50" i="11"/>
  <c r="F50" i="12"/>
  <c r="J50" i="11"/>
  <c r="H50" i="12"/>
  <c r="N50" i="11"/>
  <c r="J50" i="12"/>
  <c r="R50" i="11"/>
  <c r="C51" i="12"/>
  <c r="D51" i="11"/>
  <c r="E51" i="12"/>
  <c r="H51" i="11"/>
  <c r="G51" i="12"/>
  <c r="L51" i="11"/>
  <c r="I51" i="12"/>
  <c r="P51" i="11"/>
  <c r="K51" i="12"/>
  <c r="T51" i="11"/>
  <c r="D52" i="12"/>
  <c r="F52" i="11"/>
  <c r="F52" i="12"/>
  <c r="J52" i="11"/>
  <c r="H52" i="12"/>
  <c r="N52" i="11"/>
  <c r="J52" i="12"/>
  <c r="R52" i="11"/>
  <c r="C53" i="12"/>
  <c r="D53" i="11"/>
  <c r="E53" i="12"/>
  <c r="H53" i="11"/>
  <c r="G53" i="12"/>
  <c r="L53" i="11"/>
  <c r="I53" i="12"/>
  <c r="P53" i="11"/>
  <c r="K53" i="12"/>
  <c r="T53" i="11"/>
  <c r="D54" i="12"/>
  <c r="F54" i="11"/>
  <c r="F54" i="12"/>
  <c r="J54" i="11"/>
  <c r="H54" i="12"/>
  <c r="N54" i="11"/>
  <c r="J54" i="12"/>
  <c r="R54" i="11"/>
  <c r="C55" i="12"/>
  <c r="D55" i="11"/>
  <c r="E55" i="12"/>
  <c r="H55" i="11"/>
  <c r="G55" i="12"/>
  <c r="L55" i="11"/>
  <c r="I55" i="12"/>
  <c r="P55" i="11"/>
  <c r="K55" i="12"/>
  <c r="T55" i="11"/>
  <c r="D56" i="12"/>
  <c r="F56" i="11"/>
  <c r="F56" i="12"/>
  <c r="J56" i="11"/>
  <c r="H56" i="12"/>
  <c r="N56" i="11"/>
  <c r="J56" i="12"/>
  <c r="R56" i="11"/>
  <c r="C57" i="12"/>
  <c r="D57" i="11"/>
  <c r="E57" i="12"/>
  <c r="H57" i="11"/>
  <c r="G57" i="12"/>
  <c r="L57" i="11"/>
  <c r="I57" i="12"/>
  <c r="P57" i="11"/>
  <c r="K57" i="12"/>
  <c r="T57" i="11"/>
  <c r="D58" i="12"/>
  <c r="F58" i="11"/>
  <c r="F58" i="12"/>
  <c r="J58" i="11"/>
  <c r="H58" i="12"/>
  <c r="N58" i="11"/>
  <c r="J58" i="12"/>
  <c r="R58" i="11"/>
  <c r="C59" i="12"/>
  <c r="D59" i="11"/>
  <c r="E59" i="12"/>
  <c r="H59" i="11"/>
  <c r="G59" i="12"/>
  <c r="L59" i="11"/>
  <c r="I59" i="12"/>
  <c r="P59" i="11"/>
  <c r="K59" i="12"/>
  <c r="T59" i="11"/>
  <c r="D60" i="12"/>
  <c r="F60" i="11"/>
  <c r="F60" i="12"/>
  <c r="J60" i="11"/>
  <c r="H60" i="12"/>
  <c r="N60" i="11"/>
  <c r="J60" i="12"/>
  <c r="R60" i="11"/>
  <c r="C61" i="12"/>
  <c r="D61" i="11"/>
  <c r="E61" i="12"/>
  <c r="H61" i="11"/>
  <c r="G61" i="12"/>
  <c r="L61" i="11"/>
  <c r="I61" i="12"/>
  <c r="P61" i="11"/>
  <c r="K61" i="12"/>
  <c r="T61" i="11"/>
  <c r="D62" i="12"/>
  <c r="F62" i="11"/>
  <c r="F62" i="12"/>
  <c r="J62" i="11"/>
  <c r="H62" i="12"/>
  <c r="N62" i="11"/>
  <c r="J62" i="12"/>
  <c r="R62" i="11"/>
  <c r="C63" i="12"/>
  <c r="D63" i="11"/>
  <c r="E63" i="12"/>
  <c r="H63" i="11"/>
  <c r="G63" i="12"/>
  <c r="L63" i="11"/>
  <c r="I63" i="12"/>
  <c r="P63" i="11"/>
  <c r="K63" i="12"/>
  <c r="T63" i="11"/>
  <c r="D64" i="12"/>
  <c r="F64" i="11"/>
  <c r="F64" i="12"/>
  <c r="J64" i="11"/>
  <c r="H64" i="12"/>
  <c r="N64" i="11"/>
  <c r="J64" i="12"/>
  <c r="R64" i="11"/>
  <c r="C65" i="12"/>
  <c r="D65" i="11"/>
  <c r="E65" i="12"/>
  <c r="H65" i="11"/>
  <c r="G65" i="12"/>
  <c r="L65" i="11"/>
  <c r="I65" i="12"/>
  <c r="P65" i="11"/>
  <c r="K65" i="12"/>
  <c r="T65" i="11"/>
  <c r="D66" i="12"/>
  <c r="F66" i="11"/>
  <c r="F66" i="12"/>
  <c r="J66" i="11"/>
  <c r="H66" i="12"/>
  <c r="N66" i="11"/>
  <c r="J66" i="12"/>
  <c r="R66" i="11"/>
  <c r="C67" i="12"/>
  <c r="D67" i="11"/>
  <c r="E67" i="12"/>
  <c r="H67" i="11"/>
  <c r="G67" i="12"/>
  <c r="L67" i="11"/>
  <c r="I67" i="12"/>
  <c r="P67" i="11"/>
  <c r="K67" i="12"/>
  <c r="T67" i="11"/>
  <c r="D68" i="12"/>
  <c r="F68" i="11"/>
  <c r="F68" i="12"/>
  <c r="J68" i="11"/>
  <c r="H68" i="12"/>
  <c r="N68" i="11"/>
  <c r="J68" i="12"/>
  <c r="R68" i="11"/>
  <c r="C69" i="12"/>
  <c r="D69" i="11"/>
  <c r="E69" i="12"/>
  <c r="H69" i="11"/>
  <c r="G69" i="12"/>
  <c r="L69" i="11"/>
  <c r="I69" i="12"/>
  <c r="P69" i="11"/>
  <c r="K69" i="12"/>
  <c r="T69" i="11"/>
  <c r="D70" i="12"/>
  <c r="F70" i="11"/>
  <c r="F70" i="12"/>
  <c r="J70" i="11"/>
  <c r="H70" i="12"/>
  <c r="N70" i="11"/>
  <c r="J70" i="12"/>
  <c r="R70" i="11"/>
  <c r="C71" i="12"/>
  <c r="D71" i="11"/>
  <c r="E71" i="12"/>
  <c r="H71" i="11"/>
  <c r="G71" i="12"/>
  <c r="L71" i="11"/>
  <c r="I71" i="12"/>
  <c r="P71" i="11"/>
  <c r="K71" i="12"/>
  <c r="T71" i="11"/>
  <c r="D72" i="12"/>
  <c r="F72" i="11"/>
  <c r="F72" i="12"/>
  <c r="J72" i="11"/>
  <c r="H72" i="12"/>
  <c r="N72" i="11"/>
  <c r="J72" i="12"/>
  <c r="R72" i="11"/>
  <c r="C73" i="12"/>
  <c r="D73" i="11"/>
  <c r="E73" i="12"/>
  <c r="H73" i="11"/>
  <c r="G73" i="12"/>
  <c r="L73" i="11"/>
  <c r="I73" i="12"/>
  <c r="P73" i="11"/>
  <c r="K73" i="12"/>
  <c r="T73" i="11"/>
  <c r="D74" i="12"/>
  <c r="F74" i="11"/>
  <c r="F74" i="12"/>
  <c r="J74" i="11"/>
  <c r="H74" i="12"/>
  <c r="N74" i="11"/>
  <c r="J74" i="12"/>
  <c r="R74" i="11"/>
  <c r="C75" i="12"/>
  <c r="D75" i="11"/>
  <c r="E75" i="12"/>
  <c r="H75" i="11"/>
  <c r="G75" i="12"/>
  <c r="L75" i="11"/>
  <c r="I75" i="12"/>
  <c r="P75" i="11"/>
  <c r="K75" i="12"/>
  <c r="T75" i="11"/>
  <c r="D76" i="12"/>
  <c r="F76" i="11"/>
  <c r="F76" i="12"/>
  <c r="J76" i="11"/>
  <c r="H76" i="12"/>
  <c r="N76" i="11"/>
  <c r="J76" i="12"/>
  <c r="R76" i="11"/>
  <c r="C77" i="12"/>
  <c r="D77" i="11"/>
  <c r="E77" i="12"/>
  <c r="H77" i="11"/>
  <c r="G77" i="12"/>
  <c r="L77" i="11"/>
  <c r="I77" i="12"/>
  <c r="P77" i="11"/>
  <c r="K77" i="12"/>
  <c r="T77" i="11"/>
  <c r="D78" i="12"/>
  <c r="F78" i="11"/>
  <c r="F78" i="12"/>
  <c r="J78" i="11"/>
  <c r="H78" i="12"/>
  <c r="N78" i="11"/>
  <c r="J78" i="12"/>
  <c r="R78" i="11"/>
  <c r="C79" i="12"/>
  <c r="D79" i="11"/>
  <c r="E79" i="12"/>
  <c r="H79" i="11"/>
  <c r="G79" i="12"/>
  <c r="L79" i="11"/>
  <c r="I79" i="12"/>
  <c r="P79" i="11"/>
  <c r="K79" i="12"/>
  <c r="T79" i="11"/>
  <c r="D80" i="12"/>
  <c r="F80" i="11"/>
  <c r="F80" i="12"/>
  <c r="J80" i="11"/>
  <c r="H80" i="12"/>
  <c r="N80" i="11"/>
  <c r="J80" i="12"/>
  <c r="R80" i="11"/>
  <c r="C81" i="12"/>
  <c r="D81" i="11"/>
  <c r="E81" i="12"/>
  <c r="H81" i="11"/>
  <c r="G81" i="12"/>
  <c r="L81" i="11"/>
  <c r="I81" i="12"/>
  <c r="P81" i="11"/>
  <c r="K81" i="12"/>
  <c r="T81" i="11"/>
  <c r="D82" i="12"/>
  <c r="F82" i="11"/>
  <c r="F82" i="12"/>
  <c r="J82" i="11"/>
  <c r="H82" i="12"/>
  <c r="N82" i="11"/>
  <c r="J82" i="12"/>
  <c r="R82" i="11"/>
  <c r="C83" i="12"/>
  <c r="D83" i="11"/>
  <c r="E83" i="12"/>
  <c r="H83" i="11"/>
  <c r="G83" i="12"/>
  <c r="L83" i="11"/>
  <c r="I83" i="12"/>
  <c r="P83" i="11"/>
  <c r="K83" i="12"/>
  <c r="T83" i="11"/>
  <c r="D84" i="12"/>
  <c r="F84" i="11"/>
  <c r="F84" i="12"/>
  <c r="J84" i="11"/>
  <c r="H84" i="12"/>
  <c r="N84" i="11"/>
  <c r="J84" i="12"/>
  <c r="R84" i="11"/>
  <c r="C85" i="12"/>
  <c r="D85" i="11"/>
  <c r="E85" i="12"/>
  <c r="H85" i="11"/>
  <c r="G85" i="12"/>
  <c r="L85" i="11"/>
  <c r="I85" i="12"/>
  <c r="P85" i="11"/>
  <c r="K85" i="12"/>
  <c r="T85" i="11"/>
  <c r="D86" i="12"/>
  <c r="F86" i="11"/>
  <c r="F86" i="12"/>
  <c r="J86" i="11"/>
  <c r="H86" i="12"/>
  <c r="N86" i="11"/>
  <c r="J86" i="12"/>
  <c r="R86" i="11"/>
  <c r="C87" i="12"/>
  <c r="D87" i="11"/>
  <c r="E87" i="12"/>
  <c r="H87" i="11"/>
  <c r="G87" i="12"/>
  <c r="L87" i="11"/>
  <c r="I87" i="12"/>
  <c r="P87" i="11"/>
  <c r="K87" i="12"/>
  <c r="T87" i="11"/>
  <c r="D88" i="12"/>
  <c r="F88" i="11"/>
  <c r="F88" i="12"/>
  <c r="J88" i="11"/>
  <c r="H88" i="12"/>
  <c r="N88" i="11"/>
  <c r="J88" i="12"/>
  <c r="R88" i="11"/>
  <c r="C89" i="12"/>
  <c r="D89" i="11"/>
  <c r="E89" i="12"/>
  <c r="H89" i="11"/>
  <c r="G89" i="12"/>
  <c r="L89" i="11"/>
  <c r="I89" i="12"/>
  <c r="P89" i="11"/>
  <c r="K89" i="12"/>
  <c r="T89" i="11"/>
  <c r="D90" i="12"/>
  <c r="F90" i="11"/>
  <c r="F90" i="12"/>
  <c r="J90" i="11"/>
  <c r="H90" i="12"/>
  <c r="N90" i="11"/>
  <c r="J90" i="12"/>
  <c r="R90" i="11"/>
  <c r="C91" i="12"/>
  <c r="D91" i="11"/>
  <c r="E91" i="12"/>
  <c r="H91" i="11"/>
  <c r="G91" i="12"/>
  <c r="L91" i="11"/>
  <c r="I91" i="12"/>
  <c r="P91" i="11"/>
  <c r="K91" i="12"/>
  <c r="T91" i="11"/>
  <c r="D92" i="12"/>
  <c r="F92" i="11"/>
  <c r="F92" i="12"/>
  <c r="J92" i="11"/>
  <c r="H92" i="12"/>
  <c r="N92" i="11"/>
  <c r="J92" i="12"/>
  <c r="R92" i="11"/>
  <c r="C93" i="12"/>
  <c r="D93" i="11"/>
  <c r="E93" i="12"/>
  <c r="H93" i="11"/>
  <c r="G93" i="12"/>
  <c r="L93" i="11"/>
  <c r="I93" i="12"/>
  <c r="P93" i="11"/>
  <c r="K93" i="12"/>
  <c r="T93" i="11"/>
  <c r="D94" i="12"/>
  <c r="F94" i="11"/>
  <c r="F94" i="12"/>
  <c r="J94" i="11"/>
  <c r="H94" i="12"/>
  <c r="N94" i="11"/>
  <c r="J94" i="12"/>
  <c r="R94" i="11"/>
  <c r="C95" i="12"/>
  <c r="D95" i="11"/>
  <c r="E95" i="12"/>
  <c r="H95" i="11"/>
  <c r="G95" i="12"/>
  <c r="L95" i="11"/>
  <c r="I95" i="12"/>
  <c r="P95" i="11"/>
  <c r="K95" i="12"/>
  <c r="T95" i="11"/>
  <c r="D96" i="12"/>
  <c r="F96" i="11"/>
  <c r="F96" i="12"/>
  <c r="J96" i="11"/>
  <c r="H96" i="12"/>
  <c r="N96" i="11"/>
  <c r="J96" i="12"/>
  <c r="R96" i="11"/>
  <c r="C97" i="12"/>
  <c r="D97" i="11"/>
  <c r="E97" i="12"/>
  <c r="H97" i="11"/>
  <c r="G97" i="12"/>
  <c r="L97" i="11"/>
  <c r="I97" i="12"/>
  <c r="P97" i="11"/>
  <c r="K97" i="12"/>
  <c r="T97" i="11"/>
  <c r="D98" i="12"/>
  <c r="F98" i="11"/>
  <c r="F98" i="12"/>
  <c r="J98" i="11"/>
  <c r="H98" i="12"/>
  <c r="N98" i="11"/>
  <c r="J98" i="12"/>
  <c r="R98" i="11"/>
  <c r="C99" i="12"/>
  <c r="D99" i="11"/>
  <c r="E99" i="12"/>
  <c r="H99" i="11"/>
  <c r="G99" i="12"/>
  <c r="L99" i="11"/>
  <c r="I99" i="12"/>
  <c r="P99" i="11"/>
  <c r="K99" i="12"/>
  <c r="T99" i="11"/>
  <c r="D100" i="12"/>
  <c r="F100" i="11"/>
  <c r="F100" i="12"/>
  <c r="J100" i="11"/>
  <c r="H100" i="12"/>
  <c r="N100" i="11"/>
  <c r="J100" i="12"/>
  <c r="R100" i="11"/>
  <c r="C101" i="12"/>
  <c r="D101" i="11"/>
  <c r="E101" i="12"/>
  <c r="H101" i="11"/>
  <c r="G101" i="12"/>
  <c r="L101" i="11"/>
  <c r="I101" i="12"/>
  <c r="P101" i="11"/>
  <c r="K101" i="12"/>
  <c r="T101" i="11"/>
  <c r="D102" i="12"/>
  <c r="F102" i="11"/>
  <c r="F102" i="12"/>
  <c r="J102" i="11"/>
  <c r="H102" i="12"/>
  <c r="N102" i="11"/>
  <c r="J102" i="12"/>
  <c r="R102" i="11"/>
  <c r="C103" i="12"/>
  <c r="D103" i="11"/>
  <c r="E103" i="12"/>
  <c r="H103" i="11"/>
  <c r="G103" i="12"/>
  <c r="L103" i="11"/>
  <c r="I103" i="12"/>
  <c r="P103" i="11"/>
  <c r="K103" i="12"/>
  <c r="T103" i="11"/>
  <c r="F15" i="16"/>
  <c r="G15" i="16"/>
  <c r="J12" i="18"/>
  <c r="F12" i="22"/>
  <c r="F13" i="18"/>
  <c r="D13" i="22"/>
  <c r="N13" i="18"/>
  <c r="H13" i="22"/>
  <c r="J14" i="18"/>
  <c r="F14" i="22"/>
  <c r="F15" i="18"/>
  <c r="D15" i="22"/>
  <c r="N15" i="18"/>
  <c r="H15" i="22"/>
  <c r="J16" i="18"/>
  <c r="F16" i="22"/>
  <c r="F17" i="18"/>
  <c r="D17" i="22"/>
  <c r="N17" i="18"/>
  <c r="H17" i="22"/>
  <c r="J18" i="18"/>
  <c r="F18" i="22"/>
  <c r="F19" i="18"/>
  <c r="D19" i="22"/>
  <c r="N19" i="18"/>
  <c r="H19" i="22"/>
  <c r="J20" i="18"/>
  <c r="F20" i="22"/>
  <c r="F21" i="18"/>
  <c r="D21" i="22"/>
  <c r="N21" i="18"/>
  <c r="H21" i="22"/>
  <c r="J22" i="18"/>
  <c r="F22" i="22"/>
  <c r="F23" i="18"/>
  <c r="D23" i="22"/>
  <c r="N23" i="18"/>
  <c r="H23" i="22"/>
  <c r="J24" i="18"/>
  <c r="F24" i="22"/>
  <c r="F25" i="18"/>
  <c r="D25" i="22"/>
  <c r="N25" i="18"/>
  <c r="H25" i="22"/>
  <c r="J26" i="18"/>
  <c r="F26" i="22"/>
  <c r="F27" i="18"/>
  <c r="D27" i="22"/>
  <c r="N27" i="18"/>
  <c r="H27" i="22"/>
  <c r="J28" i="18"/>
  <c r="F28" i="22"/>
  <c r="F29" i="18"/>
  <c r="D29" i="22"/>
  <c r="N29" i="18"/>
  <c r="H29" i="22"/>
  <c r="J30" i="18"/>
  <c r="F30" i="22"/>
  <c r="F31" i="18"/>
  <c r="D31" i="22"/>
  <c r="N31" i="18"/>
  <c r="H31" i="22"/>
  <c r="J32" i="18"/>
  <c r="F32" i="22"/>
  <c r="F33" i="18"/>
  <c r="D33" i="22"/>
  <c r="N33" i="18"/>
  <c r="H33" i="22"/>
  <c r="J34" i="18"/>
  <c r="F34" i="22"/>
  <c r="F35" i="18"/>
  <c r="D35" i="22"/>
  <c r="N35" i="18"/>
  <c r="H35" i="22"/>
  <c r="J36" i="18"/>
  <c r="F36" i="22"/>
  <c r="F37" i="18"/>
  <c r="D37" i="22"/>
  <c r="N37" i="18"/>
  <c r="H37" i="22"/>
  <c r="J38" i="18"/>
  <c r="F38" i="22"/>
  <c r="F39" i="18"/>
  <c r="D39" i="22"/>
  <c r="N39" i="18"/>
  <c r="H39" i="22"/>
  <c r="J40" i="18"/>
  <c r="F40" i="22"/>
  <c r="F41" i="18"/>
  <c r="D41" i="22"/>
  <c r="N41" i="18"/>
  <c r="H41" i="22"/>
  <c r="J42" i="18"/>
  <c r="F42" i="22"/>
  <c r="F43" i="18"/>
  <c r="D43" i="22"/>
  <c r="N43" i="18"/>
  <c r="H43" i="22"/>
  <c r="J44" i="18"/>
  <c r="F44" i="22"/>
  <c r="F45" i="18"/>
  <c r="D45" i="22"/>
  <c r="N45" i="18"/>
  <c r="H45" i="22"/>
  <c r="J46" i="18"/>
  <c r="F46" i="22"/>
  <c r="F47" i="18"/>
  <c r="D47" i="22"/>
  <c r="N47" i="18"/>
  <c r="H47" i="22"/>
  <c r="J48" i="18"/>
  <c r="F48" i="22"/>
  <c r="F49" i="18"/>
  <c r="D49" i="22"/>
  <c r="N49" i="18"/>
  <c r="H49" i="22"/>
  <c r="J50" i="18"/>
  <c r="F50" i="22"/>
  <c r="F51" i="18"/>
  <c r="D51" i="22"/>
  <c r="N51" i="18"/>
  <c r="H51" i="22"/>
  <c r="J52" i="18"/>
  <c r="F52" i="22"/>
  <c r="F53" i="18"/>
  <c r="D53" i="22"/>
  <c r="N53" i="18"/>
  <c r="H53" i="22"/>
  <c r="J54" i="18"/>
  <c r="F54" i="22"/>
  <c r="F55" i="18"/>
  <c r="D55" i="22"/>
  <c r="N55" i="18"/>
  <c r="H55" i="22"/>
  <c r="J56" i="18"/>
  <c r="F56" i="22"/>
  <c r="F57" i="18"/>
  <c r="D57" i="22"/>
  <c r="N57" i="18"/>
  <c r="H57" i="22"/>
  <c r="J58" i="18"/>
  <c r="F58" i="22"/>
  <c r="F59" i="18"/>
  <c r="D59" i="22"/>
  <c r="N59" i="18"/>
  <c r="H59" i="22"/>
  <c r="J60" i="18"/>
  <c r="F60" i="22"/>
  <c r="F61" i="18"/>
  <c r="D61" i="22"/>
  <c r="G61" i="22"/>
  <c r="L61" i="18"/>
  <c r="C62" i="22"/>
  <c r="D62" i="18"/>
  <c r="E62" i="22"/>
  <c r="H62" i="18"/>
  <c r="G62" i="22"/>
  <c r="L62" i="18"/>
  <c r="C63" i="22"/>
  <c r="D63" i="18"/>
  <c r="E63" i="22"/>
  <c r="H63" i="18"/>
  <c r="G63" i="22"/>
  <c r="L63" i="18"/>
  <c r="C64" i="22"/>
  <c r="D64" i="18"/>
  <c r="E64" i="22"/>
  <c r="H64" i="18"/>
  <c r="G64" i="22"/>
  <c r="L64" i="18"/>
  <c r="C65" i="22"/>
  <c r="D65" i="18"/>
  <c r="E65" i="22"/>
  <c r="H65" i="18"/>
  <c r="G65" i="22"/>
  <c r="L65" i="18"/>
  <c r="C66" i="22"/>
  <c r="D66" i="18"/>
  <c r="E66" i="22"/>
  <c r="H66" i="18"/>
  <c r="G66" i="22"/>
  <c r="L66" i="18"/>
  <c r="C67" i="22"/>
  <c r="D67" i="18"/>
  <c r="E67" i="22"/>
  <c r="H67" i="18"/>
  <c r="G67" i="22"/>
  <c r="L67" i="18"/>
  <c r="C68" i="22"/>
  <c r="D68" i="18"/>
  <c r="E68" i="22"/>
  <c r="H68" i="18"/>
  <c r="G68" i="22"/>
  <c r="L68" i="18"/>
  <c r="C69" i="22"/>
  <c r="D69" i="18"/>
  <c r="E69" i="22"/>
  <c r="H69" i="18"/>
  <c r="G69" i="22"/>
  <c r="L69" i="18"/>
  <c r="C70" i="22"/>
  <c r="D70" i="18"/>
  <c r="E70" i="22"/>
  <c r="H70" i="18"/>
  <c r="G70" i="22"/>
  <c r="L70" i="18"/>
  <c r="C71" i="22"/>
  <c r="D71" i="18"/>
  <c r="E71" i="22"/>
  <c r="H71" i="18"/>
  <c r="G71" i="22"/>
  <c r="L71" i="18"/>
  <c r="C72" i="22"/>
  <c r="D72" i="18"/>
  <c r="E72" i="22"/>
  <c r="H72" i="18"/>
  <c r="G72" i="22"/>
  <c r="L72" i="18"/>
  <c r="C73" i="22"/>
  <c r="D73" i="18"/>
  <c r="E73" i="22"/>
  <c r="H73" i="18"/>
  <c r="G73" i="22"/>
  <c r="L73" i="18"/>
  <c r="C74" i="22"/>
  <c r="D74" i="18"/>
  <c r="E74" i="22"/>
  <c r="H74" i="18"/>
  <c r="G74" i="22"/>
  <c r="L74" i="18"/>
  <c r="C75" i="22"/>
  <c r="D75" i="18"/>
  <c r="E75" i="22"/>
  <c r="H75" i="18"/>
  <c r="G75" i="22"/>
  <c r="L75" i="18"/>
  <c r="C76" i="22"/>
  <c r="D76" i="18"/>
  <c r="E76" i="22"/>
  <c r="H76" i="18"/>
  <c r="G76" i="22"/>
  <c r="L76" i="18"/>
  <c r="C77" i="22"/>
  <c r="D77" i="18"/>
  <c r="E77" i="22"/>
  <c r="H77" i="18"/>
  <c r="G77" i="22"/>
  <c r="L77" i="18"/>
  <c r="C78" i="22"/>
  <c r="D78" i="18"/>
  <c r="E78" i="22"/>
  <c r="H78" i="18"/>
  <c r="G78" i="22"/>
  <c r="L78" i="18"/>
  <c r="C79" i="22"/>
  <c r="D79" i="18"/>
  <c r="E79" i="22"/>
  <c r="H79" i="18"/>
  <c r="G79" i="22"/>
  <c r="L79" i="18"/>
  <c r="C80" i="22"/>
  <c r="D80" i="18"/>
  <c r="E80" i="22"/>
  <c r="H80" i="18"/>
  <c r="G80" i="22"/>
  <c r="L80" i="18"/>
  <c r="C81" i="22"/>
  <c r="D81" i="18"/>
  <c r="E81" i="22"/>
  <c r="H81" i="18"/>
  <c r="G81" i="22"/>
  <c r="L81" i="18"/>
  <c r="C82" i="22"/>
  <c r="D82" i="18"/>
  <c r="E82" i="22"/>
  <c r="H82" i="18"/>
  <c r="G82" i="22"/>
  <c r="L82" i="18"/>
  <c r="C83" i="22"/>
  <c r="D83" i="18"/>
  <c r="E83" i="22"/>
  <c r="H83" i="18"/>
  <c r="G83" i="22"/>
  <c r="L83" i="18"/>
  <c r="C84" i="22"/>
  <c r="D84" i="18"/>
  <c r="E84" i="22"/>
  <c r="H84" i="18"/>
  <c r="G84" i="22"/>
  <c r="L84" i="18"/>
  <c r="C85" i="22"/>
  <c r="D85" i="18"/>
  <c r="E85" i="22"/>
  <c r="H85" i="18"/>
  <c r="G85" i="22"/>
  <c r="L85" i="18"/>
  <c r="C86" i="22"/>
  <c r="D86" i="18"/>
  <c r="E86" i="22"/>
  <c r="H86" i="18"/>
  <c r="G86" i="22"/>
  <c r="L86" i="18"/>
  <c r="C87" i="22"/>
  <c r="D87" i="18"/>
  <c r="E87" i="22"/>
  <c r="H87" i="18"/>
  <c r="G87" i="22"/>
  <c r="L87" i="18"/>
  <c r="C88" i="22"/>
  <c r="D88" i="18"/>
  <c r="E88" i="22"/>
  <c r="H88" i="18"/>
  <c r="G88" i="22"/>
  <c r="L88" i="18"/>
  <c r="C89" i="22"/>
  <c r="D89" i="18"/>
  <c r="E89" i="22"/>
  <c r="H89" i="18"/>
  <c r="G89" i="22"/>
  <c r="L89" i="18"/>
  <c r="C90" i="22"/>
  <c r="D90" i="18"/>
  <c r="E90" i="22"/>
  <c r="H90" i="18"/>
  <c r="G90" i="22"/>
  <c r="L90" i="18"/>
  <c r="C91" i="22"/>
  <c r="D91" i="18"/>
  <c r="E91" i="22"/>
  <c r="H91" i="18"/>
  <c r="G91" i="22"/>
  <c r="L91" i="18"/>
  <c r="C92" i="22"/>
  <c r="D92" i="18"/>
  <c r="E92" i="22"/>
  <c r="H92" i="18"/>
  <c r="G92" i="22"/>
  <c r="L92" i="18"/>
  <c r="C93" i="22"/>
  <c r="D93" i="18"/>
  <c r="E93" i="22"/>
  <c r="H93" i="18"/>
  <c r="G93" i="22"/>
  <c r="L93" i="18"/>
  <c r="C94" i="22"/>
  <c r="D94" i="18"/>
  <c r="E94" i="22"/>
  <c r="H94" i="18"/>
  <c r="G94" i="22"/>
  <c r="L94" i="18"/>
  <c r="C95" i="22"/>
  <c r="D95" i="18"/>
  <c r="E95" i="22"/>
  <c r="H95" i="18"/>
  <c r="G95" i="22"/>
  <c r="L95" i="18"/>
  <c r="C96" i="22"/>
  <c r="D96" i="18"/>
  <c r="E96" i="22"/>
  <c r="H96" i="18"/>
  <c r="G96" i="22"/>
  <c r="L96" i="18"/>
  <c r="C97" i="22"/>
  <c r="D97" i="18"/>
  <c r="E97" i="22"/>
  <c r="H97" i="18"/>
  <c r="G97" i="22"/>
  <c r="L97" i="18"/>
  <c r="C98" i="22"/>
  <c r="D98" i="18"/>
  <c r="E98" i="22"/>
  <c r="H98" i="18"/>
  <c r="G98" i="22"/>
  <c r="L98" i="18"/>
  <c r="C99" i="22"/>
  <c r="D99" i="18"/>
  <c r="E99" i="22"/>
  <c r="H99" i="18"/>
  <c r="G99" i="22"/>
  <c r="L99" i="18"/>
  <c r="C100" i="22"/>
  <c r="D100" i="18"/>
  <c r="E100" i="22"/>
  <c r="H100" i="18"/>
  <c r="G100" i="22"/>
  <c r="L100" i="18"/>
  <c r="C101" i="22"/>
  <c r="D101" i="18"/>
  <c r="E101" i="22"/>
  <c r="H101" i="18"/>
  <c r="G101" i="22"/>
  <c r="L101" i="18"/>
  <c r="C102" i="22"/>
  <c r="D102" i="18"/>
  <c r="E102" i="22"/>
  <c r="H102" i="18"/>
  <c r="G102" i="22"/>
  <c r="L102" i="18"/>
  <c r="G12" i="32"/>
  <c r="G16" i="32"/>
  <c r="G20" i="32"/>
  <c r="G24" i="32"/>
  <c r="G28" i="32"/>
  <c r="D8" i="16"/>
  <c r="G11" i="16"/>
  <c r="F11" i="16"/>
  <c r="D13" i="16"/>
  <c r="D7" i="22"/>
  <c r="F7" i="18"/>
  <c r="F7" i="22"/>
  <c r="J7" i="18"/>
  <c r="H7" i="22"/>
  <c r="N7" i="18"/>
  <c r="D8" i="22"/>
  <c r="F8" i="18"/>
  <c r="F8" i="22"/>
  <c r="J8" i="18"/>
  <c r="H8" i="22"/>
  <c r="N8" i="18"/>
  <c r="D9" i="22"/>
  <c r="F9" i="18"/>
  <c r="F9" i="22"/>
  <c r="J9" i="18"/>
  <c r="H9" i="22"/>
  <c r="N9" i="18"/>
  <c r="D10" i="22"/>
  <c r="F10" i="18"/>
  <c r="F10" i="22"/>
  <c r="J10" i="18"/>
  <c r="H10" i="22"/>
  <c r="N10" i="18"/>
  <c r="H9" i="32"/>
  <c r="H13" i="32"/>
  <c r="H17" i="32"/>
  <c r="H21" i="32"/>
  <c r="H25" i="32"/>
  <c r="H29" i="32"/>
  <c r="F62" i="18"/>
  <c r="D62" i="22"/>
  <c r="J62" i="18"/>
  <c r="F62" i="22"/>
  <c r="N62" i="18"/>
  <c r="H62" i="22"/>
  <c r="F63" i="18"/>
  <c r="D63" i="22"/>
  <c r="J63" i="18"/>
  <c r="F63" i="22"/>
  <c r="N63" i="18"/>
  <c r="H63" i="22"/>
  <c r="F64" i="18"/>
  <c r="D64" i="22"/>
  <c r="J64" i="18"/>
  <c r="F64" i="22"/>
  <c r="N64" i="18"/>
  <c r="H64" i="22"/>
  <c r="F65" i="18"/>
  <c r="D65" i="22"/>
  <c r="J65" i="18"/>
  <c r="F65" i="22"/>
  <c r="N65" i="18"/>
  <c r="H65" i="22"/>
  <c r="F66" i="18"/>
  <c r="D66" i="22"/>
  <c r="J66" i="18"/>
  <c r="F66" i="22"/>
  <c r="N66" i="18"/>
  <c r="H66" i="22"/>
  <c r="F67" i="18"/>
  <c r="D67" i="22"/>
  <c r="J67" i="18"/>
  <c r="F67" i="22"/>
  <c r="N67" i="18"/>
  <c r="H67" i="22"/>
  <c r="F68" i="18"/>
  <c r="D68" i="22"/>
  <c r="J68" i="18"/>
  <c r="F68" i="22"/>
  <c r="N68" i="18"/>
  <c r="H68" i="22"/>
  <c r="F69" i="18"/>
  <c r="D69" i="22"/>
  <c r="J69" i="18"/>
  <c r="F69" i="22"/>
  <c r="N69" i="18"/>
  <c r="H69" i="22"/>
  <c r="F70" i="18"/>
  <c r="D70" i="22"/>
  <c r="J70" i="18"/>
  <c r="F70" i="22"/>
  <c r="N70" i="18"/>
  <c r="H70" i="22"/>
  <c r="F71" i="18"/>
  <c r="D71" i="22"/>
  <c r="J71" i="18"/>
  <c r="F71" i="22"/>
  <c r="N71" i="18"/>
  <c r="H71" i="22"/>
  <c r="F72" i="18"/>
  <c r="D72" i="22"/>
  <c r="J72" i="18"/>
  <c r="F72" i="22"/>
  <c r="N72" i="18"/>
  <c r="H72" i="22"/>
  <c r="F73" i="18"/>
  <c r="D73" i="22"/>
  <c r="J73" i="18"/>
  <c r="F73" i="22"/>
  <c r="N73" i="18"/>
  <c r="H73" i="22"/>
  <c r="F74" i="18"/>
  <c r="D74" i="22"/>
  <c r="J74" i="18"/>
  <c r="F74" i="22"/>
  <c r="N74" i="18"/>
  <c r="H74" i="22"/>
  <c r="F75" i="18"/>
  <c r="D75" i="22"/>
  <c r="J75" i="18"/>
  <c r="F75" i="22"/>
  <c r="N75" i="18"/>
  <c r="H75" i="22"/>
  <c r="F76" i="18"/>
  <c r="D76" i="22"/>
  <c r="J76" i="18"/>
  <c r="F76" i="22"/>
  <c r="N76" i="18"/>
  <c r="H76" i="22"/>
  <c r="F77" i="18"/>
  <c r="D77" i="22"/>
  <c r="J77" i="18"/>
  <c r="F77" i="22"/>
  <c r="N77" i="18"/>
  <c r="H77" i="22"/>
  <c r="F78" i="18"/>
  <c r="D78" i="22"/>
  <c r="J78" i="18"/>
  <c r="F78" i="22"/>
  <c r="N78" i="18"/>
  <c r="H78" i="22"/>
  <c r="F79" i="18"/>
  <c r="D79" i="22"/>
  <c r="J79" i="18"/>
  <c r="F79" i="22"/>
  <c r="N79" i="18"/>
  <c r="H79" i="22"/>
  <c r="F80" i="18"/>
  <c r="D80" i="22"/>
  <c r="J80" i="18"/>
  <c r="F80" i="22"/>
  <c r="N80" i="18"/>
  <c r="H80" i="22"/>
  <c r="F81" i="18"/>
  <c r="D81" i="22"/>
  <c r="J81" i="18"/>
  <c r="F81" i="22"/>
  <c r="N81" i="18"/>
  <c r="H81" i="22"/>
  <c r="F82" i="18"/>
  <c r="D82" i="22"/>
  <c r="J82" i="18"/>
  <c r="F82" i="22"/>
  <c r="N82" i="18"/>
  <c r="H82" i="22"/>
  <c r="F83" i="18"/>
  <c r="D83" i="22"/>
  <c r="J83" i="18"/>
  <c r="F83" i="22"/>
  <c r="N83" i="18"/>
  <c r="H83" i="22"/>
  <c r="F84" i="18"/>
  <c r="D84" i="22"/>
  <c r="J84" i="18"/>
  <c r="F84" i="22"/>
  <c r="N84" i="18"/>
  <c r="H84" i="22"/>
  <c r="F85" i="18"/>
  <c r="D85" i="22"/>
  <c r="J85" i="18"/>
  <c r="F85" i="22"/>
  <c r="N85" i="18"/>
  <c r="H85" i="22"/>
  <c r="F86" i="18"/>
  <c r="D86" i="22"/>
  <c r="J86" i="18"/>
  <c r="F86" i="22"/>
  <c r="N86" i="18"/>
  <c r="H86" i="22"/>
  <c r="F87" i="18"/>
  <c r="D87" i="22"/>
  <c r="J87" i="18"/>
  <c r="F87" i="22"/>
  <c r="N87" i="18"/>
  <c r="H87" i="22"/>
  <c r="F88" i="18"/>
  <c r="D88" i="22"/>
  <c r="J88" i="18"/>
  <c r="F88" i="22"/>
  <c r="N88" i="18"/>
  <c r="H88" i="22"/>
  <c r="F89" i="18"/>
  <c r="D89" i="22"/>
  <c r="J89" i="18"/>
  <c r="F89" i="22"/>
  <c r="N89" i="18"/>
  <c r="H89" i="22"/>
  <c r="F90" i="18"/>
  <c r="D90" i="22"/>
  <c r="J90" i="18"/>
  <c r="F90" i="22"/>
  <c r="N90" i="18"/>
  <c r="H90" i="22"/>
  <c r="F91" i="18"/>
  <c r="D91" i="22"/>
  <c r="J91" i="18"/>
  <c r="F91" i="22"/>
  <c r="N91" i="18"/>
  <c r="H91" i="22"/>
  <c r="F92" i="18"/>
  <c r="D92" i="22"/>
  <c r="J92" i="18"/>
  <c r="F92" i="22"/>
  <c r="N92" i="18"/>
  <c r="H92" i="22"/>
  <c r="F93" i="18"/>
  <c r="D93" i="22"/>
  <c r="J93" i="18"/>
  <c r="F93" i="22"/>
  <c r="N93" i="18"/>
  <c r="H93" i="22"/>
  <c r="F94" i="18"/>
  <c r="D94" i="22"/>
  <c r="J94" i="18"/>
  <c r="F94" i="22"/>
  <c r="N94" i="18"/>
  <c r="H94" i="22"/>
  <c r="F95" i="18"/>
  <c r="D95" i="22"/>
  <c r="J95" i="18"/>
  <c r="F95" i="22"/>
  <c r="N95" i="18"/>
  <c r="H95" i="22"/>
  <c r="F96" i="18"/>
  <c r="D96" i="22"/>
  <c r="J96" i="18"/>
  <c r="F96" i="22"/>
  <c r="N96" i="18"/>
  <c r="H96" i="22"/>
  <c r="F97" i="18"/>
  <c r="D97" i="22"/>
  <c r="J97" i="18"/>
  <c r="F97" i="22"/>
  <c r="N97" i="18"/>
  <c r="H97" i="22"/>
  <c r="F98" i="18"/>
  <c r="D98" i="22"/>
  <c r="J98" i="18"/>
  <c r="F98" i="22"/>
  <c r="N98" i="18"/>
  <c r="H98" i="22"/>
  <c r="F99" i="18"/>
  <c r="D99" i="22"/>
  <c r="J99" i="18"/>
  <c r="F99" i="22"/>
  <c r="N99" i="18"/>
  <c r="H99" i="22"/>
  <c r="F100" i="18"/>
  <c r="D100" i="22"/>
  <c r="J100" i="18"/>
  <c r="F100" i="22"/>
  <c r="N100" i="18"/>
  <c r="H100" i="22"/>
  <c r="F101" i="18"/>
  <c r="D101" i="22"/>
  <c r="J101" i="18"/>
  <c r="F101" i="22"/>
  <c r="N101" i="18"/>
  <c r="H101" i="22"/>
  <c r="F102" i="18"/>
  <c r="D102" i="22"/>
  <c r="J102" i="18"/>
  <c r="F102" i="22"/>
  <c r="N102" i="18"/>
  <c r="H102" i="22"/>
  <c r="H10" i="32"/>
  <c r="H14" i="32"/>
  <c r="H18" i="32"/>
  <c r="H22" i="32"/>
  <c r="H26" i="32"/>
  <c r="G8" i="16"/>
  <c r="F8" i="16"/>
  <c r="D11" i="16"/>
  <c r="G13" i="16"/>
  <c r="F13" i="16"/>
  <c r="C7" i="22"/>
  <c r="D7" i="18"/>
  <c r="E7" i="22"/>
  <c r="H7" i="18"/>
  <c r="G7" i="22"/>
  <c r="L7" i="18"/>
  <c r="C8" i="22"/>
  <c r="D8" i="18"/>
  <c r="E8" i="22"/>
  <c r="H8" i="18"/>
  <c r="G8" i="22"/>
  <c r="L8" i="18"/>
  <c r="C9" i="22"/>
  <c r="D9" i="18"/>
  <c r="E9" i="22"/>
  <c r="H9" i="18"/>
  <c r="G9" i="22"/>
  <c r="L9" i="18"/>
  <c r="C10" i="22"/>
  <c r="D10" i="18"/>
  <c r="E10" i="22"/>
  <c r="H10" i="18"/>
  <c r="G10" i="22"/>
  <c r="L10" i="18"/>
  <c r="H11" i="32"/>
  <c r="G15" i="32"/>
  <c r="G19" i="32"/>
  <c r="G23" i="32"/>
  <c r="G27" i="32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30" i="28"/>
  <c r="C29" i="28" s="1"/>
  <c r="C29" i="27"/>
  <c r="C30" i="34"/>
  <c r="C30" i="33"/>
  <c r="E30" i="34"/>
  <c r="E30" i="33"/>
  <c r="G30" i="34"/>
  <c r="G30" i="33"/>
  <c r="C31" i="34"/>
  <c r="C31" i="33"/>
  <c r="E31" i="34"/>
  <c r="E31" i="33"/>
  <c r="G31" i="34"/>
  <c r="G31" i="33"/>
  <c r="F7" i="26"/>
  <c r="E7" i="26"/>
  <c r="D8" i="28"/>
  <c r="D7" i="27"/>
  <c r="D9" i="28"/>
  <c r="D8" i="27"/>
  <c r="F8" i="26"/>
  <c r="E8" i="26"/>
  <c r="F9" i="26"/>
  <c r="D10" i="28"/>
  <c r="D9" i="27"/>
  <c r="E9" i="26"/>
  <c r="F10" i="26"/>
  <c r="E10" i="26"/>
  <c r="D11" i="28"/>
  <c r="D10" i="27"/>
  <c r="F11" i="26"/>
  <c r="E11" i="26"/>
  <c r="D12" i="28"/>
  <c r="D11" i="27"/>
  <c r="D13" i="28"/>
  <c r="D12" i="27"/>
  <c r="F12" i="26"/>
  <c r="E12" i="26"/>
  <c r="F13" i="26"/>
  <c r="D14" i="28"/>
  <c r="D13" i="27"/>
  <c r="E13" i="26"/>
  <c r="F14" i="26"/>
  <c r="E14" i="26"/>
  <c r="D15" i="28"/>
  <c r="D14" i="27"/>
  <c r="F15" i="26"/>
  <c r="E15" i="26"/>
  <c r="D16" i="28"/>
  <c r="D15" i="27"/>
  <c r="D17" i="28"/>
  <c r="D16" i="27"/>
  <c r="F16" i="26"/>
  <c r="E16" i="26"/>
  <c r="F17" i="26"/>
  <c r="D18" i="28"/>
  <c r="D17" i="27"/>
  <c r="E17" i="26"/>
  <c r="F18" i="26"/>
  <c r="E18" i="26"/>
  <c r="D19" i="28"/>
  <c r="D18" i="27"/>
  <c r="F19" i="26"/>
  <c r="E19" i="26"/>
  <c r="D20" i="28"/>
  <c r="D19" i="27"/>
  <c r="D21" i="28"/>
  <c r="D20" i="27"/>
  <c r="F20" i="26"/>
  <c r="E20" i="26"/>
  <c r="F21" i="26"/>
  <c r="D22" i="28"/>
  <c r="D21" i="27"/>
  <c r="E21" i="26"/>
  <c r="F22" i="26"/>
  <c r="E22" i="26"/>
  <c r="D23" i="28"/>
  <c r="D22" i="27"/>
  <c r="F23" i="26"/>
  <c r="E23" i="26"/>
  <c r="D24" i="28"/>
  <c r="D23" i="27"/>
  <c r="D25" i="28"/>
  <c r="D24" i="27"/>
  <c r="F24" i="26"/>
  <c r="E24" i="26"/>
  <c r="F25" i="26"/>
  <c r="D26" i="28"/>
  <c r="D25" i="27"/>
  <c r="E25" i="26"/>
  <c r="F26" i="26"/>
  <c r="E26" i="26"/>
  <c r="D27" i="28"/>
  <c r="D26" i="27"/>
  <c r="F27" i="26"/>
  <c r="E27" i="26"/>
  <c r="D28" i="28"/>
  <c r="D27" i="27"/>
  <c r="F28" i="26"/>
  <c r="D29" i="28"/>
  <c r="D28" i="27"/>
  <c r="E28" i="26"/>
  <c r="F29" i="26"/>
  <c r="E29" i="26"/>
  <c r="D30" i="28"/>
  <c r="D29" i="27"/>
  <c r="D9" i="34"/>
  <c r="D9" i="33"/>
  <c r="F9" i="34"/>
  <c r="F9" i="33"/>
  <c r="H9" i="34"/>
  <c r="H9" i="33"/>
  <c r="C10" i="32"/>
  <c r="E10" i="32"/>
  <c r="G10" i="32"/>
  <c r="C11" i="34"/>
  <c r="C11" i="33"/>
  <c r="E11" i="33"/>
  <c r="E11" i="34"/>
  <c r="G11" i="34"/>
  <c r="G11" i="33"/>
  <c r="D13" i="34"/>
  <c r="D13" i="33"/>
  <c r="F13" i="34"/>
  <c r="F13" i="33"/>
  <c r="H13" i="34"/>
  <c r="H13" i="33"/>
  <c r="C14" i="32"/>
  <c r="E14" i="32"/>
  <c r="G14" i="32"/>
  <c r="C15" i="34"/>
  <c r="C15" i="33"/>
  <c r="E15" i="33"/>
  <c r="E15" i="34"/>
  <c r="G15" i="34"/>
  <c r="G15" i="33"/>
  <c r="D17" i="34"/>
  <c r="D17" i="33"/>
  <c r="F17" i="34"/>
  <c r="F17" i="33"/>
  <c r="H17" i="34"/>
  <c r="H17" i="33"/>
  <c r="C18" i="32"/>
  <c r="E18" i="32"/>
  <c r="C19" i="34"/>
  <c r="C19" i="33"/>
  <c r="E19" i="33"/>
  <c r="E19" i="34"/>
  <c r="G19" i="34"/>
  <c r="G19" i="33"/>
  <c r="D21" i="34"/>
  <c r="D21" i="33"/>
  <c r="F21" i="34"/>
  <c r="F21" i="33"/>
  <c r="H21" i="34"/>
  <c r="H21" i="33"/>
  <c r="C23" i="34"/>
  <c r="C23" i="33"/>
  <c r="E23" i="33"/>
  <c r="E23" i="34"/>
  <c r="G23" i="34"/>
  <c r="G23" i="33"/>
  <c r="D25" i="34"/>
  <c r="D25" i="33"/>
  <c r="F25" i="34"/>
  <c r="F25" i="33"/>
  <c r="H25" i="34"/>
  <c r="H25" i="33"/>
  <c r="C27" i="34"/>
  <c r="C27" i="33"/>
  <c r="E27" i="33"/>
  <c r="E27" i="34"/>
  <c r="G27" i="34"/>
  <c r="G27" i="33"/>
  <c r="D29" i="34"/>
  <c r="D29" i="33"/>
  <c r="F29" i="34"/>
  <c r="F29" i="33"/>
  <c r="H29" i="34"/>
  <c r="H29" i="33"/>
  <c r="C30" i="32"/>
  <c r="E30" i="32"/>
  <c r="G30" i="32"/>
  <c r="C31" i="32"/>
  <c r="E31" i="32"/>
  <c r="G31" i="32"/>
  <c r="C11" i="32"/>
  <c r="E11" i="32"/>
  <c r="G11" i="32"/>
  <c r="D30" i="33"/>
  <c r="D30" i="34"/>
  <c r="F30" i="34"/>
  <c r="F30" i="33"/>
  <c r="H30" i="33"/>
  <c r="H30" i="34"/>
  <c r="D31" i="34"/>
  <c r="D31" i="33"/>
  <c r="F31" i="33"/>
  <c r="F31" i="34"/>
  <c r="H31" i="34"/>
  <c r="H31" i="33"/>
  <c r="C9" i="33"/>
  <c r="C9" i="34"/>
  <c r="E9" i="34"/>
  <c r="E9" i="33"/>
  <c r="G9" i="33"/>
  <c r="G9" i="34"/>
  <c r="D11" i="34"/>
  <c r="D11" i="33"/>
  <c r="F11" i="34"/>
  <c r="F11" i="33"/>
  <c r="H11" i="34"/>
  <c r="H11" i="33"/>
  <c r="C13" i="33"/>
  <c r="C13" i="34"/>
  <c r="E13" i="34"/>
  <c r="E13" i="33"/>
  <c r="G13" i="33"/>
  <c r="G13" i="34"/>
  <c r="D15" i="34"/>
  <c r="D15" i="33"/>
  <c r="F15" i="34"/>
  <c r="F15" i="33"/>
  <c r="H15" i="34"/>
  <c r="H15" i="33"/>
  <c r="C17" i="33"/>
  <c r="C17" i="34"/>
  <c r="E17" i="34"/>
  <c r="E17" i="33"/>
  <c r="G17" i="33"/>
  <c r="G17" i="34"/>
  <c r="D19" i="34"/>
  <c r="D19" i="33"/>
  <c r="F19" i="34"/>
  <c r="F19" i="33"/>
  <c r="H19" i="34"/>
  <c r="H19" i="33"/>
  <c r="C21" i="33"/>
  <c r="C21" i="34"/>
  <c r="E21" i="34"/>
  <c r="E21" i="33"/>
  <c r="G21" i="33"/>
  <c r="G21" i="34"/>
  <c r="D23" i="34"/>
  <c r="D23" i="33"/>
  <c r="F23" i="34"/>
  <c r="F23" i="33"/>
  <c r="H23" i="34"/>
  <c r="H23" i="33"/>
  <c r="C25" i="33"/>
  <c r="C25" i="34"/>
  <c r="E25" i="34"/>
  <c r="E25" i="33"/>
  <c r="G25" i="33"/>
  <c r="G25" i="34"/>
  <c r="D27" i="34"/>
  <c r="D27" i="33"/>
  <c r="F27" i="34"/>
  <c r="F27" i="33"/>
  <c r="H27" i="34"/>
  <c r="H27" i="33"/>
  <c r="C29" i="33"/>
  <c r="C29" i="34"/>
  <c r="E29" i="34"/>
  <c r="E29" i="33"/>
  <c r="G29" i="33"/>
  <c r="G29" i="34"/>
  <c r="D30" i="32"/>
  <c r="F30" i="32"/>
  <c r="H30" i="32"/>
  <c r="D31" i="32"/>
  <c r="F31" i="32"/>
  <c r="H31" i="32"/>
  <c r="F12" i="36"/>
  <c r="E12" i="36"/>
  <c r="D12" i="36"/>
  <c r="F13" i="36"/>
  <c r="E13" i="36"/>
  <c r="D13" i="36"/>
  <c r="F14" i="36"/>
  <c r="E14" i="36"/>
  <c r="D14" i="36"/>
  <c r="F15" i="36"/>
  <c r="E15" i="36"/>
  <c r="D15" i="36"/>
  <c r="F16" i="36"/>
  <c r="E16" i="36"/>
  <c r="D16" i="36"/>
  <c r="F17" i="36"/>
  <c r="E17" i="36"/>
  <c r="D17" i="36"/>
  <c r="F18" i="36"/>
  <c r="E18" i="36"/>
  <c r="D18" i="36"/>
  <c r="F19" i="36"/>
  <c r="E19" i="36"/>
  <c r="D19" i="36"/>
  <c r="F20" i="36"/>
  <c r="E20" i="36"/>
  <c r="D20" i="36"/>
  <c r="F21" i="36"/>
  <c r="E21" i="36"/>
  <c r="D21" i="36"/>
  <c r="F22" i="36"/>
  <c r="E22" i="36"/>
  <c r="D22" i="36"/>
  <c r="F23" i="36"/>
  <c r="E23" i="36"/>
  <c r="D23" i="36"/>
  <c r="F24" i="36"/>
  <c r="E24" i="36"/>
  <c r="F64" i="36"/>
  <c r="E64" i="36"/>
  <c r="D64" i="36"/>
  <c r="F65" i="36"/>
  <c r="E65" i="36"/>
  <c r="D65" i="36"/>
  <c r="F66" i="36"/>
  <c r="E66" i="36"/>
  <c r="D66" i="36"/>
  <c r="F67" i="36"/>
  <c r="E67" i="36"/>
  <c r="D67" i="36"/>
  <c r="F68" i="36"/>
  <c r="E68" i="36"/>
  <c r="D68" i="36"/>
  <c r="F69" i="36"/>
  <c r="E69" i="36"/>
  <c r="D69" i="36"/>
  <c r="F70" i="36"/>
  <c r="E70" i="36"/>
  <c r="D70" i="36"/>
  <c r="F71" i="36"/>
  <c r="E71" i="36"/>
  <c r="D71" i="36"/>
  <c r="F72" i="36"/>
  <c r="E72" i="36"/>
  <c r="D72" i="36"/>
  <c r="F73" i="36"/>
  <c r="E73" i="36"/>
  <c r="D73" i="36"/>
  <c r="F74" i="36"/>
  <c r="E74" i="36"/>
  <c r="D74" i="36"/>
  <c r="F75" i="36"/>
  <c r="E75" i="36"/>
  <c r="D75" i="36"/>
  <c r="F76" i="36"/>
  <c r="E76" i="36"/>
  <c r="E93" i="36"/>
  <c r="D93" i="36"/>
  <c r="E97" i="36"/>
  <c r="D97" i="36"/>
  <c r="E101" i="36"/>
  <c r="D101" i="36"/>
  <c r="D104" i="36"/>
  <c r="D106" i="36"/>
  <c r="D108" i="36"/>
  <c r="D110" i="36"/>
  <c r="D112" i="36"/>
  <c r="D8" i="39"/>
  <c r="F8" i="38"/>
  <c r="F8" i="39"/>
  <c r="J8" i="38"/>
  <c r="H8" i="39"/>
  <c r="N8" i="38"/>
  <c r="J8" i="39"/>
  <c r="R8" i="38"/>
  <c r="C9" i="39"/>
  <c r="D9" i="38"/>
  <c r="E9" i="39"/>
  <c r="H9" i="38"/>
  <c r="G9" i="39"/>
  <c r="L9" i="38"/>
  <c r="I9" i="39"/>
  <c r="P9" i="38"/>
  <c r="K9" i="39"/>
  <c r="T9" i="38"/>
  <c r="D10" i="39"/>
  <c r="F10" i="38"/>
  <c r="F10" i="39"/>
  <c r="J10" i="38"/>
  <c r="H10" i="39"/>
  <c r="N10" i="38"/>
  <c r="J10" i="39"/>
  <c r="R10" i="38"/>
  <c r="C11" i="39"/>
  <c r="D11" i="38"/>
  <c r="E11" i="39"/>
  <c r="H11" i="38"/>
  <c r="G11" i="39"/>
  <c r="L11" i="38"/>
  <c r="I11" i="39"/>
  <c r="P11" i="38"/>
  <c r="K11" i="39"/>
  <c r="T11" i="38"/>
  <c r="R35" i="38"/>
  <c r="J35" i="39"/>
  <c r="H36" i="38"/>
  <c r="E36" i="39"/>
  <c r="P36" i="38"/>
  <c r="I36" i="39"/>
  <c r="F37" i="38"/>
  <c r="D37" i="39"/>
  <c r="N37" i="38"/>
  <c r="H37" i="39"/>
  <c r="D38" i="38"/>
  <c r="C38" i="39"/>
  <c r="L38" i="38"/>
  <c r="G38" i="39"/>
  <c r="T38" i="38"/>
  <c r="K38" i="39"/>
  <c r="J39" i="38"/>
  <c r="F39" i="39"/>
  <c r="R39" i="38"/>
  <c r="J39" i="39"/>
  <c r="H40" i="38"/>
  <c r="E40" i="39"/>
  <c r="P40" i="38"/>
  <c r="I40" i="39"/>
  <c r="F41" i="38"/>
  <c r="D41" i="39"/>
  <c r="N41" i="38"/>
  <c r="H41" i="39"/>
  <c r="D42" i="38"/>
  <c r="C42" i="39"/>
  <c r="L42" i="38"/>
  <c r="G42" i="39"/>
  <c r="T42" i="38"/>
  <c r="K42" i="39"/>
  <c r="J43" i="38"/>
  <c r="F43" i="39"/>
  <c r="R43" i="38"/>
  <c r="J43" i="39"/>
  <c r="H44" i="38"/>
  <c r="E44" i="39"/>
  <c r="P44" i="38"/>
  <c r="I44" i="39"/>
  <c r="F45" i="38"/>
  <c r="D45" i="39"/>
  <c r="N45" i="38"/>
  <c r="H45" i="39"/>
  <c r="D46" i="38"/>
  <c r="C46" i="39"/>
  <c r="L46" i="38"/>
  <c r="G46" i="39"/>
  <c r="T46" i="38"/>
  <c r="K46" i="39"/>
  <c r="J47" i="38"/>
  <c r="F47" i="39"/>
  <c r="R47" i="38"/>
  <c r="J47" i="39"/>
  <c r="H48" i="38"/>
  <c r="E48" i="39"/>
  <c r="P48" i="38"/>
  <c r="I48" i="39"/>
  <c r="F49" i="38"/>
  <c r="D49" i="39"/>
  <c r="N49" i="38"/>
  <c r="H49" i="39"/>
  <c r="D50" i="38"/>
  <c r="C50" i="39"/>
  <c r="L50" i="38"/>
  <c r="G50" i="39"/>
  <c r="T50" i="38"/>
  <c r="K50" i="39"/>
  <c r="J51" i="38"/>
  <c r="F51" i="39"/>
  <c r="R51" i="38"/>
  <c r="J51" i="39"/>
  <c r="H52" i="38"/>
  <c r="E52" i="39"/>
  <c r="P52" i="38"/>
  <c r="I52" i="39"/>
  <c r="F53" i="38"/>
  <c r="D53" i="39"/>
  <c r="N53" i="38"/>
  <c r="H53" i="39"/>
  <c r="D54" i="38"/>
  <c r="C54" i="39"/>
  <c r="L54" i="38"/>
  <c r="G54" i="39"/>
  <c r="T54" i="38"/>
  <c r="K54" i="39"/>
  <c r="J55" i="38"/>
  <c r="F55" i="39"/>
  <c r="R55" i="38"/>
  <c r="J55" i="39"/>
  <c r="H56" i="38"/>
  <c r="E56" i="39"/>
  <c r="P56" i="38"/>
  <c r="I56" i="39"/>
  <c r="F57" i="38"/>
  <c r="D57" i="39"/>
  <c r="N57" i="38"/>
  <c r="H57" i="39"/>
  <c r="D58" i="38"/>
  <c r="C58" i="39"/>
  <c r="L58" i="38"/>
  <c r="G58" i="39"/>
  <c r="T58" i="38"/>
  <c r="K58" i="39"/>
  <c r="J59" i="38"/>
  <c r="F59" i="39"/>
  <c r="R59" i="38"/>
  <c r="J59" i="39"/>
  <c r="H60" i="38"/>
  <c r="E60" i="39"/>
  <c r="P60" i="38"/>
  <c r="I60" i="39"/>
  <c r="F61" i="38"/>
  <c r="D61" i="39"/>
  <c r="N61" i="38"/>
  <c r="H61" i="39"/>
  <c r="D62" i="38"/>
  <c r="C62" i="39"/>
  <c r="L62" i="38"/>
  <c r="G62" i="39"/>
  <c r="T62" i="38"/>
  <c r="K62" i="39"/>
  <c r="J63" i="38"/>
  <c r="F63" i="39"/>
  <c r="R63" i="38"/>
  <c r="J63" i="39"/>
  <c r="H64" i="38"/>
  <c r="E64" i="39"/>
  <c r="P64" i="38"/>
  <c r="I64" i="39"/>
  <c r="F65" i="38"/>
  <c r="D65" i="39"/>
  <c r="N65" i="38"/>
  <c r="H65" i="39"/>
  <c r="D66" i="38"/>
  <c r="C66" i="39"/>
  <c r="L66" i="38"/>
  <c r="G66" i="39"/>
  <c r="T66" i="38"/>
  <c r="K66" i="39"/>
  <c r="J67" i="38"/>
  <c r="F67" i="39"/>
  <c r="R67" i="38"/>
  <c r="J67" i="39"/>
  <c r="H68" i="38"/>
  <c r="E68" i="39"/>
  <c r="P68" i="38"/>
  <c r="I68" i="39"/>
  <c r="F69" i="38"/>
  <c r="D69" i="39"/>
  <c r="N69" i="38"/>
  <c r="H69" i="39"/>
  <c r="D70" i="38"/>
  <c r="C70" i="39"/>
  <c r="L70" i="38"/>
  <c r="G70" i="39"/>
  <c r="T70" i="38"/>
  <c r="K70" i="39"/>
  <c r="J71" i="38"/>
  <c r="F71" i="39"/>
  <c r="R71" i="38"/>
  <c r="J71" i="39"/>
  <c r="H72" i="38"/>
  <c r="E72" i="39"/>
  <c r="P72" i="38"/>
  <c r="I72" i="39"/>
  <c r="F73" i="38"/>
  <c r="D73" i="39"/>
  <c r="N73" i="38"/>
  <c r="H73" i="39"/>
  <c r="D74" i="38"/>
  <c r="C74" i="39"/>
  <c r="L74" i="38"/>
  <c r="G74" i="39"/>
  <c r="T74" i="38"/>
  <c r="K74" i="39"/>
  <c r="J75" i="38"/>
  <c r="F75" i="39"/>
  <c r="R75" i="38"/>
  <c r="J75" i="39"/>
  <c r="H76" i="38"/>
  <c r="E76" i="39"/>
  <c r="P76" i="38"/>
  <c r="I76" i="39"/>
  <c r="J77" i="38"/>
  <c r="F77" i="39"/>
  <c r="H78" i="38"/>
  <c r="E78" i="39"/>
  <c r="F79" i="38"/>
  <c r="D79" i="39"/>
  <c r="D80" i="38"/>
  <c r="C80" i="39"/>
  <c r="T80" i="38"/>
  <c r="K80" i="39"/>
  <c r="R81" i="38"/>
  <c r="J81" i="39"/>
  <c r="P82" i="38"/>
  <c r="I82" i="39"/>
  <c r="N83" i="38"/>
  <c r="H83" i="39"/>
  <c r="L84" i="38"/>
  <c r="G84" i="39"/>
  <c r="J85" i="38"/>
  <c r="F85" i="39"/>
  <c r="H86" i="38"/>
  <c r="E86" i="39"/>
  <c r="F87" i="38"/>
  <c r="D87" i="39"/>
  <c r="D88" i="38"/>
  <c r="C88" i="39"/>
  <c r="T88" i="38"/>
  <c r="K88" i="39"/>
  <c r="R89" i="38"/>
  <c r="J89" i="39"/>
  <c r="P90" i="38"/>
  <c r="I90" i="39"/>
  <c r="N91" i="38"/>
  <c r="H91" i="39"/>
  <c r="L92" i="38"/>
  <c r="G92" i="39"/>
  <c r="J93" i="38"/>
  <c r="F93" i="39"/>
  <c r="H94" i="38"/>
  <c r="E94" i="39"/>
  <c r="F95" i="38"/>
  <c r="D95" i="39"/>
  <c r="D96" i="38"/>
  <c r="C96" i="39"/>
  <c r="T96" i="38"/>
  <c r="K96" i="39"/>
  <c r="R97" i="38"/>
  <c r="J97" i="39"/>
  <c r="P98" i="38"/>
  <c r="I98" i="39"/>
  <c r="N99" i="38"/>
  <c r="H99" i="39"/>
  <c r="L100" i="38"/>
  <c r="G100" i="39"/>
  <c r="J101" i="38"/>
  <c r="F101" i="39"/>
  <c r="H102" i="38"/>
  <c r="E102" i="39"/>
  <c r="F103" i="38"/>
  <c r="D103" i="39"/>
  <c r="E7" i="36"/>
  <c r="D7" i="36"/>
  <c r="F7" i="36"/>
  <c r="E8" i="36"/>
  <c r="D8" i="36"/>
  <c r="F8" i="36"/>
  <c r="E9" i="36"/>
  <c r="D9" i="36"/>
  <c r="F9" i="36"/>
  <c r="E10" i="36"/>
  <c r="D10" i="36"/>
  <c r="F10" i="36"/>
  <c r="E51" i="36"/>
  <c r="D51" i="36"/>
  <c r="F51" i="36"/>
  <c r="E52" i="36"/>
  <c r="D52" i="36"/>
  <c r="F52" i="36"/>
  <c r="E53" i="36"/>
  <c r="D53" i="36"/>
  <c r="F53" i="36"/>
  <c r="E54" i="36"/>
  <c r="D54" i="36"/>
  <c r="F54" i="36"/>
  <c r="E55" i="36"/>
  <c r="D55" i="36"/>
  <c r="F55" i="36"/>
  <c r="E56" i="36"/>
  <c r="D56" i="36"/>
  <c r="F56" i="36"/>
  <c r="E57" i="36"/>
  <c r="D57" i="36"/>
  <c r="F57" i="36"/>
  <c r="E58" i="36"/>
  <c r="D58" i="36"/>
  <c r="F58" i="36"/>
  <c r="E59" i="36"/>
  <c r="D59" i="36"/>
  <c r="F59" i="36"/>
  <c r="E60" i="36"/>
  <c r="D60" i="36"/>
  <c r="F60" i="36"/>
  <c r="E61" i="36"/>
  <c r="D61" i="36"/>
  <c r="F61" i="36"/>
  <c r="E62" i="36"/>
  <c r="D62" i="36"/>
  <c r="F62" i="36"/>
  <c r="F63" i="36"/>
  <c r="E63" i="36"/>
  <c r="E92" i="36"/>
  <c r="D92" i="36"/>
  <c r="E96" i="36"/>
  <c r="D96" i="36"/>
  <c r="E100" i="36"/>
  <c r="D100" i="36"/>
  <c r="C13" i="39"/>
  <c r="D13" i="38"/>
  <c r="E13" i="39"/>
  <c r="H13" i="38"/>
  <c r="G13" i="39"/>
  <c r="L13" i="38"/>
  <c r="I13" i="39"/>
  <c r="P13" i="38"/>
  <c r="K13" i="39"/>
  <c r="T13" i="38"/>
  <c r="D14" i="39"/>
  <c r="F14" i="38"/>
  <c r="F14" i="39"/>
  <c r="J14" i="38"/>
  <c r="H14" i="39"/>
  <c r="N14" i="38"/>
  <c r="J14" i="39"/>
  <c r="R14" i="38"/>
  <c r="C15" i="39"/>
  <c r="D15" i="38"/>
  <c r="E15" i="39"/>
  <c r="H15" i="38"/>
  <c r="G15" i="39"/>
  <c r="L15" i="38"/>
  <c r="I15" i="39"/>
  <c r="P15" i="38"/>
  <c r="K15" i="39"/>
  <c r="T15" i="38"/>
  <c r="D16" i="39"/>
  <c r="F16" i="38"/>
  <c r="F16" i="39"/>
  <c r="J16" i="38"/>
  <c r="H16" i="39"/>
  <c r="N16" i="38"/>
  <c r="J16" i="39"/>
  <c r="R16" i="38"/>
  <c r="C17" i="39"/>
  <c r="D17" i="38"/>
  <c r="E17" i="39"/>
  <c r="H17" i="38"/>
  <c r="G17" i="39"/>
  <c r="L17" i="38"/>
  <c r="I17" i="39"/>
  <c r="P17" i="38"/>
  <c r="K17" i="39"/>
  <c r="T17" i="38"/>
  <c r="D18" i="39"/>
  <c r="F18" i="38"/>
  <c r="F18" i="39"/>
  <c r="J18" i="38"/>
  <c r="H18" i="39"/>
  <c r="N18" i="38"/>
  <c r="J18" i="39"/>
  <c r="R18" i="38"/>
  <c r="C19" i="39"/>
  <c r="D19" i="38"/>
  <c r="E19" i="39"/>
  <c r="H19" i="38"/>
  <c r="G19" i="39"/>
  <c r="L19" i="38"/>
  <c r="I19" i="39"/>
  <c r="P19" i="38"/>
  <c r="K19" i="39"/>
  <c r="T19" i="38"/>
  <c r="D20" i="39"/>
  <c r="F20" i="38"/>
  <c r="F20" i="39"/>
  <c r="J20" i="38"/>
  <c r="H20" i="39"/>
  <c r="N20" i="38"/>
  <c r="J20" i="39"/>
  <c r="R20" i="38"/>
  <c r="C21" i="39"/>
  <c r="D21" i="38"/>
  <c r="E21" i="39"/>
  <c r="H21" i="38"/>
  <c r="G21" i="39"/>
  <c r="L21" i="38"/>
  <c r="I21" i="39"/>
  <c r="P21" i="38"/>
  <c r="K21" i="39"/>
  <c r="T21" i="38"/>
  <c r="D22" i="39"/>
  <c r="F22" i="38"/>
  <c r="F22" i="39"/>
  <c r="J22" i="38"/>
  <c r="H22" i="39"/>
  <c r="N22" i="38"/>
  <c r="J22" i="39"/>
  <c r="R22" i="38"/>
  <c r="C23" i="39"/>
  <c r="D23" i="38"/>
  <c r="E23" i="39"/>
  <c r="H23" i="38"/>
  <c r="G23" i="39"/>
  <c r="L23" i="38"/>
  <c r="I23" i="39"/>
  <c r="P23" i="38"/>
  <c r="K23" i="39"/>
  <c r="T23" i="38"/>
  <c r="D24" i="39"/>
  <c r="F24" i="38"/>
  <c r="F24" i="39"/>
  <c r="J24" i="38"/>
  <c r="H24" i="39"/>
  <c r="N24" i="38"/>
  <c r="J24" i="39"/>
  <c r="R24" i="38"/>
  <c r="C25" i="39"/>
  <c r="D25" i="38"/>
  <c r="E25" i="39"/>
  <c r="H25" i="38"/>
  <c r="G25" i="39"/>
  <c r="L25" i="38"/>
  <c r="I25" i="39"/>
  <c r="P25" i="38"/>
  <c r="K25" i="39"/>
  <c r="T25" i="38"/>
  <c r="D26" i="39"/>
  <c r="F26" i="38"/>
  <c r="F26" i="39"/>
  <c r="J26" i="38"/>
  <c r="H26" i="39"/>
  <c r="N26" i="38"/>
  <c r="J26" i="39"/>
  <c r="R26" i="38"/>
  <c r="C27" i="39"/>
  <c r="D27" i="38"/>
  <c r="E27" i="39"/>
  <c r="H27" i="38"/>
  <c r="G27" i="39"/>
  <c r="L27" i="38"/>
  <c r="I27" i="39"/>
  <c r="P27" i="38"/>
  <c r="K27" i="39"/>
  <c r="T27" i="38"/>
  <c r="D28" i="39"/>
  <c r="F28" i="38"/>
  <c r="F28" i="39"/>
  <c r="J28" i="38"/>
  <c r="H28" i="39"/>
  <c r="N28" i="38"/>
  <c r="J28" i="39"/>
  <c r="R28" i="38"/>
  <c r="C29" i="39"/>
  <c r="D29" i="38"/>
  <c r="E29" i="39"/>
  <c r="H29" i="38"/>
  <c r="G29" i="39"/>
  <c r="L29" i="38"/>
  <c r="I29" i="39"/>
  <c r="P29" i="38"/>
  <c r="K29" i="39"/>
  <c r="T29" i="38"/>
  <c r="D30" i="39"/>
  <c r="F30" i="38"/>
  <c r="F30" i="39"/>
  <c r="J30" i="38"/>
  <c r="H30" i="39"/>
  <c r="N30" i="38"/>
  <c r="J30" i="39"/>
  <c r="R30" i="38"/>
  <c r="C31" i="39"/>
  <c r="D31" i="38"/>
  <c r="E31" i="39"/>
  <c r="H31" i="38"/>
  <c r="G31" i="39"/>
  <c r="L31" i="38"/>
  <c r="I31" i="39"/>
  <c r="P31" i="38"/>
  <c r="K31" i="39"/>
  <c r="T31" i="38"/>
  <c r="D32" i="39"/>
  <c r="F32" i="38"/>
  <c r="F32" i="39"/>
  <c r="J32" i="38"/>
  <c r="H32" i="39"/>
  <c r="N32" i="38"/>
  <c r="J32" i="39"/>
  <c r="R32" i="38"/>
  <c r="C33" i="39"/>
  <c r="D33" i="38"/>
  <c r="E33" i="39"/>
  <c r="H33" i="38"/>
  <c r="G33" i="39"/>
  <c r="L33" i="38"/>
  <c r="I33" i="39"/>
  <c r="P33" i="38"/>
  <c r="K33" i="39"/>
  <c r="T33" i="38"/>
  <c r="D34" i="39"/>
  <c r="F34" i="38"/>
  <c r="F34" i="39"/>
  <c r="J34" i="38"/>
  <c r="H34" i="39"/>
  <c r="N34" i="38"/>
  <c r="J34" i="39"/>
  <c r="R34" i="38"/>
  <c r="C35" i="39"/>
  <c r="D35" i="38"/>
  <c r="E35" i="39"/>
  <c r="H35" i="38"/>
  <c r="G35" i="39"/>
  <c r="L35" i="38"/>
  <c r="K35" i="39"/>
  <c r="T35" i="38"/>
  <c r="F36" i="39"/>
  <c r="J36" i="38"/>
  <c r="J36" i="39"/>
  <c r="R36" i="38"/>
  <c r="E37" i="39"/>
  <c r="H37" i="38"/>
  <c r="I37" i="39"/>
  <c r="P37" i="38"/>
  <c r="D38" i="39"/>
  <c r="F38" i="38"/>
  <c r="H38" i="39"/>
  <c r="N38" i="38"/>
  <c r="C39" i="39"/>
  <c r="D39" i="38"/>
  <c r="G39" i="39"/>
  <c r="L39" i="38"/>
  <c r="K39" i="39"/>
  <c r="T39" i="38"/>
  <c r="F40" i="39"/>
  <c r="J40" i="38"/>
  <c r="J40" i="39"/>
  <c r="R40" i="38"/>
  <c r="E41" i="39"/>
  <c r="H41" i="38"/>
  <c r="I41" i="39"/>
  <c r="P41" i="38"/>
  <c r="D42" i="39"/>
  <c r="F42" i="38"/>
  <c r="H42" i="39"/>
  <c r="N42" i="38"/>
  <c r="C43" i="39"/>
  <c r="D43" i="38"/>
  <c r="G43" i="39"/>
  <c r="L43" i="38"/>
  <c r="K43" i="39"/>
  <c r="T43" i="38"/>
  <c r="F44" i="39"/>
  <c r="J44" i="38"/>
  <c r="J44" i="39"/>
  <c r="R44" i="38"/>
  <c r="E45" i="39"/>
  <c r="H45" i="38"/>
  <c r="I45" i="39"/>
  <c r="P45" i="38"/>
  <c r="D46" i="39"/>
  <c r="F46" i="38"/>
  <c r="H46" i="39"/>
  <c r="N46" i="38"/>
  <c r="C47" i="39"/>
  <c r="D47" i="38"/>
  <c r="G47" i="39"/>
  <c r="L47" i="38"/>
  <c r="K47" i="39"/>
  <c r="T47" i="38"/>
  <c r="F48" i="39"/>
  <c r="J48" i="38"/>
  <c r="J48" i="39"/>
  <c r="R48" i="38"/>
  <c r="E49" i="39"/>
  <c r="H49" i="38"/>
  <c r="I49" i="39"/>
  <c r="P49" i="38"/>
  <c r="D50" i="39"/>
  <c r="F50" i="38"/>
  <c r="H50" i="39"/>
  <c r="N50" i="38"/>
  <c r="C51" i="39"/>
  <c r="D51" i="38"/>
  <c r="G51" i="39"/>
  <c r="L51" i="38"/>
  <c r="K51" i="39"/>
  <c r="T51" i="38"/>
  <c r="F52" i="39"/>
  <c r="J52" i="38"/>
  <c r="J52" i="39"/>
  <c r="R52" i="38"/>
  <c r="E53" i="39"/>
  <c r="H53" i="38"/>
  <c r="I53" i="39"/>
  <c r="P53" i="38"/>
  <c r="D54" i="39"/>
  <c r="F54" i="38"/>
  <c r="H54" i="39"/>
  <c r="N54" i="38"/>
  <c r="C55" i="39"/>
  <c r="D55" i="38"/>
  <c r="G55" i="39"/>
  <c r="L55" i="38"/>
  <c r="K55" i="39"/>
  <c r="T55" i="38"/>
  <c r="F56" i="39"/>
  <c r="J56" i="38"/>
  <c r="J56" i="39"/>
  <c r="R56" i="38"/>
  <c r="E57" i="39"/>
  <c r="H57" i="38"/>
  <c r="I57" i="39"/>
  <c r="P57" i="38"/>
  <c r="D58" i="39"/>
  <c r="F58" i="38"/>
  <c r="H58" i="39"/>
  <c r="N58" i="38"/>
  <c r="C59" i="39"/>
  <c r="D59" i="38"/>
  <c r="G59" i="39"/>
  <c r="L59" i="38"/>
  <c r="K59" i="39"/>
  <c r="T59" i="38"/>
  <c r="F60" i="39"/>
  <c r="J60" i="38"/>
  <c r="J60" i="39"/>
  <c r="R60" i="38"/>
  <c r="E61" i="39"/>
  <c r="H61" i="38"/>
  <c r="I61" i="39"/>
  <c r="P61" i="38"/>
  <c r="D62" i="39"/>
  <c r="F62" i="38"/>
  <c r="H62" i="39"/>
  <c r="N62" i="38"/>
  <c r="C63" i="39"/>
  <c r="D63" i="38"/>
  <c r="G63" i="39"/>
  <c r="L63" i="38"/>
  <c r="K63" i="39"/>
  <c r="T63" i="38"/>
  <c r="F64" i="39"/>
  <c r="J64" i="38"/>
  <c r="J64" i="39"/>
  <c r="R64" i="38"/>
  <c r="E65" i="39"/>
  <c r="H65" i="38"/>
  <c r="I65" i="39"/>
  <c r="P65" i="38"/>
  <c r="D66" i="39"/>
  <c r="F66" i="38"/>
  <c r="H66" i="39"/>
  <c r="N66" i="38"/>
  <c r="C67" i="39"/>
  <c r="D67" i="38"/>
  <c r="G67" i="39"/>
  <c r="L67" i="38"/>
  <c r="K67" i="39"/>
  <c r="T67" i="38"/>
  <c r="F68" i="39"/>
  <c r="J68" i="38"/>
  <c r="J68" i="39"/>
  <c r="R68" i="38"/>
  <c r="E69" i="39"/>
  <c r="H69" i="38"/>
  <c r="I69" i="39"/>
  <c r="P69" i="38"/>
  <c r="D70" i="39"/>
  <c r="F70" i="38"/>
  <c r="H70" i="39"/>
  <c r="N70" i="38"/>
  <c r="C71" i="39"/>
  <c r="D71" i="38"/>
  <c r="G71" i="39"/>
  <c r="L71" i="38"/>
  <c r="K71" i="39"/>
  <c r="T71" i="38"/>
  <c r="F72" i="39"/>
  <c r="J72" i="38"/>
  <c r="J72" i="39"/>
  <c r="R72" i="38"/>
  <c r="E73" i="39"/>
  <c r="H73" i="38"/>
  <c r="I73" i="39"/>
  <c r="P73" i="38"/>
  <c r="D74" i="39"/>
  <c r="F74" i="38"/>
  <c r="H74" i="39"/>
  <c r="N74" i="38"/>
  <c r="C75" i="39"/>
  <c r="D75" i="38"/>
  <c r="G75" i="39"/>
  <c r="L75" i="38"/>
  <c r="K75" i="39"/>
  <c r="T75" i="38"/>
  <c r="F76" i="39"/>
  <c r="J76" i="38"/>
  <c r="J76" i="39"/>
  <c r="R76" i="38"/>
  <c r="N77" i="38"/>
  <c r="H77" i="39"/>
  <c r="L78" i="38"/>
  <c r="G78" i="39"/>
  <c r="J79" i="38"/>
  <c r="F79" i="39"/>
  <c r="H80" i="38"/>
  <c r="E80" i="39"/>
  <c r="F81" i="38"/>
  <c r="D81" i="39"/>
  <c r="D82" i="38"/>
  <c r="C82" i="39"/>
  <c r="T82" i="38"/>
  <c r="K82" i="39"/>
  <c r="R83" i="38"/>
  <c r="J83" i="39"/>
  <c r="P84" i="38"/>
  <c r="I84" i="39"/>
  <c r="N85" i="38"/>
  <c r="H85" i="39"/>
  <c r="L86" i="38"/>
  <c r="G86" i="39"/>
  <c r="J87" i="38"/>
  <c r="F87" i="39"/>
  <c r="H88" i="38"/>
  <c r="E88" i="39"/>
  <c r="F89" i="38"/>
  <c r="D89" i="39"/>
  <c r="D90" i="38"/>
  <c r="C90" i="39"/>
  <c r="T90" i="38"/>
  <c r="K90" i="39"/>
  <c r="R91" i="38"/>
  <c r="J91" i="39"/>
  <c r="P92" i="38"/>
  <c r="I92" i="39"/>
  <c r="N93" i="38"/>
  <c r="H93" i="39"/>
  <c r="L94" i="38"/>
  <c r="G94" i="39"/>
  <c r="J95" i="38"/>
  <c r="F95" i="39"/>
  <c r="H96" i="38"/>
  <c r="E96" i="39"/>
  <c r="F97" i="38"/>
  <c r="D97" i="39"/>
  <c r="D98" i="38"/>
  <c r="C98" i="39"/>
  <c r="T98" i="38"/>
  <c r="K98" i="39"/>
  <c r="R99" i="38"/>
  <c r="J99" i="39"/>
  <c r="P100" i="38"/>
  <c r="I100" i="39"/>
  <c r="N101" i="38"/>
  <c r="H101" i="39"/>
  <c r="L102" i="38"/>
  <c r="G102" i="39"/>
  <c r="J103" i="38"/>
  <c r="F103" i="39"/>
  <c r="D38" i="36"/>
  <c r="F38" i="36"/>
  <c r="E38" i="36"/>
  <c r="D39" i="36"/>
  <c r="F39" i="36"/>
  <c r="E39" i="36"/>
  <c r="D40" i="36"/>
  <c r="F40" i="36"/>
  <c r="E40" i="36"/>
  <c r="D41" i="36"/>
  <c r="F41" i="36"/>
  <c r="E41" i="36"/>
  <c r="D42" i="36"/>
  <c r="F42" i="36"/>
  <c r="E42" i="36"/>
  <c r="D43" i="36"/>
  <c r="F43" i="36"/>
  <c r="E43" i="36"/>
  <c r="D44" i="36"/>
  <c r="F44" i="36"/>
  <c r="E44" i="36"/>
  <c r="D45" i="36"/>
  <c r="F45" i="36"/>
  <c r="E45" i="36"/>
  <c r="D46" i="36"/>
  <c r="F46" i="36"/>
  <c r="E46" i="36"/>
  <c r="D47" i="36"/>
  <c r="F47" i="36"/>
  <c r="E47" i="36"/>
  <c r="D48" i="36"/>
  <c r="F48" i="36"/>
  <c r="E48" i="36"/>
  <c r="D49" i="36"/>
  <c r="F49" i="36"/>
  <c r="E49" i="36"/>
  <c r="E50" i="36"/>
  <c r="F50" i="36"/>
  <c r="D90" i="36"/>
  <c r="F90" i="36"/>
  <c r="E90" i="36"/>
  <c r="D91" i="36"/>
  <c r="E91" i="36"/>
  <c r="D95" i="36"/>
  <c r="E95" i="36"/>
  <c r="D99" i="36"/>
  <c r="E99" i="36"/>
  <c r="D103" i="36"/>
  <c r="D105" i="36"/>
  <c r="D107" i="36"/>
  <c r="D109" i="36"/>
  <c r="D111" i="36"/>
  <c r="D113" i="36"/>
  <c r="C8" i="39"/>
  <c r="D8" i="38"/>
  <c r="E8" i="39"/>
  <c r="H8" i="38"/>
  <c r="G8" i="39"/>
  <c r="L8" i="38"/>
  <c r="I8" i="39"/>
  <c r="P8" i="38"/>
  <c r="K8" i="39"/>
  <c r="T8" i="38"/>
  <c r="D9" i="39"/>
  <c r="F9" i="38"/>
  <c r="F9" i="39"/>
  <c r="J9" i="38"/>
  <c r="H9" i="39"/>
  <c r="N9" i="38"/>
  <c r="J9" i="39"/>
  <c r="R9" i="38"/>
  <c r="C10" i="39"/>
  <c r="D10" i="38"/>
  <c r="E10" i="39"/>
  <c r="H10" i="38"/>
  <c r="G10" i="39"/>
  <c r="L10" i="38"/>
  <c r="I10" i="39"/>
  <c r="P10" i="38"/>
  <c r="K10" i="39"/>
  <c r="T10" i="38"/>
  <c r="D11" i="39"/>
  <c r="F11" i="38"/>
  <c r="F11" i="39"/>
  <c r="J11" i="38"/>
  <c r="H11" i="39"/>
  <c r="N11" i="38"/>
  <c r="J11" i="39"/>
  <c r="R11" i="38"/>
  <c r="N35" i="38"/>
  <c r="H35" i="39"/>
  <c r="D36" i="38"/>
  <c r="C36" i="39"/>
  <c r="L36" i="38"/>
  <c r="G36" i="39"/>
  <c r="T36" i="38"/>
  <c r="K36" i="39"/>
  <c r="J37" i="38"/>
  <c r="F37" i="39"/>
  <c r="R37" i="38"/>
  <c r="J37" i="39"/>
  <c r="H38" i="38"/>
  <c r="E38" i="39"/>
  <c r="P38" i="38"/>
  <c r="I38" i="39"/>
  <c r="F39" i="38"/>
  <c r="D39" i="39"/>
  <c r="N39" i="38"/>
  <c r="H39" i="39"/>
  <c r="D40" i="38"/>
  <c r="C40" i="39"/>
  <c r="L40" i="38"/>
  <c r="G40" i="39"/>
  <c r="T40" i="38"/>
  <c r="K40" i="39"/>
  <c r="J41" i="38"/>
  <c r="F41" i="39"/>
  <c r="R41" i="38"/>
  <c r="J41" i="39"/>
  <c r="H42" i="38"/>
  <c r="E42" i="39"/>
  <c r="P42" i="38"/>
  <c r="I42" i="39"/>
  <c r="F43" i="38"/>
  <c r="D43" i="39"/>
  <c r="N43" i="38"/>
  <c r="H43" i="39"/>
  <c r="D44" i="38"/>
  <c r="C44" i="39"/>
  <c r="L44" i="38"/>
  <c r="G44" i="39"/>
  <c r="T44" i="38"/>
  <c r="K44" i="39"/>
  <c r="J45" i="38"/>
  <c r="F45" i="39"/>
  <c r="R45" i="38"/>
  <c r="J45" i="39"/>
  <c r="H46" i="38"/>
  <c r="E46" i="39"/>
  <c r="P46" i="38"/>
  <c r="I46" i="39"/>
  <c r="F47" i="38"/>
  <c r="D47" i="39"/>
  <c r="N47" i="38"/>
  <c r="H47" i="39"/>
  <c r="D48" i="38"/>
  <c r="C48" i="39"/>
  <c r="L48" i="38"/>
  <c r="G48" i="39"/>
  <c r="T48" i="38"/>
  <c r="K48" i="39"/>
  <c r="J49" i="38"/>
  <c r="F49" i="39"/>
  <c r="R49" i="38"/>
  <c r="J49" i="39"/>
  <c r="H50" i="38"/>
  <c r="E50" i="39"/>
  <c r="P50" i="38"/>
  <c r="I50" i="39"/>
  <c r="F51" i="38"/>
  <c r="D51" i="39"/>
  <c r="N51" i="38"/>
  <c r="H51" i="39"/>
  <c r="D52" i="38"/>
  <c r="C52" i="39"/>
  <c r="L52" i="38"/>
  <c r="G52" i="39"/>
  <c r="T52" i="38"/>
  <c r="K52" i="39"/>
  <c r="J53" i="38"/>
  <c r="F53" i="39"/>
  <c r="R53" i="38"/>
  <c r="J53" i="39"/>
  <c r="H54" i="38"/>
  <c r="E54" i="39"/>
  <c r="P54" i="38"/>
  <c r="I54" i="39"/>
  <c r="F55" i="38"/>
  <c r="D55" i="39"/>
  <c r="N55" i="38"/>
  <c r="H55" i="39"/>
  <c r="D56" i="38"/>
  <c r="C56" i="39"/>
  <c r="L56" i="38"/>
  <c r="G56" i="39"/>
  <c r="T56" i="38"/>
  <c r="K56" i="39"/>
  <c r="J57" i="38"/>
  <c r="F57" i="39"/>
  <c r="R57" i="38"/>
  <c r="J57" i="39"/>
  <c r="H58" i="38"/>
  <c r="E58" i="39"/>
  <c r="P58" i="38"/>
  <c r="I58" i="39"/>
  <c r="F59" i="38"/>
  <c r="D59" i="39"/>
  <c r="N59" i="38"/>
  <c r="H59" i="39"/>
  <c r="D60" i="38"/>
  <c r="C60" i="39"/>
  <c r="L60" i="38"/>
  <c r="G60" i="39"/>
  <c r="T60" i="38"/>
  <c r="K60" i="39"/>
  <c r="J61" i="38"/>
  <c r="F61" i="39"/>
  <c r="R61" i="38"/>
  <c r="J61" i="39"/>
  <c r="H62" i="38"/>
  <c r="E62" i="39"/>
  <c r="P62" i="38"/>
  <c r="I62" i="39"/>
  <c r="F63" i="38"/>
  <c r="D63" i="39"/>
  <c r="N63" i="38"/>
  <c r="H63" i="39"/>
  <c r="D64" i="38"/>
  <c r="C64" i="39"/>
  <c r="L64" i="38"/>
  <c r="G64" i="39"/>
  <c r="T64" i="38"/>
  <c r="K64" i="39"/>
  <c r="J65" i="38"/>
  <c r="F65" i="39"/>
  <c r="R65" i="38"/>
  <c r="J65" i="39"/>
  <c r="H66" i="38"/>
  <c r="E66" i="39"/>
  <c r="P66" i="38"/>
  <c r="I66" i="39"/>
  <c r="F67" i="38"/>
  <c r="D67" i="39"/>
  <c r="N67" i="38"/>
  <c r="H67" i="39"/>
  <c r="D68" i="38"/>
  <c r="C68" i="39"/>
  <c r="L68" i="38"/>
  <c r="G68" i="39"/>
  <c r="T68" i="38"/>
  <c r="K68" i="39"/>
  <c r="J69" i="38"/>
  <c r="F69" i="39"/>
  <c r="R69" i="38"/>
  <c r="J69" i="39"/>
  <c r="H70" i="38"/>
  <c r="E70" i="39"/>
  <c r="P70" i="38"/>
  <c r="I70" i="39"/>
  <c r="F71" i="38"/>
  <c r="D71" i="39"/>
  <c r="N71" i="38"/>
  <c r="H71" i="39"/>
  <c r="D72" i="38"/>
  <c r="C72" i="39"/>
  <c r="L72" i="38"/>
  <c r="G72" i="39"/>
  <c r="T72" i="38"/>
  <c r="K72" i="39"/>
  <c r="J73" i="38"/>
  <c r="F73" i="39"/>
  <c r="R73" i="38"/>
  <c r="J73" i="39"/>
  <c r="H74" i="38"/>
  <c r="E74" i="39"/>
  <c r="P74" i="38"/>
  <c r="I74" i="39"/>
  <c r="F75" i="38"/>
  <c r="D75" i="39"/>
  <c r="N75" i="38"/>
  <c r="H75" i="39"/>
  <c r="D76" i="38"/>
  <c r="C76" i="39"/>
  <c r="L76" i="38"/>
  <c r="G76" i="39"/>
  <c r="T76" i="38"/>
  <c r="K76" i="39"/>
  <c r="R77" i="38"/>
  <c r="J77" i="39"/>
  <c r="P78" i="38"/>
  <c r="I78" i="39"/>
  <c r="N79" i="38"/>
  <c r="H79" i="39"/>
  <c r="L80" i="38"/>
  <c r="G80" i="39"/>
  <c r="J81" i="38"/>
  <c r="F81" i="39"/>
  <c r="H82" i="38"/>
  <c r="E82" i="39"/>
  <c r="F83" i="38"/>
  <c r="D83" i="39"/>
  <c r="D84" i="38"/>
  <c r="C84" i="39"/>
  <c r="T84" i="38"/>
  <c r="K84" i="39"/>
  <c r="R85" i="38"/>
  <c r="J85" i="39"/>
  <c r="P86" i="38"/>
  <c r="I86" i="39"/>
  <c r="N87" i="38"/>
  <c r="H87" i="39"/>
  <c r="L88" i="38"/>
  <c r="G88" i="39"/>
  <c r="J89" i="38"/>
  <c r="F89" i="39"/>
  <c r="H90" i="38"/>
  <c r="E90" i="39"/>
  <c r="F91" i="38"/>
  <c r="D91" i="39"/>
  <c r="D92" i="38"/>
  <c r="C92" i="39"/>
  <c r="T92" i="38"/>
  <c r="K92" i="39"/>
  <c r="R93" i="38"/>
  <c r="J93" i="39"/>
  <c r="P94" i="38"/>
  <c r="I94" i="39"/>
  <c r="N95" i="38"/>
  <c r="H95" i="39"/>
  <c r="L96" i="38"/>
  <c r="G96" i="39"/>
  <c r="J97" i="38"/>
  <c r="F97" i="39"/>
  <c r="H98" i="38"/>
  <c r="E98" i="39"/>
  <c r="F99" i="38"/>
  <c r="D99" i="39"/>
  <c r="D100" i="38"/>
  <c r="C100" i="39"/>
  <c r="T100" i="38"/>
  <c r="K100" i="39"/>
  <c r="R101" i="38"/>
  <c r="J101" i="39"/>
  <c r="P102" i="38"/>
  <c r="I102" i="39"/>
  <c r="N103" i="38"/>
  <c r="H103" i="39"/>
  <c r="F25" i="36"/>
  <c r="E25" i="36"/>
  <c r="D25" i="36"/>
  <c r="F26" i="36"/>
  <c r="E26" i="36"/>
  <c r="D26" i="36"/>
  <c r="F27" i="36"/>
  <c r="E27" i="36"/>
  <c r="D27" i="36"/>
  <c r="F28" i="36"/>
  <c r="E28" i="36"/>
  <c r="D28" i="36"/>
  <c r="F29" i="36"/>
  <c r="E29" i="36"/>
  <c r="D29" i="36"/>
  <c r="F30" i="36"/>
  <c r="E30" i="36"/>
  <c r="D30" i="36"/>
  <c r="F31" i="36"/>
  <c r="E31" i="36"/>
  <c r="D31" i="36"/>
  <c r="F32" i="36"/>
  <c r="E32" i="36"/>
  <c r="D32" i="36"/>
  <c r="F33" i="36"/>
  <c r="E33" i="36"/>
  <c r="D33" i="36"/>
  <c r="F34" i="36"/>
  <c r="E34" i="36"/>
  <c r="D34" i="36"/>
  <c r="F35" i="36"/>
  <c r="E35" i="36"/>
  <c r="D35" i="36"/>
  <c r="F36" i="36"/>
  <c r="E36" i="36"/>
  <c r="D36" i="36"/>
  <c r="F37" i="36"/>
  <c r="E37" i="36"/>
  <c r="F77" i="36"/>
  <c r="E77" i="36"/>
  <c r="D77" i="36"/>
  <c r="F78" i="36"/>
  <c r="E78" i="36"/>
  <c r="D78" i="36"/>
  <c r="F79" i="36"/>
  <c r="E79" i="36"/>
  <c r="D79" i="36"/>
  <c r="F80" i="36"/>
  <c r="E80" i="36"/>
  <c r="D80" i="36"/>
  <c r="F81" i="36"/>
  <c r="E81" i="36"/>
  <c r="D81" i="36"/>
  <c r="F82" i="36"/>
  <c r="E82" i="36"/>
  <c r="D82" i="36"/>
  <c r="F83" i="36"/>
  <c r="E83" i="36"/>
  <c r="D83" i="36"/>
  <c r="F84" i="36"/>
  <c r="E84" i="36"/>
  <c r="D84" i="36"/>
  <c r="F85" i="36"/>
  <c r="E85" i="36"/>
  <c r="D85" i="36"/>
  <c r="F86" i="36"/>
  <c r="E86" i="36"/>
  <c r="D86" i="36"/>
  <c r="F87" i="36"/>
  <c r="E87" i="36"/>
  <c r="D87" i="36"/>
  <c r="F88" i="36"/>
  <c r="E88" i="36"/>
  <c r="D88" i="36"/>
  <c r="F89" i="36"/>
  <c r="E89" i="36"/>
  <c r="E94" i="36"/>
  <c r="D94" i="36"/>
  <c r="E98" i="36"/>
  <c r="D98" i="36"/>
  <c r="F102" i="36"/>
  <c r="E102" i="36"/>
  <c r="D13" i="39"/>
  <c r="F13" i="38"/>
  <c r="F13" i="39"/>
  <c r="J13" i="38"/>
  <c r="H13" i="39"/>
  <c r="N13" i="38"/>
  <c r="J13" i="39"/>
  <c r="R13" i="38"/>
  <c r="C14" i="39"/>
  <c r="D14" i="38"/>
  <c r="E14" i="39"/>
  <c r="H14" i="38"/>
  <c r="G14" i="39"/>
  <c r="L14" i="38"/>
  <c r="I14" i="39"/>
  <c r="P14" i="38"/>
  <c r="K14" i="39"/>
  <c r="T14" i="38"/>
  <c r="D15" i="39"/>
  <c r="F15" i="38"/>
  <c r="F15" i="39"/>
  <c r="J15" i="38"/>
  <c r="H15" i="39"/>
  <c r="N15" i="38"/>
  <c r="J15" i="39"/>
  <c r="R15" i="38"/>
  <c r="C16" i="39"/>
  <c r="D16" i="38"/>
  <c r="E16" i="39"/>
  <c r="H16" i="38"/>
  <c r="G16" i="39"/>
  <c r="L16" i="38"/>
  <c r="I16" i="39"/>
  <c r="P16" i="38"/>
  <c r="K16" i="39"/>
  <c r="T16" i="38"/>
  <c r="D17" i="39"/>
  <c r="F17" i="38"/>
  <c r="F17" i="39"/>
  <c r="J17" i="38"/>
  <c r="H17" i="39"/>
  <c r="N17" i="38"/>
  <c r="J17" i="39"/>
  <c r="R17" i="38"/>
  <c r="C18" i="39"/>
  <c r="D18" i="38"/>
  <c r="E18" i="39"/>
  <c r="H18" i="38"/>
  <c r="G18" i="39"/>
  <c r="L18" i="38"/>
  <c r="I18" i="39"/>
  <c r="P18" i="38"/>
  <c r="K18" i="39"/>
  <c r="T18" i="38"/>
  <c r="D19" i="39"/>
  <c r="F19" i="38"/>
  <c r="F19" i="39"/>
  <c r="J19" i="38"/>
  <c r="H19" i="39"/>
  <c r="N19" i="38"/>
  <c r="J19" i="39"/>
  <c r="R19" i="38"/>
  <c r="C20" i="39"/>
  <c r="D20" i="38"/>
  <c r="E20" i="39"/>
  <c r="H20" i="38"/>
  <c r="G20" i="39"/>
  <c r="L20" i="38"/>
  <c r="I20" i="39"/>
  <c r="P20" i="38"/>
  <c r="K20" i="39"/>
  <c r="T20" i="38"/>
  <c r="D21" i="39"/>
  <c r="F21" i="38"/>
  <c r="F21" i="39"/>
  <c r="J21" i="38"/>
  <c r="H21" i="39"/>
  <c r="N21" i="38"/>
  <c r="J21" i="39"/>
  <c r="R21" i="38"/>
  <c r="C22" i="39"/>
  <c r="D22" i="38"/>
  <c r="E22" i="39"/>
  <c r="H22" i="38"/>
  <c r="G22" i="39"/>
  <c r="L22" i="38"/>
  <c r="I22" i="39"/>
  <c r="P22" i="38"/>
  <c r="K22" i="39"/>
  <c r="T22" i="38"/>
  <c r="D23" i="39"/>
  <c r="F23" i="38"/>
  <c r="F23" i="39"/>
  <c r="J23" i="38"/>
  <c r="H23" i="39"/>
  <c r="N23" i="38"/>
  <c r="J23" i="39"/>
  <c r="R23" i="38"/>
  <c r="C24" i="39"/>
  <c r="D24" i="38"/>
  <c r="E24" i="39"/>
  <c r="H24" i="38"/>
  <c r="G24" i="39"/>
  <c r="L24" i="38"/>
  <c r="I24" i="39"/>
  <c r="P24" i="38"/>
  <c r="K24" i="39"/>
  <c r="T24" i="38"/>
  <c r="D25" i="39"/>
  <c r="F25" i="38"/>
  <c r="F25" i="39"/>
  <c r="J25" i="38"/>
  <c r="H25" i="39"/>
  <c r="N25" i="38"/>
  <c r="J25" i="39"/>
  <c r="R25" i="38"/>
  <c r="C26" i="39"/>
  <c r="D26" i="38"/>
  <c r="E26" i="39"/>
  <c r="H26" i="38"/>
  <c r="G26" i="39"/>
  <c r="L26" i="38"/>
  <c r="I26" i="39"/>
  <c r="P26" i="38"/>
  <c r="K26" i="39"/>
  <c r="T26" i="38"/>
  <c r="D27" i="39"/>
  <c r="F27" i="38"/>
  <c r="F27" i="39"/>
  <c r="J27" i="38"/>
  <c r="H27" i="39"/>
  <c r="N27" i="38"/>
  <c r="J27" i="39"/>
  <c r="R27" i="38"/>
  <c r="C28" i="39"/>
  <c r="D28" i="38"/>
  <c r="E28" i="39"/>
  <c r="H28" i="38"/>
  <c r="G28" i="39"/>
  <c r="L28" i="38"/>
  <c r="I28" i="39"/>
  <c r="P28" i="38"/>
  <c r="K28" i="39"/>
  <c r="T28" i="38"/>
  <c r="D29" i="39"/>
  <c r="F29" i="38"/>
  <c r="F29" i="39"/>
  <c r="J29" i="38"/>
  <c r="H29" i="39"/>
  <c r="N29" i="38"/>
  <c r="J29" i="39"/>
  <c r="R29" i="38"/>
  <c r="C30" i="39"/>
  <c r="D30" i="38"/>
  <c r="E30" i="39"/>
  <c r="H30" i="38"/>
  <c r="G30" i="39"/>
  <c r="L30" i="38"/>
  <c r="I30" i="39"/>
  <c r="P30" i="38"/>
  <c r="K30" i="39"/>
  <c r="T30" i="38"/>
  <c r="D31" i="39"/>
  <c r="F31" i="38"/>
  <c r="F31" i="39"/>
  <c r="J31" i="38"/>
  <c r="H31" i="39"/>
  <c r="N31" i="38"/>
  <c r="J31" i="39"/>
  <c r="R31" i="38"/>
  <c r="C32" i="39"/>
  <c r="D32" i="38"/>
  <c r="E32" i="39"/>
  <c r="H32" i="38"/>
  <c r="G32" i="39"/>
  <c r="L32" i="38"/>
  <c r="I32" i="39"/>
  <c r="P32" i="38"/>
  <c r="K32" i="39"/>
  <c r="T32" i="38"/>
  <c r="D33" i="39"/>
  <c r="F33" i="38"/>
  <c r="F33" i="39"/>
  <c r="J33" i="38"/>
  <c r="H33" i="39"/>
  <c r="N33" i="38"/>
  <c r="J33" i="39"/>
  <c r="R33" i="38"/>
  <c r="C34" i="39"/>
  <c r="D34" i="38"/>
  <c r="E34" i="39"/>
  <c r="H34" i="38"/>
  <c r="G34" i="39"/>
  <c r="L34" i="38"/>
  <c r="I34" i="39"/>
  <c r="P34" i="38"/>
  <c r="K34" i="39"/>
  <c r="T34" i="38"/>
  <c r="D35" i="39"/>
  <c r="F35" i="38"/>
  <c r="F35" i="39"/>
  <c r="J35" i="38"/>
  <c r="I35" i="39"/>
  <c r="P35" i="38"/>
  <c r="D36" i="39"/>
  <c r="F36" i="38"/>
  <c r="H36" i="39"/>
  <c r="N36" i="38"/>
  <c r="C37" i="39"/>
  <c r="D37" i="38"/>
  <c r="G37" i="39"/>
  <c r="L37" i="38"/>
  <c r="K37" i="39"/>
  <c r="T37" i="38"/>
  <c r="F38" i="39"/>
  <c r="J38" i="38"/>
  <c r="J38" i="39"/>
  <c r="R38" i="38"/>
  <c r="E39" i="39"/>
  <c r="H39" i="38"/>
  <c r="I39" i="39"/>
  <c r="P39" i="38"/>
  <c r="D40" i="39"/>
  <c r="F40" i="38"/>
  <c r="H40" i="39"/>
  <c r="N40" i="38"/>
  <c r="C41" i="39"/>
  <c r="D41" i="38"/>
  <c r="G41" i="39"/>
  <c r="L41" i="38"/>
  <c r="K41" i="39"/>
  <c r="T41" i="38"/>
  <c r="F42" i="39"/>
  <c r="J42" i="38"/>
  <c r="J42" i="39"/>
  <c r="R42" i="38"/>
  <c r="E43" i="39"/>
  <c r="H43" i="38"/>
  <c r="I43" i="39"/>
  <c r="P43" i="38"/>
  <c r="D44" i="39"/>
  <c r="F44" i="38"/>
  <c r="H44" i="39"/>
  <c r="N44" i="38"/>
  <c r="C45" i="39"/>
  <c r="D45" i="38"/>
  <c r="G45" i="39"/>
  <c r="L45" i="38"/>
  <c r="K45" i="39"/>
  <c r="T45" i="38"/>
  <c r="F46" i="39"/>
  <c r="J46" i="38"/>
  <c r="J46" i="39"/>
  <c r="R46" i="38"/>
  <c r="E47" i="39"/>
  <c r="H47" i="38"/>
  <c r="I47" i="39"/>
  <c r="P47" i="38"/>
  <c r="D48" i="39"/>
  <c r="F48" i="38"/>
  <c r="H48" i="39"/>
  <c r="N48" i="38"/>
  <c r="C49" i="39"/>
  <c r="D49" i="38"/>
  <c r="G49" i="39"/>
  <c r="L49" i="38"/>
  <c r="K49" i="39"/>
  <c r="T49" i="38"/>
  <c r="F50" i="39"/>
  <c r="J50" i="38"/>
  <c r="J50" i="39"/>
  <c r="R50" i="38"/>
  <c r="E51" i="39"/>
  <c r="H51" i="38"/>
  <c r="I51" i="39"/>
  <c r="P51" i="38"/>
  <c r="D52" i="39"/>
  <c r="F52" i="38"/>
  <c r="H52" i="39"/>
  <c r="N52" i="38"/>
  <c r="C53" i="39"/>
  <c r="D53" i="38"/>
  <c r="G53" i="39"/>
  <c r="L53" i="38"/>
  <c r="K53" i="39"/>
  <c r="T53" i="38"/>
  <c r="F54" i="39"/>
  <c r="J54" i="38"/>
  <c r="J54" i="39"/>
  <c r="R54" i="38"/>
  <c r="E55" i="39"/>
  <c r="H55" i="38"/>
  <c r="I55" i="39"/>
  <c r="P55" i="38"/>
  <c r="D56" i="39"/>
  <c r="F56" i="38"/>
  <c r="H56" i="39"/>
  <c r="N56" i="38"/>
  <c r="C57" i="39"/>
  <c r="D57" i="38"/>
  <c r="G57" i="39"/>
  <c r="L57" i="38"/>
  <c r="K57" i="39"/>
  <c r="T57" i="38"/>
  <c r="F58" i="39"/>
  <c r="J58" i="38"/>
  <c r="J58" i="39"/>
  <c r="R58" i="38"/>
  <c r="E59" i="39"/>
  <c r="H59" i="38"/>
  <c r="I59" i="39"/>
  <c r="P59" i="38"/>
  <c r="D60" i="39"/>
  <c r="F60" i="38"/>
  <c r="H60" i="39"/>
  <c r="N60" i="38"/>
  <c r="C61" i="39"/>
  <c r="D61" i="38"/>
  <c r="G61" i="39"/>
  <c r="L61" i="38"/>
  <c r="K61" i="39"/>
  <c r="T61" i="38"/>
  <c r="F62" i="39"/>
  <c r="J62" i="38"/>
  <c r="J62" i="39"/>
  <c r="R62" i="38"/>
  <c r="E63" i="39"/>
  <c r="H63" i="38"/>
  <c r="I63" i="39"/>
  <c r="P63" i="38"/>
  <c r="D64" i="39"/>
  <c r="F64" i="38"/>
  <c r="H64" i="39"/>
  <c r="N64" i="38"/>
  <c r="C65" i="39"/>
  <c r="D65" i="38"/>
  <c r="G65" i="39"/>
  <c r="L65" i="38"/>
  <c r="K65" i="39"/>
  <c r="T65" i="38"/>
  <c r="F66" i="39"/>
  <c r="J66" i="38"/>
  <c r="J66" i="39"/>
  <c r="R66" i="38"/>
  <c r="E67" i="39"/>
  <c r="H67" i="38"/>
  <c r="I67" i="39"/>
  <c r="P67" i="38"/>
  <c r="D68" i="39"/>
  <c r="F68" i="38"/>
  <c r="H68" i="39"/>
  <c r="N68" i="38"/>
  <c r="C69" i="39"/>
  <c r="D69" i="38"/>
  <c r="G69" i="39"/>
  <c r="L69" i="38"/>
  <c r="K69" i="39"/>
  <c r="T69" i="38"/>
  <c r="F70" i="39"/>
  <c r="J70" i="38"/>
  <c r="J70" i="39"/>
  <c r="R70" i="38"/>
  <c r="E71" i="39"/>
  <c r="H71" i="38"/>
  <c r="I71" i="39"/>
  <c r="P71" i="38"/>
  <c r="D72" i="39"/>
  <c r="F72" i="38"/>
  <c r="H72" i="39"/>
  <c r="N72" i="38"/>
  <c r="C73" i="39"/>
  <c r="D73" i="38"/>
  <c r="G73" i="39"/>
  <c r="L73" i="38"/>
  <c r="K73" i="39"/>
  <c r="T73" i="38"/>
  <c r="F74" i="39"/>
  <c r="J74" i="38"/>
  <c r="J74" i="39"/>
  <c r="R74" i="38"/>
  <c r="E75" i="39"/>
  <c r="H75" i="38"/>
  <c r="I75" i="39"/>
  <c r="P75" i="38"/>
  <c r="D76" i="39"/>
  <c r="F76" i="38"/>
  <c r="H76" i="39"/>
  <c r="N76" i="38"/>
  <c r="F77" i="38"/>
  <c r="D77" i="39"/>
  <c r="D78" i="38"/>
  <c r="C78" i="39"/>
  <c r="T78" i="38"/>
  <c r="K78" i="39"/>
  <c r="R79" i="38"/>
  <c r="J79" i="39"/>
  <c r="P80" i="38"/>
  <c r="I80" i="39"/>
  <c r="N81" i="38"/>
  <c r="H81" i="39"/>
  <c r="L82" i="38"/>
  <c r="G82" i="39"/>
  <c r="J83" i="38"/>
  <c r="F83" i="39"/>
  <c r="H84" i="38"/>
  <c r="E84" i="39"/>
  <c r="F85" i="38"/>
  <c r="D85" i="39"/>
  <c r="D86" i="38"/>
  <c r="C86" i="39"/>
  <c r="T86" i="38"/>
  <c r="K86" i="39"/>
  <c r="R87" i="38"/>
  <c r="J87" i="39"/>
  <c r="P88" i="38"/>
  <c r="I88" i="39"/>
  <c r="N89" i="38"/>
  <c r="H89" i="39"/>
  <c r="L90" i="38"/>
  <c r="G90" i="39"/>
  <c r="J91" i="38"/>
  <c r="F91" i="39"/>
  <c r="H92" i="38"/>
  <c r="E92" i="39"/>
  <c r="F93" i="38"/>
  <c r="D93" i="39"/>
  <c r="D94" i="38"/>
  <c r="C94" i="39"/>
  <c r="T94" i="38"/>
  <c r="K94" i="39"/>
  <c r="R95" i="38"/>
  <c r="J95" i="39"/>
  <c r="P96" i="38"/>
  <c r="I96" i="39"/>
  <c r="N97" i="38"/>
  <c r="H97" i="39"/>
  <c r="L98" i="38"/>
  <c r="G98" i="39"/>
  <c r="J99" i="38"/>
  <c r="F99" i="39"/>
  <c r="H100" i="38"/>
  <c r="E100" i="39"/>
  <c r="F101" i="38"/>
  <c r="D101" i="39"/>
  <c r="D102" i="38"/>
  <c r="C102" i="39"/>
  <c r="T102" i="38"/>
  <c r="K102" i="39"/>
  <c r="R103" i="38"/>
  <c r="J103" i="39"/>
  <c r="C77" i="39"/>
  <c r="D77" i="38"/>
  <c r="E77" i="39"/>
  <c r="H77" i="38"/>
  <c r="G77" i="39"/>
  <c r="L77" i="38"/>
  <c r="I77" i="39"/>
  <c r="P77" i="38"/>
  <c r="K77" i="39"/>
  <c r="T77" i="38"/>
  <c r="D78" i="39"/>
  <c r="F78" i="38"/>
  <c r="F78" i="39"/>
  <c r="J78" i="38"/>
  <c r="H78" i="39"/>
  <c r="N78" i="38"/>
  <c r="J78" i="39"/>
  <c r="R78" i="38"/>
  <c r="C79" i="39"/>
  <c r="D79" i="38"/>
  <c r="E79" i="39"/>
  <c r="H79" i="38"/>
  <c r="G79" i="39"/>
  <c r="L79" i="38"/>
  <c r="I79" i="39"/>
  <c r="P79" i="38"/>
  <c r="K79" i="39"/>
  <c r="T79" i="38"/>
  <c r="D80" i="39"/>
  <c r="F80" i="38"/>
  <c r="F80" i="39"/>
  <c r="J80" i="38"/>
  <c r="H80" i="39"/>
  <c r="N80" i="38"/>
  <c r="J80" i="39"/>
  <c r="R80" i="38"/>
  <c r="C81" i="39"/>
  <c r="D81" i="38"/>
  <c r="E81" i="39"/>
  <c r="H81" i="38"/>
  <c r="G81" i="39"/>
  <c r="L81" i="38"/>
  <c r="I81" i="39"/>
  <c r="P81" i="38"/>
  <c r="K81" i="39"/>
  <c r="T81" i="38"/>
  <c r="D82" i="39"/>
  <c r="F82" i="38"/>
  <c r="F82" i="39"/>
  <c r="J82" i="38"/>
  <c r="H82" i="39"/>
  <c r="N82" i="38"/>
  <c r="J82" i="39"/>
  <c r="R82" i="38"/>
  <c r="C83" i="39"/>
  <c r="D83" i="38"/>
  <c r="E83" i="39"/>
  <c r="H83" i="38"/>
  <c r="G83" i="39"/>
  <c r="L83" i="38"/>
  <c r="I83" i="39"/>
  <c r="P83" i="38"/>
  <c r="K83" i="39"/>
  <c r="T83" i="38"/>
  <c r="D84" i="39"/>
  <c r="F84" i="38"/>
  <c r="F84" i="39"/>
  <c r="J84" i="38"/>
  <c r="H84" i="39"/>
  <c r="N84" i="38"/>
  <c r="J84" i="39"/>
  <c r="R84" i="38"/>
  <c r="C85" i="39"/>
  <c r="D85" i="38"/>
  <c r="E85" i="39"/>
  <c r="H85" i="38"/>
  <c r="G85" i="39"/>
  <c r="L85" i="38"/>
  <c r="I85" i="39"/>
  <c r="P85" i="38"/>
  <c r="K85" i="39"/>
  <c r="T85" i="38"/>
  <c r="D86" i="39"/>
  <c r="F86" i="38"/>
  <c r="F86" i="39"/>
  <c r="J86" i="38"/>
  <c r="H86" i="39"/>
  <c r="N86" i="38"/>
  <c r="J86" i="39"/>
  <c r="R86" i="38"/>
  <c r="C87" i="39"/>
  <c r="D87" i="38"/>
  <c r="E87" i="39"/>
  <c r="H87" i="38"/>
  <c r="G87" i="39"/>
  <c r="L87" i="38"/>
  <c r="I87" i="39"/>
  <c r="P87" i="38"/>
  <c r="K87" i="39"/>
  <c r="T87" i="38"/>
  <c r="D88" i="39"/>
  <c r="F88" i="38"/>
  <c r="F88" i="39"/>
  <c r="J88" i="38"/>
  <c r="H88" i="39"/>
  <c r="N88" i="38"/>
  <c r="J88" i="39"/>
  <c r="R88" i="38"/>
  <c r="C89" i="39"/>
  <c r="D89" i="38"/>
  <c r="E89" i="39"/>
  <c r="H89" i="38"/>
  <c r="G89" i="39"/>
  <c r="L89" i="38"/>
  <c r="I89" i="39"/>
  <c r="P89" i="38"/>
  <c r="K89" i="39"/>
  <c r="T89" i="38"/>
  <c r="D90" i="39"/>
  <c r="F90" i="38"/>
  <c r="F90" i="39"/>
  <c r="J90" i="38"/>
  <c r="H90" i="39"/>
  <c r="N90" i="38"/>
  <c r="J90" i="39"/>
  <c r="R90" i="38"/>
  <c r="C91" i="39"/>
  <c r="D91" i="38"/>
  <c r="E91" i="39"/>
  <c r="H91" i="38"/>
  <c r="G91" i="39"/>
  <c r="L91" i="38"/>
  <c r="I91" i="39"/>
  <c r="P91" i="38"/>
  <c r="K91" i="39"/>
  <c r="T91" i="38"/>
  <c r="D92" i="39"/>
  <c r="F92" i="38"/>
  <c r="F92" i="39"/>
  <c r="J92" i="38"/>
  <c r="H92" i="39"/>
  <c r="N92" i="38"/>
  <c r="J92" i="39"/>
  <c r="R92" i="38"/>
  <c r="C93" i="39"/>
  <c r="D93" i="38"/>
  <c r="E93" i="39"/>
  <c r="H93" i="38"/>
  <c r="G93" i="39"/>
  <c r="L93" i="38"/>
  <c r="I93" i="39"/>
  <c r="P93" i="38"/>
  <c r="K93" i="39"/>
  <c r="T93" i="38"/>
  <c r="D94" i="39"/>
  <c r="F94" i="38"/>
  <c r="F94" i="39"/>
  <c r="J94" i="38"/>
  <c r="H94" i="39"/>
  <c r="N94" i="38"/>
  <c r="J94" i="39"/>
  <c r="R94" i="38"/>
  <c r="C95" i="39"/>
  <c r="D95" i="38"/>
  <c r="E95" i="39"/>
  <c r="H95" i="38"/>
  <c r="G95" i="39"/>
  <c r="L95" i="38"/>
  <c r="I95" i="39"/>
  <c r="P95" i="38"/>
  <c r="K95" i="39"/>
  <c r="T95" i="38"/>
  <c r="D96" i="39"/>
  <c r="F96" i="38"/>
  <c r="F96" i="39"/>
  <c r="J96" i="38"/>
  <c r="H96" i="39"/>
  <c r="N96" i="38"/>
  <c r="J96" i="39"/>
  <c r="R96" i="38"/>
  <c r="C97" i="39"/>
  <c r="D97" i="38"/>
  <c r="E97" i="39"/>
  <c r="H97" i="38"/>
  <c r="G97" i="39"/>
  <c r="L97" i="38"/>
  <c r="I97" i="39"/>
  <c r="P97" i="38"/>
  <c r="K97" i="39"/>
  <c r="T97" i="38"/>
  <c r="D98" i="39"/>
  <c r="F98" i="38"/>
  <c r="F98" i="39"/>
  <c r="J98" i="38"/>
  <c r="H98" i="39"/>
  <c r="N98" i="38"/>
  <c r="J98" i="39"/>
  <c r="R98" i="38"/>
  <c r="C99" i="39"/>
  <c r="D99" i="38"/>
  <c r="E99" i="39"/>
  <c r="H99" i="38"/>
  <c r="G99" i="39"/>
  <c r="L99" i="38"/>
  <c r="I99" i="39"/>
  <c r="P99" i="38"/>
  <c r="K99" i="39"/>
  <c r="T99" i="38"/>
  <c r="D100" i="39"/>
  <c r="F100" i="38"/>
  <c r="F100" i="39"/>
  <c r="J100" i="38"/>
  <c r="H100" i="39"/>
  <c r="N100" i="38"/>
  <c r="J100" i="39"/>
  <c r="R100" i="38"/>
  <c r="C101" i="39"/>
  <c r="D101" i="38"/>
  <c r="E101" i="39"/>
  <c r="H101" i="38"/>
  <c r="G101" i="39"/>
  <c r="L101" i="38"/>
  <c r="I101" i="39"/>
  <c r="P101" i="38"/>
  <c r="K101" i="39"/>
  <c r="T101" i="38"/>
  <c r="D102" i="39"/>
  <c r="F102" i="38"/>
  <c r="F102" i="39"/>
  <c r="J102" i="38"/>
  <c r="H102" i="39"/>
  <c r="N102" i="38"/>
  <c r="J102" i="39"/>
  <c r="R102" i="38"/>
  <c r="C103" i="39"/>
  <c r="D103" i="38"/>
  <c r="E103" i="39"/>
  <c r="H103" i="38"/>
  <c r="G103" i="39"/>
  <c r="L103" i="38"/>
  <c r="I103" i="39"/>
  <c r="P103" i="38"/>
  <c r="K103" i="39"/>
  <c r="T103" i="38"/>
  <c r="C7" i="41"/>
  <c r="D7" i="40"/>
  <c r="E7" i="41"/>
  <c r="H7" i="40"/>
  <c r="G7" i="41"/>
  <c r="L7" i="40"/>
  <c r="C8" i="41"/>
  <c r="D8" i="40"/>
  <c r="E8" i="41"/>
  <c r="H8" i="40"/>
  <c r="G8" i="41"/>
  <c r="L8" i="40"/>
  <c r="C9" i="41"/>
  <c r="D9" i="40"/>
  <c r="E9" i="41"/>
  <c r="H9" i="40"/>
  <c r="G9" i="41"/>
  <c r="L9" i="40"/>
  <c r="C10" i="41"/>
  <c r="D10" i="40"/>
  <c r="E10" i="41"/>
  <c r="H10" i="40"/>
  <c r="G10" i="41"/>
  <c r="L10" i="40"/>
  <c r="H26" i="40"/>
  <c r="E26" i="41"/>
  <c r="D27" i="40"/>
  <c r="C27" i="41"/>
  <c r="L27" i="40"/>
  <c r="G27" i="41"/>
  <c r="H28" i="40"/>
  <c r="E28" i="41"/>
  <c r="D29" i="40"/>
  <c r="C29" i="41"/>
  <c r="L29" i="40"/>
  <c r="G29" i="41"/>
  <c r="H30" i="40"/>
  <c r="E30" i="41"/>
  <c r="D31" i="40"/>
  <c r="C31" i="41"/>
  <c r="L31" i="40"/>
  <c r="G31" i="41"/>
  <c r="H32" i="40"/>
  <c r="E32" i="41"/>
  <c r="D33" i="40"/>
  <c r="C33" i="41"/>
  <c r="L33" i="40"/>
  <c r="G33" i="41"/>
  <c r="H34" i="40"/>
  <c r="E34" i="41"/>
  <c r="D35" i="40"/>
  <c r="C35" i="41"/>
  <c r="L35" i="40"/>
  <c r="G35" i="41"/>
  <c r="H36" i="40"/>
  <c r="E36" i="41"/>
  <c r="D37" i="40"/>
  <c r="C37" i="41"/>
  <c r="L37" i="40"/>
  <c r="G37" i="41"/>
  <c r="H38" i="40"/>
  <c r="E38" i="41"/>
  <c r="D39" i="40"/>
  <c r="C39" i="41"/>
  <c r="L39" i="40"/>
  <c r="G39" i="41"/>
  <c r="H40" i="40"/>
  <c r="E40" i="41"/>
  <c r="D41" i="40"/>
  <c r="C41" i="41"/>
  <c r="L41" i="40"/>
  <c r="G41" i="41"/>
  <c r="H42" i="40"/>
  <c r="E42" i="41"/>
  <c r="D43" i="40"/>
  <c r="C43" i="41"/>
  <c r="L43" i="40"/>
  <c r="G43" i="41"/>
  <c r="H44" i="40"/>
  <c r="E44" i="41"/>
  <c r="D45" i="40"/>
  <c r="C45" i="41"/>
  <c r="L45" i="40"/>
  <c r="G45" i="41"/>
  <c r="H46" i="40"/>
  <c r="E46" i="41"/>
  <c r="D47" i="40"/>
  <c r="C47" i="41"/>
  <c r="L47" i="40"/>
  <c r="G47" i="41"/>
  <c r="H48" i="40"/>
  <c r="E48" i="41"/>
  <c r="D49" i="40"/>
  <c r="C49" i="41"/>
  <c r="L49" i="40"/>
  <c r="G49" i="41"/>
  <c r="H50" i="40"/>
  <c r="E50" i="41"/>
  <c r="D51" i="40"/>
  <c r="C51" i="41"/>
  <c r="L51" i="40"/>
  <c r="G51" i="41"/>
  <c r="H52" i="40"/>
  <c r="E52" i="41"/>
  <c r="D53" i="40"/>
  <c r="C53" i="41"/>
  <c r="L53" i="40"/>
  <c r="G53" i="41"/>
  <c r="H54" i="40"/>
  <c r="E54" i="41"/>
  <c r="D55" i="40"/>
  <c r="C55" i="41"/>
  <c r="L55" i="40"/>
  <c r="G55" i="41"/>
  <c r="H56" i="40"/>
  <c r="E56" i="41"/>
  <c r="D57" i="40"/>
  <c r="C57" i="41"/>
  <c r="L57" i="40"/>
  <c r="G57" i="41"/>
  <c r="H58" i="40"/>
  <c r="E58" i="41"/>
  <c r="D59" i="40"/>
  <c r="C59" i="41"/>
  <c r="L59" i="40"/>
  <c r="G59" i="41"/>
  <c r="H60" i="40"/>
  <c r="E60" i="41"/>
  <c r="D61" i="40"/>
  <c r="C61" i="41"/>
  <c r="L61" i="40"/>
  <c r="G61" i="41"/>
  <c r="H62" i="40"/>
  <c r="E62" i="41"/>
  <c r="D63" i="40"/>
  <c r="C63" i="41"/>
  <c r="L63" i="40"/>
  <c r="G63" i="41"/>
  <c r="H64" i="40"/>
  <c r="E64" i="41"/>
  <c r="D65" i="40"/>
  <c r="C65" i="41"/>
  <c r="L65" i="40"/>
  <c r="G65" i="41"/>
  <c r="H66" i="40"/>
  <c r="E66" i="41"/>
  <c r="D67" i="40"/>
  <c r="C67" i="41"/>
  <c r="L67" i="40"/>
  <c r="G67" i="41"/>
  <c r="H68" i="40"/>
  <c r="E68" i="41"/>
  <c r="D69" i="40"/>
  <c r="C69" i="41"/>
  <c r="L69" i="40"/>
  <c r="G69" i="41"/>
  <c r="H70" i="40"/>
  <c r="E70" i="41"/>
  <c r="D71" i="40"/>
  <c r="C71" i="41"/>
  <c r="L71" i="40"/>
  <c r="G71" i="41"/>
  <c r="H72" i="40"/>
  <c r="E72" i="41"/>
  <c r="D73" i="40"/>
  <c r="C73" i="41"/>
  <c r="L73" i="40"/>
  <c r="G73" i="41"/>
  <c r="H74" i="40"/>
  <c r="E74" i="41"/>
  <c r="E75" i="41"/>
  <c r="H75" i="40"/>
  <c r="G76" i="41"/>
  <c r="L76" i="40"/>
  <c r="C78" i="41"/>
  <c r="D78" i="40"/>
  <c r="E79" i="41"/>
  <c r="H79" i="40"/>
  <c r="G80" i="41"/>
  <c r="L80" i="40"/>
  <c r="C82" i="41"/>
  <c r="D82" i="40"/>
  <c r="E83" i="41"/>
  <c r="H83" i="40"/>
  <c r="G84" i="41"/>
  <c r="L84" i="40"/>
  <c r="C86" i="41"/>
  <c r="D86" i="40"/>
  <c r="C12" i="41"/>
  <c r="D12" i="40"/>
  <c r="E12" i="41"/>
  <c r="H12" i="40"/>
  <c r="G12" i="41"/>
  <c r="L12" i="40"/>
  <c r="C13" i="41"/>
  <c r="D13" i="40"/>
  <c r="E13" i="41"/>
  <c r="H13" i="40"/>
  <c r="G13" i="41"/>
  <c r="L13" i="40"/>
  <c r="C14" i="41"/>
  <c r="D14" i="40"/>
  <c r="E14" i="41"/>
  <c r="H14" i="40"/>
  <c r="G14" i="41"/>
  <c r="L14" i="40"/>
  <c r="C15" i="41"/>
  <c r="D15" i="40"/>
  <c r="E15" i="41"/>
  <c r="H15" i="40"/>
  <c r="G15" i="41"/>
  <c r="L15" i="40"/>
  <c r="C16" i="41"/>
  <c r="D16" i="40"/>
  <c r="E16" i="41"/>
  <c r="H16" i="40"/>
  <c r="G16" i="41"/>
  <c r="L16" i="40"/>
  <c r="C17" i="41"/>
  <c r="D17" i="40"/>
  <c r="E17" i="41"/>
  <c r="H17" i="40"/>
  <c r="G17" i="41"/>
  <c r="L17" i="40"/>
  <c r="C18" i="41"/>
  <c r="D18" i="40"/>
  <c r="E18" i="41"/>
  <c r="H18" i="40"/>
  <c r="G18" i="41"/>
  <c r="L18" i="40"/>
  <c r="C19" i="41"/>
  <c r="D19" i="40"/>
  <c r="E19" i="41"/>
  <c r="H19" i="40"/>
  <c r="G19" i="41"/>
  <c r="L19" i="40"/>
  <c r="C20" i="41"/>
  <c r="D20" i="40"/>
  <c r="E20" i="41"/>
  <c r="H20" i="40"/>
  <c r="G20" i="41"/>
  <c r="L20" i="40"/>
  <c r="C21" i="41"/>
  <c r="D21" i="40"/>
  <c r="E21" i="41"/>
  <c r="H21" i="40"/>
  <c r="G21" i="41"/>
  <c r="L21" i="40"/>
  <c r="C22" i="41"/>
  <c r="D22" i="40"/>
  <c r="E22" i="41"/>
  <c r="H22" i="40"/>
  <c r="G22" i="41"/>
  <c r="L22" i="40"/>
  <c r="C23" i="41"/>
  <c r="D23" i="40"/>
  <c r="E23" i="41"/>
  <c r="H23" i="40"/>
  <c r="G23" i="41"/>
  <c r="L23" i="40"/>
  <c r="C24" i="41"/>
  <c r="D24" i="40"/>
  <c r="E24" i="41"/>
  <c r="H24" i="40"/>
  <c r="G24" i="41"/>
  <c r="L24" i="40"/>
  <c r="C25" i="41"/>
  <c r="D25" i="40"/>
  <c r="E25" i="41"/>
  <c r="H25" i="40"/>
  <c r="G25" i="41"/>
  <c r="L25" i="40"/>
  <c r="C26" i="41"/>
  <c r="D26" i="40"/>
  <c r="F26" i="41"/>
  <c r="J26" i="40"/>
  <c r="D27" i="41"/>
  <c r="F27" i="40"/>
  <c r="H27" i="41"/>
  <c r="N27" i="40"/>
  <c r="F28" i="41"/>
  <c r="J28" i="40"/>
  <c r="D29" i="41"/>
  <c r="F29" i="40"/>
  <c r="H29" i="41"/>
  <c r="N29" i="40"/>
  <c r="F30" i="41"/>
  <c r="J30" i="40"/>
  <c r="D31" i="41"/>
  <c r="F31" i="40"/>
  <c r="H31" i="41"/>
  <c r="N31" i="40"/>
  <c r="F32" i="41"/>
  <c r="J32" i="40"/>
  <c r="D33" i="41"/>
  <c r="F33" i="40"/>
  <c r="H33" i="41"/>
  <c r="N33" i="40"/>
  <c r="F34" i="41"/>
  <c r="J34" i="40"/>
  <c r="D35" i="41"/>
  <c r="F35" i="40"/>
  <c r="H35" i="41"/>
  <c r="N35" i="40"/>
  <c r="F36" i="41"/>
  <c r="J36" i="40"/>
  <c r="D37" i="41"/>
  <c r="F37" i="40"/>
  <c r="H37" i="41"/>
  <c r="N37" i="40"/>
  <c r="F38" i="41"/>
  <c r="J38" i="40"/>
  <c r="D39" i="41"/>
  <c r="F39" i="40"/>
  <c r="H39" i="41"/>
  <c r="N39" i="40"/>
  <c r="F40" i="41"/>
  <c r="J40" i="40"/>
  <c r="D41" i="41"/>
  <c r="F41" i="40"/>
  <c r="H41" i="41"/>
  <c r="N41" i="40"/>
  <c r="F42" i="41"/>
  <c r="J42" i="40"/>
  <c r="D43" i="41"/>
  <c r="F43" i="40"/>
  <c r="H43" i="41"/>
  <c r="N43" i="40"/>
  <c r="F44" i="41"/>
  <c r="J44" i="40"/>
  <c r="D45" i="41"/>
  <c r="F45" i="40"/>
  <c r="H45" i="41"/>
  <c r="N45" i="40"/>
  <c r="F46" i="41"/>
  <c r="J46" i="40"/>
  <c r="D47" i="41"/>
  <c r="F47" i="40"/>
  <c r="H47" i="41"/>
  <c r="N47" i="40"/>
  <c r="F48" i="41"/>
  <c r="J48" i="40"/>
  <c r="D49" i="41"/>
  <c r="F49" i="40"/>
  <c r="H49" i="41"/>
  <c r="N49" i="40"/>
  <c r="F50" i="41"/>
  <c r="J50" i="40"/>
  <c r="D51" i="41"/>
  <c r="F51" i="40"/>
  <c r="H51" i="41"/>
  <c r="N51" i="40"/>
  <c r="F52" i="41"/>
  <c r="J52" i="40"/>
  <c r="D53" i="41"/>
  <c r="F53" i="40"/>
  <c r="H53" i="41"/>
  <c r="N53" i="40"/>
  <c r="F54" i="41"/>
  <c r="J54" i="40"/>
  <c r="D55" i="41"/>
  <c r="F55" i="40"/>
  <c r="H55" i="41"/>
  <c r="N55" i="40"/>
  <c r="F56" i="41"/>
  <c r="J56" i="40"/>
  <c r="D57" i="41"/>
  <c r="F57" i="40"/>
  <c r="H57" i="41"/>
  <c r="N57" i="40"/>
  <c r="F58" i="41"/>
  <c r="J58" i="40"/>
  <c r="D59" i="41"/>
  <c r="F59" i="40"/>
  <c r="H59" i="41"/>
  <c r="N59" i="40"/>
  <c r="F60" i="41"/>
  <c r="J60" i="40"/>
  <c r="D61" i="41"/>
  <c r="F61" i="40"/>
  <c r="H61" i="41"/>
  <c r="N61" i="40"/>
  <c r="F62" i="41"/>
  <c r="J62" i="40"/>
  <c r="D63" i="41"/>
  <c r="F63" i="40"/>
  <c r="H63" i="41"/>
  <c r="N63" i="40"/>
  <c r="F64" i="41"/>
  <c r="J64" i="40"/>
  <c r="D65" i="41"/>
  <c r="F65" i="40"/>
  <c r="H65" i="41"/>
  <c r="N65" i="40"/>
  <c r="F66" i="41"/>
  <c r="J66" i="40"/>
  <c r="D67" i="41"/>
  <c r="F67" i="40"/>
  <c r="H67" i="41"/>
  <c r="N67" i="40"/>
  <c r="F68" i="41"/>
  <c r="J68" i="40"/>
  <c r="D69" i="41"/>
  <c r="F69" i="40"/>
  <c r="H69" i="41"/>
  <c r="N69" i="40"/>
  <c r="F70" i="41"/>
  <c r="J70" i="40"/>
  <c r="D71" i="41"/>
  <c r="F71" i="40"/>
  <c r="H71" i="41"/>
  <c r="N71" i="40"/>
  <c r="F72" i="41"/>
  <c r="J72" i="40"/>
  <c r="D73" i="41"/>
  <c r="F73" i="40"/>
  <c r="H73" i="41"/>
  <c r="N73" i="40"/>
  <c r="F74" i="41"/>
  <c r="J74" i="40"/>
  <c r="L75" i="40"/>
  <c r="G75" i="41"/>
  <c r="D77" i="40"/>
  <c r="C77" i="41"/>
  <c r="H78" i="40"/>
  <c r="E78" i="41"/>
  <c r="L79" i="40"/>
  <c r="G79" i="41"/>
  <c r="D81" i="40"/>
  <c r="C81" i="41"/>
  <c r="H82" i="40"/>
  <c r="E82" i="41"/>
  <c r="L83" i="40"/>
  <c r="G83" i="41"/>
  <c r="D85" i="40"/>
  <c r="C85" i="41"/>
  <c r="D7" i="41"/>
  <c r="F7" i="40"/>
  <c r="F7" i="41"/>
  <c r="J7" i="40"/>
  <c r="H7" i="41"/>
  <c r="N7" i="40"/>
  <c r="D8" i="41"/>
  <c r="F8" i="40"/>
  <c r="F8" i="41"/>
  <c r="J8" i="40"/>
  <c r="H8" i="41"/>
  <c r="N8" i="40"/>
  <c r="D9" i="41"/>
  <c r="F9" i="40"/>
  <c r="F9" i="41"/>
  <c r="J9" i="40"/>
  <c r="H9" i="41"/>
  <c r="N9" i="40"/>
  <c r="D10" i="41"/>
  <c r="F10" i="40"/>
  <c r="F10" i="41"/>
  <c r="J10" i="40"/>
  <c r="H10" i="41"/>
  <c r="N10" i="40"/>
  <c r="G26" i="41"/>
  <c r="L26" i="40"/>
  <c r="E27" i="41"/>
  <c r="H27" i="40"/>
  <c r="C28" i="41"/>
  <c r="D28" i="40"/>
  <c r="G28" i="41"/>
  <c r="L28" i="40"/>
  <c r="E29" i="41"/>
  <c r="H29" i="40"/>
  <c r="C30" i="41"/>
  <c r="D30" i="40"/>
  <c r="G30" i="41"/>
  <c r="L30" i="40"/>
  <c r="E31" i="41"/>
  <c r="H31" i="40"/>
  <c r="C32" i="41"/>
  <c r="D32" i="40"/>
  <c r="G32" i="41"/>
  <c r="L32" i="40"/>
  <c r="E33" i="41"/>
  <c r="H33" i="40"/>
  <c r="C34" i="41"/>
  <c r="D34" i="40"/>
  <c r="G34" i="41"/>
  <c r="L34" i="40"/>
  <c r="E35" i="41"/>
  <c r="H35" i="40"/>
  <c r="C36" i="41"/>
  <c r="D36" i="40"/>
  <c r="G36" i="41"/>
  <c r="L36" i="40"/>
  <c r="E37" i="41"/>
  <c r="H37" i="40"/>
  <c r="C38" i="41"/>
  <c r="D38" i="40"/>
  <c r="G38" i="41"/>
  <c r="L38" i="40"/>
  <c r="E39" i="41"/>
  <c r="H39" i="40"/>
  <c r="C40" i="41"/>
  <c r="D40" i="40"/>
  <c r="G40" i="41"/>
  <c r="L40" i="40"/>
  <c r="E41" i="41"/>
  <c r="H41" i="40"/>
  <c r="C42" i="41"/>
  <c r="D42" i="40"/>
  <c r="G42" i="41"/>
  <c r="L42" i="40"/>
  <c r="E43" i="41"/>
  <c r="H43" i="40"/>
  <c r="C44" i="41"/>
  <c r="D44" i="40"/>
  <c r="G44" i="41"/>
  <c r="L44" i="40"/>
  <c r="E45" i="41"/>
  <c r="H45" i="40"/>
  <c r="C46" i="41"/>
  <c r="D46" i="40"/>
  <c r="G46" i="41"/>
  <c r="L46" i="40"/>
  <c r="E47" i="41"/>
  <c r="H47" i="40"/>
  <c r="C48" i="41"/>
  <c r="D48" i="40"/>
  <c r="G48" i="41"/>
  <c r="L48" i="40"/>
  <c r="E49" i="41"/>
  <c r="H49" i="40"/>
  <c r="C50" i="41"/>
  <c r="D50" i="40"/>
  <c r="G50" i="41"/>
  <c r="L50" i="40"/>
  <c r="E51" i="41"/>
  <c r="H51" i="40"/>
  <c r="C52" i="41"/>
  <c r="D52" i="40"/>
  <c r="G52" i="41"/>
  <c r="L52" i="40"/>
  <c r="E53" i="41"/>
  <c r="H53" i="40"/>
  <c r="C54" i="41"/>
  <c r="D54" i="40"/>
  <c r="G54" i="41"/>
  <c r="L54" i="40"/>
  <c r="E55" i="41"/>
  <c r="H55" i="40"/>
  <c r="C56" i="41"/>
  <c r="D56" i="40"/>
  <c r="G56" i="41"/>
  <c r="L56" i="40"/>
  <c r="E57" i="41"/>
  <c r="H57" i="40"/>
  <c r="C58" i="41"/>
  <c r="D58" i="40"/>
  <c r="G58" i="41"/>
  <c r="L58" i="40"/>
  <c r="E59" i="41"/>
  <c r="H59" i="40"/>
  <c r="C60" i="41"/>
  <c r="D60" i="40"/>
  <c r="G60" i="41"/>
  <c r="L60" i="40"/>
  <c r="E61" i="41"/>
  <c r="H61" i="40"/>
  <c r="C62" i="41"/>
  <c r="D62" i="40"/>
  <c r="G62" i="41"/>
  <c r="L62" i="40"/>
  <c r="E63" i="41"/>
  <c r="H63" i="40"/>
  <c r="C64" i="41"/>
  <c r="D64" i="40"/>
  <c r="G64" i="41"/>
  <c r="L64" i="40"/>
  <c r="E65" i="41"/>
  <c r="H65" i="40"/>
  <c r="C66" i="41"/>
  <c r="D66" i="40"/>
  <c r="G66" i="41"/>
  <c r="L66" i="40"/>
  <c r="E67" i="41"/>
  <c r="H67" i="40"/>
  <c r="C68" i="41"/>
  <c r="D68" i="40"/>
  <c r="G68" i="41"/>
  <c r="L68" i="40"/>
  <c r="E69" i="41"/>
  <c r="H69" i="40"/>
  <c r="C70" i="41"/>
  <c r="D70" i="40"/>
  <c r="G70" i="41"/>
  <c r="L70" i="40"/>
  <c r="E71" i="41"/>
  <c r="H71" i="40"/>
  <c r="C72" i="41"/>
  <c r="D72" i="40"/>
  <c r="G72" i="41"/>
  <c r="L72" i="40"/>
  <c r="E73" i="41"/>
  <c r="H73" i="40"/>
  <c r="C74" i="41"/>
  <c r="D74" i="40"/>
  <c r="G74" i="41"/>
  <c r="L74" i="40"/>
  <c r="C76" i="41"/>
  <c r="D76" i="40"/>
  <c r="E77" i="41"/>
  <c r="H77" i="40"/>
  <c r="G78" i="41"/>
  <c r="L78" i="40"/>
  <c r="C80" i="41"/>
  <c r="D80" i="40"/>
  <c r="E81" i="41"/>
  <c r="H81" i="40"/>
  <c r="G82" i="41"/>
  <c r="L82" i="40"/>
  <c r="C84" i="41"/>
  <c r="D84" i="40"/>
  <c r="E85" i="41"/>
  <c r="H85" i="40"/>
  <c r="D12" i="41"/>
  <c r="F12" i="40"/>
  <c r="F12" i="41"/>
  <c r="J12" i="40"/>
  <c r="H12" i="41"/>
  <c r="N12" i="40"/>
  <c r="D13" i="41"/>
  <c r="F13" i="40"/>
  <c r="F13" i="41"/>
  <c r="J13" i="40"/>
  <c r="H13" i="41"/>
  <c r="N13" i="40"/>
  <c r="D14" i="41"/>
  <c r="F14" i="40"/>
  <c r="F14" i="41"/>
  <c r="J14" i="40"/>
  <c r="H14" i="41"/>
  <c r="N14" i="40"/>
  <c r="D15" i="41"/>
  <c r="F15" i="40"/>
  <c r="F15" i="41"/>
  <c r="J15" i="40"/>
  <c r="H15" i="41"/>
  <c r="N15" i="40"/>
  <c r="D16" i="41"/>
  <c r="F16" i="40"/>
  <c r="F16" i="41"/>
  <c r="J16" i="40"/>
  <c r="H16" i="41"/>
  <c r="N16" i="40"/>
  <c r="D17" i="41"/>
  <c r="F17" i="40"/>
  <c r="F17" i="41"/>
  <c r="J17" i="40"/>
  <c r="H17" i="41"/>
  <c r="N17" i="40"/>
  <c r="D18" i="41"/>
  <c r="F18" i="40"/>
  <c r="F18" i="41"/>
  <c r="J18" i="40"/>
  <c r="H18" i="41"/>
  <c r="N18" i="40"/>
  <c r="D19" i="41"/>
  <c r="F19" i="40"/>
  <c r="F19" i="41"/>
  <c r="J19" i="40"/>
  <c r="H19" i="41"/>
  <c r="N19" i="40"/>
  <c r="D20" i="41"/>
  <c r="F20" i="40"/>
  <c r="F20" i="41"/>
  <c r="J20" i="40"/>
  <c r="H20" i="41"/>
  <c r="N20" i="40"/>
  <c r="D21" i="41"/>
  <c r="F21" i="40"/>
  <c r="F21" i="41"/>
  <c r="J21" i="40"/>
  <c r="H21" i="41"/>
  <c r="N21" i="40"/>
  <c r="D22" i="41"/>
  <c r="F22" i="40"/>
  <c r="F22" i="41"/>
  <c r="J22" i="40"/>
  <c r="H22" i="41"/>
  <c r="N22" i="40"/>
  <c r="D23" i="41"/>
  <c r="F23" i="40"/>
  <c r="F23" i="41"/>
  <c r="J23" i="40"/>
  <c r="H23" i="41"/>
  <c r="N23" i="40"/>
  <c r="D24" i="41"/>
  <c r="F24" i="40"/>
  <c r="F24" i="41"/>
  <c r="J24" i="40"/>
  <c r="H24" i="41"/>
  <c r="N24" i="40"/>
  <c r="D25" i="41"/>
  <c r="F25" i="40"/>
  <c r="F25" i="41"/>
  <c r="J25" i="40"/>
  <c r="H25" i="41"/>
  <c r="N25" i="40"/>
  <c r="F26" i="40"/>
  <c r="D26" i="41"/>
  <c r="N26" i="40"/>
  <c r="H26" i="41"/>
  <c r="J27" i="40"/>
  <c r="F27" i="41"/>
  <c r="F28" i="40"/>
  <c r="D28" i="41"/>
  <c r="N28" i="40"/>
  <c r="H28" i="41"/>
  <c r="J29" i="40"/>
  <c r="F29" i="41"/>
  <c r="F30" i="40"/>
  <c r="D30" i="41"/>
  <c r="N30" i="40"/>
  <c r="H30" i="41"/>
  <c r="J31" i="40"/>
  <c r="F31" i="41"/>
  <c r="F32" i="40"/>
  <c r="D32" i="41"/>
  <c r="N32" i="40"/>
  <c r="H32" i="41"/>
  <c r="J33" i="40"/>
  <c r="F33" i="41"/>
  <c r="F34" i="40"/>
  <c r="D34" i="41"/>
  <c r="N34" i="40"/>
  <c r="H34" i="41"/>
  <c r="J35" i="40"/>
  <c r="F35" i="41"/>
  <c r="F36" i="40"/>
  <c r="D36" i="41"/>
  <c r="N36" i="40"/>
  <c r="H36" i="41"/>
  <c r="J37" i="40"/>
  <c r="F37" i="41"/>
  <c r="F38" i="40"/>
  <c r="D38" i="41"/>
  <c r="N38" i="40"/>
  <c r="H38" i="41"/>
  <c r="J39" i="40"/>
  <c r="F39" i="41"/>
  <c r="F40" i="40"/>
  <c r="D40" i="41"/>
  <c r="N40" i="40"/>
  <c r="H40" i="41"/>
  <c r="J41" i="40"/>
  <c r="F41" i="41"/>
  <c r="F42" i="40"/>
  <c r="D42" i="41"/>
  <c r="N42" i="40"/>
  <c r="H42" i="41"/>
  <c r="J43" i="40"/>
  <c r="F43" i="41"/>
  <c r="F44" i="40"/>
  <c r="D44" i="41"/>
  <c r="N44" i="40"/>
  <c r="H44" i="41"/>
  <c r="J45" i="40"/>
  <c r="F45" i="41"/>
  <c r="F46" i="40"/>
  <c r="D46" i="41"/>
  <c r="N46" i="40"/>
  <c r="H46" i="41"/>
  <c r="J47" i="40"/>
  <c r="F47" i="41"/>
  <c r="F48" i="40"/>
  <c r="D48" i="41"/>
  <c r="N48" i="40"/>
  <c r="H48" i="41"/>
  <c r="J49" i="40"/>
  <c r="F49" i="41"/>
  <c r="F50" i="40"/>
  <c r="D50" i="41"/>
  <c r="N50" i="40"/>
  <c r="H50" i="41"/>
  <c r="J51" i="40"/>
  <c r="F51" i="41"/>
  <c r="F52" i="40"/>
  <c r="D52" i="41"/>
  <c r="N52" i="40"/>
  <c r="H52" i="41"/>
  <c r="J53" i="40"/>
  <c r="F53" i="41"/>
  <c r="F54" i="40"/>
  <c r="D54" i="41"/>
  <c r="N54" i="40"/>
  <c r="H54" i="41"/>
  <c r="J55" i="40"/>
  <c r="F55" i="41"/>
  <c r="F56" i="40"/>
  <c r="D56" i="41"/>
  <c r="N56" i="40"/>
  <c r="H56" i="41"/>
  <c r="J57" i="40"/>
  <c r="F57" i="41"/>
  <c r="F58" i="40"/>
  <c r="D58" i="41"/>
  <c r="N58" i="40"/>
  <c r="H58" i="41"/>
  <c r="J59" i="40"/>
  <c r="F59" i="41"/>
  <c r="F60" i="40"/>
  <c r="D60" i="41"/>
  <c r="N60" i="40"/>
  <c r="H60" i="41"/>
  <c r="J61" i="40"/>
  <c r="F61" i="41"/>
  <c r="F62" i="40"/>
  <c r="D62" i="41"/>
  <c r="N62" i="40"/>
  <c r="H62" i="41"/>
  <c r="J63" i="40"/>
  <c r="F63" i="41"/>
  <c r="F64" i="40"/>
  <c r="D64" i="41"/>
  <c r="N64" i="40"/>
  <c r="H64" i="41"/>
  <c r="J65" i="40"/>
  <c r="F65" i="41"/>
  <c r="F66" i="40"/>
  <c r="D66" i="41"/>
  <c r="N66" i="40"/>
  <c r="H66" i="41"/>
  <c r="J67" i="40"/>
  <c r="F67" i="41"/>
  <c r="F68" i="40"/>
  <c r="D68" i="41"/>
  <c r="N68" i="40"/>
  <c r="H68" i="41"/>
  <c r="J69" i="40"/>
  <c r="F69" i="41"/>
  <c r="F70" i="40"/>
  <c r="D70" i="41"/>
  <c r="N70" i="40"/>
  <c r="H70" i="41"/>
  <c r="J71" i="40"/>
  <c r="F71" i="41"/>
  <c r="F72" i="40"/>
  <c r="D72" i="41"/>
  <c r="N72" i="40"/>
  <c r="H72" i="41"/>
  <c r="J73" i="40"/>
  <c r="F73" i="41"/>
  <c r="F74" i="40"/>
  <c r="D74" i="41"/>
  <c r="D75" i="40"/>
  <c r="C75" i="41"/>
  <c r="H76" i="40"/>
  <c r="E76" i="41"/>
  <c r="L77" i="40"/>
  <c r="G77" i="41"/>
  <c r="D79" i="40"/>
  <c r="C79" i="41"/>
  <c r="H80" i="40"/>
  <c r="E80" i="41"/>
  <c r="L81" i="40"/>
  <c r="G81" i="41"/>
  <c r="D83" i="40"/>
  <c r="C83" i="41"/>
  <c r="H84" i="40"/>
  <c r="E84" i="41"/>
  <c r="L85" i="40"/>
  <c r="G85" i="41"/>
  <c r="N74" i="40"/>
  <c r="H74" i="41"/>
  <c r="D75" i="41"/>
  <c r="F75" i="40"/>
  <c r="J75" i="40"/>
  <c r="F75" i="41"/>
  <c r="H75" i="41"/>
  <c r="N75" i="40"/>
  <c r="F76" i="40"/>
  <c r="D76" i="41"/>
  <c r="F76" i="41"/>
  <c r="J76" i="40"/>
  <c r="N76" i="40"/>
  <c r="H76" i="41"/>
  <c r="D77" i="41"/>
  <c r="F77" i="40"/>
  <c r="J77" i="40"/>
  <c r="F77" i="41"/>
  <c r="H77" i="41"/>
  <c r="N77" i="40"/>
  <c r="F78" i="40"/>
  <c r="D78" i="41"/>
  <c r="F78" i="41"/>
  <c r="J78" i="40"/>
  <c r="N78" i="40"/>
  <c r="H78" i="41"/>
  <c r="D79" i="41"/>
  <c r="F79" i="40"/>
  <c r="J79" i="40"/>
  <c r="F79" i="41"/>
  <c r="H79" i="41"/>
  <c r="N79" i="40"/>
  <c r="F80" i="40"/>
  <c r="D80" i="41"/>
  <c r="F80" i="41"/>
  <c r="J80" i="40"/>
  <c r="N80" i="40"/>
  <c r="H80" i="41"/>
  <c r="D81" i="41"/>
  <c r="F81" i="40"/>
  <c r="J81" i="40"/>
  <c r="F81" i="41"/>
  <c r="H81" i="41"/>
  <c r="N81" i="40"/>
  <c r="F82" i="40"/>
  <c r="D82" i="41"/>
  <c r="F82" i="41"/>
  <c r="J82" i="40"/>
  <c r="N82" i="40"/>
  <c r="H82" i="41"/>
  <c r="D83" i="41"/>
  <c r="F83" i="40"/>
  <c r="J83" i="40"/>
  <c r="F83" i="41"/>
  <c r="H83" i="41"/>
  <c r="N83" i="40"/>
  <c r="F84" i="40"/>
  <c r="D84" i="41"/>
  <c r="F84" i="41"/>
  <c r="J84" i="40"/>
  <c r="N84" i="40"/>
  <c r="H84" i="41"/>
  <c r="D85" i="41"/>
  <c r="F85" i="40"/>
  <c r="J85" i="40"/>
  <c r="F85" i="41"/>
  <c r="H85" i="41"/>
  <c r="N85" i="40"/>
  <c r="F86" i="40"/>
  <c r="D86" i="41"/>
  <c r="F86" i="41"/>
  <c r="J86" i="40"/>
  <c r="N86" i="40"/>
  <c r="H86" i="41"/>
  <c r="D87" i="41"/>
  <c r="F87" i="40"/>
  <c r="J87" i="40"/>
  <c r="F87" i="41"/>
  <c r="H87" i="41"/>
  <c r="N87" i="40"/>
  <c r="F88" i="40"/>
  <c r="D88" i="41"/>
  <c r="F88" i="41"/>
  <c r="J88" i="40"/>
  <c r="N88" i="40"/>
  <c r="H88" i="41"/>
  <c r="D89" i="41"/>
  <c r="F89" i="40"/>
  <c r="J89" i="40"/>
  <c r="F89" i="41"/>
  <c r="H89" i="41"/>
  <c r="N89" i="40"/>
  <c r="F90" i="40"/>
  <c r="D90" i="41"/>
  <c r="F90" i="41"/>
  <c r="J90" i="40"/>
  <c r="N90" i="40"/>
  <c r="H90" i="41"/>
  <c r="D91" i="41"/>
  <c r="F91" i="40"/>
  <c r="J91" i="40"/>
  <c r="F91" i="41"/>
  <c r="H91" i="41"/>
  <c r="N91" i="40"/>
  <c r="F92" i="40"/>
  <c r="D92" i="41"/>
  <c r="F92" i="41"/>
  <c r="J92" i="40"/>
  <c r="N92" i="40"/>
  <c r="H92" i="41"/>
  <c r="D93" i="41"/>
  <c r="F93" i="40"/>
  <c r="J93" i="40"/>
  <c r="F93" i="41"/>
  <c r="H93" i="41"/>
  <c r="N93" i="40"/>
  <c r="F94" i="40"/>
  <c r="D94" i="41"/>
  <c r="F94" i="41"/>
  <c r="J94" i="40"/>
  <c r="N94" i="40"/>
  <c r="H94" i="41"/>
  <c r="D95" i="41"/>
  <c r="F95" i="40"/>
  <c r="J95" i="40"/>
  <c r="F95" i="41"/>
  <c r="H95" i="41"/>
  <c r="N95" i="40"/>
  <c r="F96" i="40"/>
  <c r="D96" i="41"/>
  <c r="F96" i="41"/>
  <c r="J96" i="40"/>
  <c r="N96" i="40"/>
  <c r="H96" i="41"/>
  <c r="D97" i="41"/>
  <c r="F97" i="40"/>
  <c r="J97" i="40"/>
  <c r="F97" i="41"/>
  <c r="H97" i="41"/>
  <c r="N97" i="40"/>
  <c r="F98" i="40"/>
  <c r="D98" i="41"/>
  <c r="F98" i="41"/>
  <c r="J98" i="40"/>
  <c r="N98" i="40"/>
  <c r="H98" i="41"/>
  <c r="D99" i="41"/>
  <c r="F99" i="40"/>
  <c r="J99" i="40"/>
  <c r="F99" i="41"/>
  <c r="H99" i="41"/>
  <c r="N99" i="40"/>
  <c r="F100" i="40"/>
  <c r="D100" i="41"/>
  <c r="F100" i="41"/>
  <c r="J100" i="40"/>
  <c r="N100" i="40"/>
  <c r="H100" i="41"/>
  <c r="D101" i="41"/>
  <c r="F101" i="40"/>
  <c r="J101" i="40"/>
  <c r="F101" i="41"/>
  <c r="H101" i="41"/>
  <c r="N101" i="40"/>
  <c r="F102" i="40"/>
  <c r="D102" i="41"/>
  <c r="F102" i="41"/>
  <c r="J102" i="40"/>
  <c r="N102" i="40"/>
  <c r="H102" i="41"/>
  <c r="D8" i="42"/>
  <c r="D8" i="43"/>
  <c r="G11" i="43"/>
  <c r="F11" i="43"/>
  <c r="D13" i="43"/>
  <c r="F25" i="45"/>
  <c r="E25" i="45"/>
  <c r="D25" i="45"/>
  <c r="F26" i="45"/>
  <c r="E26" i="45"/>
  <c r="D26" i="45"/>
  <c r="F27" i="45"/>
  <c r="E27" i="45"/>
  <c r="D27" i="45"/>
  <c r="F28" i="45"/>
  <c r="E28" i="45"/>
  <c r="D28" i="45"/>
  <c r="F29" i="45"/>
  <c r="E29" i="45"/>
  <c r="D29" i="45"/>
  <c r="F30" i="45"/>
  <c r="E30" i="45"/>
  <c r="D30" i="45"/>
  <c r="F31" i="45"/>
  <c r="E31" i="45"/>
  <c r="D31" i="45"/>
  <c r="F32" i="45"/>
  <c r="E32" i="45"/>
  <c r="D32" i="45"/>
  <c r="F33" i="45"/>
  <c r="E33" i="45"/>
  <c r="D33" i="45"/>
  <c r="F34" i="45"/>
  <c r="E34" i="45"/>
  <c r="D34" i="45"/>
  <c r="F35" i="45"/>
  <c r="E35" i="45"/>
  <c r="D35" i="45"/>
  <c r="F36" i="45"/>
  <c r="E36" i="45"/>
  <c r="D36" i="45"/>
  <c r="F37" i="45"/>
  <c r="E37" i="45"/>
  <c r="F77" i="45"/>
  <c r="E77" i="45"/>
  <c r="D77" i="45"/>
  <c r="F78" i="45"/>
  <c r="E78" i="45"/>
  <c r="D78" i="45"/>
  <c r="F79" i="45"/>
  <c r="E79" i="45"/>
  <c r="D79" i="45"/>
  <c r="F80" i="45"/>
  <c r="E80" i="45"/>
  <c r="D80" i="45"/>
  <c r="F81" i="45"/>
  <c r="E81" i="45"/>
  <c r="D81" i="45"/>
  <c r="F82" i="45"/>
  <c r="E82" i="45"/>
  <c r="D82" i="45"/>
  <c r="F83" i="45"/>
  <c r="E83" i="45"/>
  <c r="D83" i="45"/>
  <c r="F84" i="45"/>
  <c r="E84" i="45"/>
  <c r="D84" i="45"/>
  <c r="F85" i="45"/>
  <c r="E85" i="45"/>
  <c r="D85" i="45"/>
  <c r="F86" i="45"/>
  <c r="E86" i="45"/>
  <c r="D86" i="45"/>
  <c r="F87" i="45"/>
  <c r="E87" i="45"/>
  <c r="D87" i="45"/>
  <c r="F88" i="45"/>
  <c r="E88" i="45"/>
  <c r="D88" i="45"/>
  <c r="F89" i="45"/>
  <c r="E89" i="45"/>
  <c r="E93" i="45"/>
  <c r="D93" i="45"/>
  <c r="E97" i="45"/>
  <c r="D97" i="45"/>
  <c r="E101" i="45"/>
  <c r="D101" i="45"/>
  <c r="D104" i="45"/>
  <c r="D106" i="45"/>
  <c r="D108" i="45"/>
  <c r="D110" i="45"/>
  <c r="D112" i="45"/>
  <c r="D8" i="48"/>
  <c r="F8" i="47"/>
  <c r="F8" i="48"/>
  <c r="J8" i="47"/>
  <c r="H8" i="48"/>
  <c r="N8" i="47"/>
  <c r="J8" i="48"/>
  <c r="R8" i="47"/>
  <c r="C9" i="48"/>
  <c r="D9" i="47"/>
  <c r="E9" i="48"/>
  <c r="H9" i="47"/>
  <c r="G9" i="48"/>
  <c r="L9" i="47"/>
  <c r="I9" i="48"/>
  <c r="P9" i="47"/>
  <c r="K9" i="48"/>
  <c r="T9" i="47"/>
  <c r="D10" i="48"/>
  <c r="F10" i="47"/>
  <c r="F10" i="48"/>
  <c r="J10" i="47"/>
  <c r="H10" i="48"/>
  <c r="N10" i="47"/>
  <c r="J10" i="48"/>
  <c r="R10" i="47"/>
  <c r="C11" i="48"/>
  <c r="D11" i="47"/>
  <c r="E11" i="48"/>
  <c r="H11" i="47"/>
  <c r="G11" i="48"/>
  <c r="L11" i="47"/>
  <c r="I11" i="48"/>
  <c r="P11" i="47"/>
  <c r="K11" i="48"/>
  <c r="T11" i="47"/>
  <c r="J26" i="48"/>
  <c r="R26" i="47"/>
  <c r="D27" i="48"/>
  <c r="F27" i="47"/>
  <c r="I27" i="48"/>
  <c r="P27" i="47"/>
  <c r="C28" i="48"/>
  <c r="D28" i="47"/>
  <c r="G28" i="48"/>
  <c r="L28" i="47"/>
  <c r="K28" i="48"/>
  <c r="T28" i="47"/>
  <c r="F29" i="48"/>
  <c r="J29" i="47"/>
  <c r="J29" i="48"/>
  <c r="R29" i="47"/>
  <c r="E30" i="48"/>
  <c r="H30" i="47"/>
  <c r="I30" i="48"/>
  <c r="P30" i="47"/>
  <c r="D31" i="48"/>
  <c r="F31" i="47"/>
  <c r="H31" i="48"/>
  <c r="N31" i="47"/>
  <c r="C32" i="48"/>
  <c r="D32" i="47"/>
  <c r="G32" i="48"/>
  <c r="L32" i="47"/>
  <c r="K32" i="48"/>
  <c r="T32" i="47"/>
  <c r="F33" i="48"/>
  <c r="J33" i="47"/>
  <c r="J33" i="48"/>
  <c r="R33" i="47"/>
  <c r="E34" i="48"/>
  <c r="H34" i="47"/>
  <c r="I34" i="48"/>
  <c r="P34" i="47"/>
  <c r="D35" i="48"/>
  <c r="F35" i="47"/>
  <c r="H35" i="48"/>
  <c r="N35" i="47"/>
  <c r="C36" i="48"/>
  <c r="D36" i="47"/>
  <c r="G36" i="48"/>
  <c r="L36" i="47"/>
  <c r="K36" i="48"/>
  <c r="T36" i="47"/>
  <c r="F37" i="48"/>
  <c r="J37" i="47"/>
  <c r="J37" i="48"/>
  <c r="R37" i="47"/>
  <c r="E38" i="48"/>
  <c r="H38" i="47"/>
  <c r="I38" i="48"/>
  <c r="P38" i="47"/>
  <c r="D39" i="48"/>
  <c r="F39" i="47"/>
  <c r="H39" i="48"/>
  <c r="N39" i="47"/>
  <c r="C40" i="48"/>
  <c r="D40" i="47"/>
  <c r="G40" i="48"/>
  <c r="L40" i="47"/>
  <c r="K40" i="48"/>
  <c r="T40" i="47"/>
  <c r="F41" i="48"/>
  <c r="J41" i="47"/>
  <c r="J41" i="48"/>
  <c r="R41" i="47"/>
  <c r="E42" i="48"/>
  <c r="H42" i="47"/>
  <c r="I42" i="48"/>
  <c r="P42" i="47"/>
  <c r="D43" i="48"/>
  <c r="F43" i="47"/>
  <c r="H43" i="48"/>
  <c r="N43" i="47"/>
  <c r="C44" i="48"/>
  <c r="D44" i="47"/>
  <c r="G44" i="48"/>
  <c r="L44" i="47"/>
  <c r="K44" i="48"/>
  <c r="T44" i="47"/>
  <c r="F45" i="48"/>
  <c r="J45" i="47"/>
  <c r="J45" i="48"/>
  <c r="R45" i="47"/>
  <c r="E46" i="48"/>
  <c r="H46" i="47"/>
  <c r="I46" i="48"/>
  <c r="P46" i="47"/>
  <c r="D47" i="48"/>
  <c r="F47" i="47"/>
  <c r="H47" i="48"/>
  <c r="N47" i="47"/>
  <c r="C48" i="48"/>
  <c r="D48" i="47"/>
  <c r="G48" i="48"/>
  <c r="L48" i="47"/>
  <c r="K48" i="48"/>
  <c r="T48" i="47"/>
  <c r="F49" i="48"/>
  <c r="J49" i="47"/>
  <c r="J49" i="48"/>
  <c r="R49" i="47"/>
  <c r="E50" i="48"/>
  <c r="H50" i="47"/>
  <c r="I50" i="48"/>
  <c r="P50" i="47"/>
  <c r="D51" i="48"/>
  <c r="F51" i="47"/>
  <c r="H51" i="48"/>
  <c r="N51" i="47"/>
  <c r="C52" i="48"/>
  <c r="D52" i="47"/>
  <c r="G52" i="48"/>
  <c r="L52" i="47"/>
  <c r="K52" i="48"/>
  <c r="T52" i="47"/>
  <c r="F53" i="48"/>
  <c r="J53" i="47"/>
  <c r="J53" i="48"/>
  <c r="R53" i="47"/>
  <c r="E54" i="48"/>
  <c r="H54" i="47"/>
  <c r="I54" i="48"/>
  <c r="P54" i="47"/>
  <c r="D55" i="48"/>
  <c r="F55" i="47"/>
  <c r="H55" i="48"/>
  <c r="N55" i="47"/>
  <c r="C56" i="48"/>
  <c r="D56" i="47"/>
  <c r="G56" i="48"/>
  <c r="L56" i="47"/>
  <c r="K56" i="48"/>
  <c r="T56" i="47"/>
  <c r="F57" i="48"/>
  <c r="J57" i="47"/>
  <c r="J57" i="48"/>
  <c r="R57" i="47"/>
  <c r="E58" i="48"/>
  <c r="H58" i="47"/>
  <c r="I58" i="48"/>
  <c r="P58" i="47"/>
  <c r="D59" i="48"/>
  <c r="F59" i="47"/>
  <c r="H59" i="48"/>
  <c r="N59" i="47"/>
  <c r="C60" i="48"/>
  <c r="D60" i="47"/>
  <c r="G60" i="48"/>
  <c r="L60" i="47"/>
  <c r="K60" i="48"/>
  <c r="T60" i="47"/>
  <c r="F61" i="48"/>
  <c r="J61" i="47"/>
  <c r="J61" i="48"/>
  <c r="R61" i="47"/>
  <c r="E62" i="48"/>
  <c r="H62" i="47"/>
  <c r="I62" i="48"/>
  <c r="P62" i="47"/>
  <c r="D63" i="48"/>
  <c r="F63" i="47"/>
  <c r="H63" i="48"/>
  <c r="N63" i="47"/>
  <c r="C64" i="48"/>
  <c r="D64" i="47"/>
  <c r="G64" i="48"/>
  <c r="L64" i="47"/>
  <c r="K64" i="48"/>
  <c r="T64" i="47"/>
  <c r="F65" i="48"/>
  <c r="J65" i="47"/>
  <c r="J65" i="48"/>
  <c r="R65" i="47"/>
  <c r="E66" i="48"/>
  <c r="H66" i="47"/>
  <c r="I66" i="48"/>
  <c r="P66" i="47"/>
  <c r="D67" i="48"/>
  <c r="F67" i="47"/>
  <c r="H67" i="48"/>
  <c r="N67" i="47"/>
  <c r="C68" i="48"/>
  <c r="D68" i="47"/>
  <c r="G68" i="48"/>
  <c r="L68" i="47"/>
  <c r="K68" i="48"/>
  <c r="T68" i="47"/>
  <c r="F69" i="48"/>
  <c r="J69" i="47"/>
  <c r="J69" i="48"/>
  <c r="R69" i="47"/>
  <c r="E70" i="48"/>
  <c r="H70" i="47"/>
  <c r="I70" i="48"/>
  <c r="P70" i="47"/>
  <c r="D71" i="48"/>
  <c r="F71" i="47"/>
  <c r="H71" i="48"/>
  <c r="N71" i="47"/>
  <c r="D72" i="47"/>
  <c r="C72" i="48"/>
  <c r="L72" i="47"/>
  <c r="G72" i="48"/>
  <c r="D73" i="48"/>
  <c r="F73" i="47"/>
  <c r="C74" i="48"/>
  <c r="D74" i="47"/>
  <c r="K74" i="48"/>
  <c r="T74" i="47"/>
  <c r="J75" i="48"/>
  <c r="R75" i="47"/>
  <c r="I76" i="48"/>
  <c r="P76" i="47"/>
  <c r="H77" i="48"/>
  <c r="N77" i="47"/>
  <c r="G78" i="48"/>
  <c r="L78" i="47"/>
  <c r="F79" i="48"/>
  <c r="J79" i="47"/>
  <c r="G7" i="42"/>
  <c r="F7" i="42"/>
  <c r="D9" i="42"/>
  <c r="D10" i="43"/>
  <c r="G12" i="43"/>
  <c r="F12" i="43"/>
  <c r="D15" i="43"/>
  <c r="E12" i="45"/>
  <c r="D12" i="45"/>
  <c r="F12" i="45"/>
  <c r="E13" i="45"/>
  <c r="D13" i="45"/>
  <c r="F13" i="45"/>
  <c r="E14" i="45"/>
  <c r="D14" i="45"/>
  <c r="F14" i="45"/>
  <c r="E15" i="45"/>
  <c r="D15" i="45"/>
  <c r="F15" i="45"/>
  <c r="E16" i="45"/>
  <c r="D16" i="45"/>
  <c r="F16" i="45"/>
  <c r="E17" i="45"/>
  <c r="D17" i="45"/>
  <c r="F17" i="45"/>
  <c r="E18" i="45"/>
  <c r="D18" i="45"/>
  <c r="F18" i="45"/>
  <c r="E19" i="45"/>
  <c r="D19" i="45"/>
  <c r="F19" i="45"/>
  <c r="E20" i="45"/>
  <c r="D20" i="45"/>
  <c r="F20" i="45"/>
  <c r="E21" i="45"/>
  <c r="D21" i="45"/>
  <c r="F21" i="45"/>
  <c r="E22" i="45"/>
  <c r="D22" i="45"/>
  <c r="F22" i="45"/>
  <c r="E23" i="45"/>
  <c r="D23" i="45"/>
  <c r="F23" i="45"/>
  <c r="F24" i="45"/>
  <c r="E24" i="45"/>
  <c r="E64" i="45"/>
  <c r="D64" i="45"/>
  <c r="F64" i="45"/>
  <c r="E65" i="45"/>
  <c r="D65" i="45"/>
  <c r="F65" i="45"/>
  <c r="E66" i="45"/>
  <c r="D66" i="45"/>
  <c r="F66" i="45"/>
  <c r="E67" i="45"/>
  <c r="D67" i="45"/>
  <c r="F67" i="45"/>
  <c r="E68" i="45"/>
  <c r="D68" i="45"/>
  <c r="F68" i="45"/>
  <c r="E69" i="45"/>
  <c r="D69" i="45"/>
  <c r="F69" i="45"/>
  <c r="E70" i="45"/>
  <c r="D70" i="45"/>
  <c r="F70" i="45"/>
  <c r="E71" i="45"/>
  <c r="D71" i="45"/>
  <c r="F71" i="45"/>
  <c r="E72" i="45"/>
  <c r="D72" i="45"/>
  <c r="F72" i="45"/>
  <c r="E73" i="45"/>
  <c r="D73" i="45"/>
  <c r="F73" i="45"/>
  <c r="E74" i="45"/>
  <c r="D74" i="45"/>
  <c r="F74" i="45"/>
  <c r="E75" i="45"/>
  <c r="D75" i="45"/>
  <c r="F75" i="45"/>
  <c r="F76" i="45"/>
  <c r="E76" i="45"/>
  <c r="E92" i="45"/>
  <c r="D92" i="45"/>
  <c r="E96" i="45"/>
  <c r="D96" i="45"/>
  <c r="E100" i="45"/>
  <c r="D100" i="45"/>
  <c r="C13" i="48"/>
  <c r="D13" i="47"/>
  <c r="E13" i="48"/>
  <c r="H13" i="47"/>
  <c r="G13" i="48"/>
  <c r="L13" i="47"/>
  <c r="I13" i="48"/>
  <c r="P13" i="47"/>
  <c r="K13" i="48"/>
  <c r="T13" i="47"/>
  <c r="D14" i="48"/>
  <c r="F14" i="47"/>
  <c r="F14" i="48"/>
  <c r="J14" i="47"/>
  <c r="H14" i="48"/>
  <c r="N14" i="47"/>
  <c r="J14" i="48"/>
  <c r="R14" i="47"/>
  <c r="C15" i="48"/>
  <c r="D15" i="47"/>
  <c r="E15" i="48"/>
  <c r="H15" i="47"/>
  <c r="G15" i="48"/>
  <c r="L15" i="47"/>
  <c r="I15" i="48"/>
  <c r="P15" i="47"/>
  <c r="K15" i="48"/>
  <c r="T15" i="47"/>
  <c r="D16" i="48"/>
  <c r="F16" i="47"/>
  <c r="F16" i="48"/>
  <c r="J16" i="47"/>
  <c r="H16" i="48"/>
  <c r="N16" i="47"/>
  <c r="J16" i="48"/>
  <c r="R16" i="47"/>
  <c r="C17" i="48"/>
  <c r="D17" i="47"/>
  <c r="E17" i="48"/>
  <c r="H17" i="47"/>
  <c r="G17" i="48"/>
  <c r="L17" i="47"/>
  <c r="I17" i="48"/>
  <c r="P17" i="47"/>
  <c r="K17" i="48"/>
  <c r="T17" i="47"/>
  <c r="D18" i="48"/>
  <c r="F18" i="47"/>
  <c r="F18" i="48"/>
  <c r="J18" i="47"/>
  <c r="H18" i="48"/>
  <c r="N18" i="47"/>
  <c r="J18" i="48"/>
  <c r="R18" i="47"/>
  <c r="C19" i="48"/>
  <c r="D19" i="47"/>
  <c r="E19" i="48"/>
  <c r="H19" i="47"/>
  <c r="G19" i="48"/>
  <c r="L19" i="47"/>
  <c r="I19" i="48"/>
  <c r="P19" i="47"/>
  <c r="K19" i="48"/>
  <c r="T19" i="47"/>
  <c r="D20" i="48"/>
  <c r="F20" i="47"/>
  <c r="F20" i="48"/>
  <c r="J20" i="47"/>
  <c r="H20" i="48"/>
  <c r="N20" i="47"/>
  <c r="J20" i="48"/>
  <c r="R20" i="47"/>
  <c r="C21" i="48"/>
  <c r="D21" i="47"/>
  <c r="E21" i="48"/>
  <c r="H21" i="47"/>
  <c r="G21" i="48"/>
  <c r="L21" i="47"/>
  <c r="I21" i="48"/>
  <c r="P21" i="47"/>
  <c r="K21" i="48"/>
  <c r="T21" i="47"/>
  <c r="D22" i="48"/>
  <c r="F22" i="47"/>
  <c r="F22" i="48"/>
  <c r="J22" i="47"/>
  <c r="H22" i="48"/>
  <c r="N22" i="47"/>
  <c r="J22" i="48"/>
  <c r="R22" i="47"/>
  <c r="C23" i="48"/>
  <c r="D23" i="47"/>
  <c r="E23" i="48"/>
  <c r="H23" i="47"/>
  <c r="G23" i="48"/>
  <c r="L23" i="47"/>
  <c r="I23" i="48"/>
  <c r="P23" i="47"/>
  <c r="K23" i="48"/>
  <c r="T23" i="47"/>
  <c r="D24" i="48"/>
  <c r="F24" i="47"/>
  <c r="F24" i="48"/>
  <c r="J24" i="47"/>
  <c r="H24" i="48"/>
  <c r="N24" i="47"/>
  <c r="J24" i="48"/>
  <c r="R24" i="47"/>
  <c r="C25" i="48"/>
  <c r="D25" i="47"/>
  <c r="E25" i="48"/>
  <c r="H25" i="47"/>
  <c r="G25" i="48"/>
  <c r="L25" i="47"/>
  <c r="I25" i="48"/>
  <c r="P25" i="47"/>
  <c r="K25" i="48"/>
  <c r="T25" i="47"/>
  <c r="D26" i="48"/>
  <c r="F26" i="47"/>
  <c r="F26" i="48"/>
  <c r="J26" i="47"/>
  <c r="H26" i="48"/>
  <c r="N26" i="47"/>
  <c r="K26" i="48"/>
  <c r="T26" i="47"/>
  <c r="G27" i="48"/>
  <c r="L27" i="47"/>
  <c r="J27" i="48"/>
  <c r="R27" i="47"/>
  <c r="D28" i="48"/>
  <c r="F28" i="47"/>
  <c r="H28" i="48"/>
  <c r="N28" i="47"/>
  <c r="C29" i="48"/>
  <c r="D29" i="47"/>
  <c r="G29" i="48"/>
  <c r="L29" i="47"/>
  <c r="K29" i="48"/>
  <c r="T29" i="47"/>
  <c r="F30" i="48"/>
  <c r="J30" i="47"/>
  <c r="J30" i="48"/>
  <c r="R30" i="47"/>
  <c r="E31" i="48"/>
  <c r="H31" i="47"/>
  <c r="I31" i="48"/>
  <c r="P31" i="47"/>
  <c r="D32" i="48"/>
  <c r="F32" i="47"/>
  <c r="H32" i="48"/>
  <c r="N32" i="47"/>
  <c r="C33" i="48"/>
  <c r="D33" i="47"/>
  <c r="G33" i="48"/>
  <c r="L33" i="47"/>
  <c r="K33" i="48"/>
  <c r="T33" i="47"/>
  <c r="F34" i="48"/>
  <c r="J34" i="47"/>
  <c r="J34" i="48"/>
  <c r="R34" i="47"/>
  <c r="E35" i="48"/>
  <c r="H35" i="47"/>
  <c r="I35" i="48"/>
  <c r="P35" i="47"/>
  <c r="D36" i="48"/>
  <c r="F36" i="47"/>
  <c r="H36" i="48"/>
  <c r="N36" i="47"/>
  <c r="C37" i="48"/>
  <c r="D37" i="47"/>
  <c r="G37" i="48"/>
  <c r="L37" i="47"/>
  <c r="K37" i="48"/>
  <c r="T37" i="47"/>
  <c r="F38" i="48"/>
  <c r="J38" i="47"/>
  <c r="J38" i="48"/>
  <c r="R38" i="47"/>
  <c r="E39" i="48"/>
  <c r="H39" i="47"/>
  <c r="I39" i="48"/>
  <c r="P39" i="47"/>
  <c r="D40" i="48"/>
  <c r="F40" i="47"/>
  <c r="H40" i="48"/>
  <c r="N40" i="47"/>
  <c r="C41" i="48"/>
  <c r="D41" i="47"/>
  <c r="G41" i="48"/>
  <c r="L41" i="47"/>
  <c r="K41" i="48"/>
  <c r="T41" i="47"/>
  <c r="F42" i="48"/>
  <c r="J42" i="47"/>
  <c r="J42" i="48"/>
  <c r="R42" i="47"/>
  <c r="E43" i="48"/>
  <c r="H43" i="47"/>
  <c r="I43" i="48"/>
  <c r="P43" i="47"/>
  <c r="D44" i="48"/>
  <c r="F44" i="47"/>
  <c r="H44" i="48"/>
  <c r="N44" i="47"/>
  <c r="C45" i="48"/>
  <c r="D45" i="47"/>
  <c r="G45" i="48"/>
  <c r="L45" i="47"/>
  <c r="K45" i="48"/>
  <c r="T45" i="47"/>
  <c r="F46" i="48"/>
  <c r="J46" i="47"/>
  <c r="J46" i="48"/>
  <c r="R46" i="47"/>
  <c r="E47" i="48"/>
  <c r="H47" i="47"/>
  <c r="I47" i="48"/>
  <c r="P47" i="47"/>
  <c r="D48" i="48"/>
  <c r="F48" i="47"/>
  <c r="H48" i="48"/>
  <c r="N48" i="47"/>
  <c r="C49" i="48"/>
  <c r="D49" i="47"/>
  <c r="G49" i="48"/>
  <c r="L49" i="47"/>
  <c r="K49" i="48"/>
  <c r="T49" i="47"/>
  <c r="F50" i="48"/>
  <c r="J50" i="47"/>
  <c r="J50" i="48"/>
  <c r="R50" i="47"/>
  <c r="E51" i="48"/>
  <c r="H51" i="47"/>
  <c r="I51" i="48"/>
  <c r="P51" i="47"/>
  <c r="D52" i="48"/>
  <c r="F52" i="47"/>
  <c r="H52" i="48"/>
  <c r="N52" i="47"/>
  <c r="C53" i="48"/>
  <c r="D53" i="47"/>
  <c r="G53" i="48"/>
  <c r="L53" i="47"/>
  <c r="K53" i="48"/>
  <c r="T53" i="47"/>
  <c r="F54" i="48"/>
  <c r="J54" i="47"/>
  <c r="J54" i="48"/>
  <c r="R54" i="47"/>
  <c r="E55" i="48"/>
  <c r="H55" i="47"/>
  <c r="I55" i="48"/>
  <c r="P55" i="47"/>
  <c r="D56" i="48"/>
  <c r="F56" i="47"/>
  <c r="H56" i="48"/>
  <c r="N56" i="47"/>
  <c r="C57" i="48"/>
  <c r="D57" i="47"/>
  <c r="G57" i="48"/>
  <c r="L57" i="47"/>
  <c r="K57" i="48"/>
  <c r="T57" i="47"/>
  <c r="F58" i="48"/>
  <c r="J58" i="47"/>
  <c r="J58" i="48"/>
  <c r="R58" i="47"/>
  <c r="E59" i="48"/>
  <c r="H59" i="47"/>
  <c r="I59" i="48"/>
  <c r="P59" i="47"/>
  <c r="D60" i="48"/>
  <c r="F60" i="47"/>
  <c r="H60" i="48"/>
  <c r="N60" i="47"/>
  <c r="C61" i="48"/>
  <c r="D61" i="47"/>
  <c r="G61" i="48"/>
  <c r="L61" i="47"/>
  <c r="K61" i="48"/>
  <c r="T61" i="47"/>
  <c r="F62" i="48"/>
  <c r="J62" i="47"/>
  <c r="J62" i="48"/>
  <c r="R62" i="47"/>
  <c r="E63" i="48"/>
  <c r="H63" i="47"/>
  <c r="I63" i="48"/>
  <c r="P63" i="47"/>
  <c r="D64" i="48"/>
  <c r="F64" i="47"/>
  <c r="H64" i="48"/>
  <c r="N64" i="47"/>
  <c r="C65" i="48"/>
  <c r="D65" i="47"/>
  <c r="G65" i="48"/>
  <c r="L65" i="47"/>
  <c r="K65" i="48"/>
  <c r="T65" i="47"/>
  <c r="F66" i="48"/>
  <c r="J66" i="47"/>
  <c r="J66" i="48"/>
  <c r="R66" i="47"/>
  <c r="E67" i="48"/>
  <c r="H67" i="47"/>
  <c r="I67" i="48"/>
  <c r="P67" i="47"/>
  <c r="D68" i="48"/>
  <c r="F68" i="47"/>
  <c r="H68" i="48"/>
  <c r="N68" i="47"/>
  <c r="C69" i="48"/>
  <c r="D69" i="47"/>
  <c r="G69" i="48"/>
  <c r="L69" i="47"/>
  <c r="K69" i="48"/>
  <c r="T69" i="47"/>
  <c r="F70" i="48"/>
  <c r="J70" i="47"/>
  <c r="J70" i="48"/>
  <c r="R70" i="47"/>
  <c r="E71" i="48"/>
  <c r="H71" i="47"/>
  <c r="I71" i="48"/>
  <c r="P71" i="47"/>
  <c r="D72" i="48"/>
  <c r="F72" i="47"/>
  <c r="H72" i="48"/>
  <c r="N72" i="47"/>
  <c r="F73" i="48"/>
  <c r="J73" i="47"/>
  <c r="H74" i="47"/>
  <c r="E74" i="48"/>
  <c r="D75" i="48"/>
  <c r="F75" i="47"/>
  <c r="D76" i="47"/>
  <c r="C76" i="48"/>
  <c r="K76" i="48"/>
  <c r="T76" i="47"/>
  <c r="R77" i="47"/>
  <c r="J77" i="48"/>
  <c r="I78" i="48"/>
  <c r="P78" i="47"/>
  <c r="N79" i="47"/>
  <c r="H79" i="48"/>
  <c r="H86" i="40"/>
  <c r="E86" i="41"/>
  <c r="G86" i="41"/>
  <c r="L86" i="40"/>
  <c r="D87" i="40"/>
  <c r="C87" i="41"/>
  <c r="E87" i="41"/>
  <c r="H87" i="40"/>
  <c r="L87" i="40"/>
  <c r="G87" i="41"/>
  <c r="C88" i="41"/>
  <c r="D88" i="40"/>
  <c r="H88" i="40"/>
  <c r="E88" i="41"/>
  <c r="G88" i="41"/>
  <c r="L88" i="40"/>
  <c r="D89" i="40"/>
  <c r="C89" i="41"/>
  <c r="E89" i="41"/>
  <c r="H89" i="40"/>
  <c r="L89" i="40"/>
  <c r="G89" i="41"/>
  <c r="C90" i="41"/>
  <c r="D90" i="40"/>
  <c r="H90" i="40"/>
  <c r="E90" i="41"/>
  <c r="G90" i="41"/>
  <c r="L90" i="40"/>
  <c r="D91" i="40"/>
  <c r="C91" i="41"/>
  <c r="E91" i="41"/>
  <c r="H91" i="40"/>
  <c r="L91" i="40"/>
  <c r="G91" i="41"/>
  <c r="C92" i="41"/>
  <c r="D92" i="40"/>
  <c r="H92" i="40"/>
  <c r="E92" i="41"/>
  <c r="G92" i="41"/>
  <c r="L92" i="40"/>
  <c r="D93" i="40"/>
  <c r="C93" i="41"/>
  <c r="E93" i="41"/>
  <c r="H93" i="40"/>
  <c r="L93" i="40"/>
  <c r="G93" i="41"/>
  <c r="C94" i="41"/>
  <c r="D94" i="40"/>
  <c r="H94" i="40"/>
  <c r="E94" i="41"/>
  <c r="G94" i="41"/>
  <c r="L94" i="40"/>
  <c r="D95" i="40"/>
  <c r="C95" i="41"/>
  <c r="E95" i="41"/>
  <c r="H95" i="40"/>
  <c r="L95" i="40"/>
  <c r="G95" i="41"/>
  <c r="C96" i="41"/>
  <c r="D96" i="40"/>
  <c r="H96" i="40"/>
  <c r="E96" i="41"/>
  <c r="G96" i="41"/>
  <c r="L96" i="40"/>
  <c r="D97" i="40"/>
  <c r="C97" i="41"/>
  <c r="E97" i="41"/>
  <c r="H97" i="40"/>
  <c r="L97" i="40"/>
  <c r="G97" i="41"/>
  <c r="C98" i="41"/>
  <c r="D98" i="40"/>
  <c r="H98" i="40"/>
  <c r="E98" i="41"/>
  <c r="G98" i="41"/>
  <c r="L98" i="40"/>
  <c r="D99" i="40"/>
  <c r="C99" i="41"/>
  <c r="E99" i="41"/>
  <c r="H99" i="40"/>
  <c r="L99" i="40"/>
  <c r="G99" i="41"/>
  <c r="C100" i="41"/>
  <c r="D100" i="40"/>
  <c r="H100" i="40"/>
  <c r="E100" i="41"/>
  <c r="G100" i="41"/>
  <c r="L100" i="40"/>
  <c r="D101" i="40"/>
  <c r="C101" i="41"/>
  <c r="E101" i="41"/>
  <c r="H101" i="40"/>
  <c r="L101" i="40"/>
  <c r="G101" i="41"/>
  <c r="C102" i="41"/>
  <c r="D102" i="40"/>
  <c r="H102" i="40"/>
  <c r="E102" i="41"/>
  <c r="G102" i="41"/>
  <c r="L102" i="40"/>
  <c r="F8" i="42"/>
  <c r="G8" i="42"/>
  <c r="F8" i="43"/>
  <c r="G8" i="43"/>
  <c r="D11" i="43"/>
  <c r="F13" i="43"/>
  <c r="G13" i="43"/>
  <c r="D7" i="45"/>
  <c r="F7" i="45"/>
  <c r="E7" i="45"/>
  <c r="D8" i="45"/>
  <c r="F8" i="45"/>
  <c r="E8" i="45"/>
  <c r="D9" i="45"/>
  <c r="F9" i="45"/>
  <c r="E9" i="45"/>
  <c r="D10" i="45"/>
  <c r="F10" i="45"/>
  <c r="E10" i="45"/>
  <c r="D51" i="45"/>
  <c r="F51" i="45"/>
  <c r="E51" i="45"/>
  <c r="D52" i="45"/>
  <c r="F52" i="45"/>
  <c r="E52" i="45"/>
  <c r="D53" i="45"/>
  <c r="F53" i="45"/>
  <c r="E53" i="45"/>
  <c r="D54" i="45"/>
  <c r="F54" i="45"/>
  <c r="E54" i="45"/>
  <c r="D55" i="45"/>
  <c r="F55" i="45"/>
  <c r="E55" i="45"/>
  <c r="D56" i="45"/>
  <c r="F56" i="45"/>
  <c r="E56" i="45"/>
  <c r="D57" i="45"/>
  <c r="F57" i="45"/>
  <c r="E57" i="45"/>
  <c r="D58" i="45"/>
  <c r="F58" i="45"/>
  <c r="E58" i="45"/>
  <c r="D59" i="45"/>
  <c r="F59" i="45"/>
  <c r="E59" i="45"/>
  <c r="D60" i="45"/>
  <c r="F60" i="45"/>
  <c r="E60" i="45"/>
  <c r="D61" i="45"/>
  <c r="F61" i="45"/>
  <c r="E61" i="45"/>
  <c r="D62" i="45"/>
  <c r="F62" i="45"/>
  <c r="E62" i="45"/>
  <c r="E63" i="45"/>
  <c r="F63" i="45"/>
  <c r="D91" i="45"/>
  <c r="E91" i="45"/>
  <c r="D95" i="45"/>
  <c r="E95" i="45"/>
  <c r="D99" i="45"/>
  <c r="E99" i="45"/>
  <c r="D103" i="45"/>
  <c r="D105" i="45"/>
  <c r="D107" i="45"/>
  <c r="D109" i="45"/>
  <c r="D111" i="45"/>
  <c r="D113" i="45"/>
  <c r="C8" i="48"/>
  <c r="D8" i="47"/>
  <c r="E8" i="48"/>
  <c r="H8" i="47"/>
  <c r="G8" i="48"/>
  <c r="L8" i="47"/>
  <c r="I8" i="48"/>
  <c r="P8" i="47"/>
  <c r="K8" i="48"/>
  <c r="T8" i="47"/>
  <c r="D9" i="48"/>
  <c r="F9" i="47"/>
  <c r="F9" i="48"/>
  <c r="J9" i="47"/>
  <c r="H9" i="48"/>
  <c r="N9" i="47"/>
  <c r="J9" i="48"/>
  <c r="R9" i="47"/>
  <c r="C10" i="48"/>
  <c r="D10" i="47"/>
  <c r="E10" i="48"/>
  <c r="H10" i="47"/>
  <c r="G10" i="48"/>
  <c r="L10" i="47"/>
  <c r="I10" i="48"/>
  <c r="P10" i="47"/>
  <c r="K10" i="48"/>
  <c r="T10" i="47"/>
  <c r="D11" i="48"/>
  <c r="F11" i="47"/>
  <c r="F11" i="48"/>
  <c r="J11" i="47"/>
  <c r="H11" i="48"/>
  <c r="N11" i="47"/>
  <c r="J11" i="48"/>
  <c r="R11" i="47"/>
  <c r="I26" i="48"/>
  <c r="P26" i="47"/>
  <c r="E27" i="48"/>
  <c r="H27" i="47"/>
  <c r="H27" i="48"/>
  <c r="N27" i="47"/>
  <c r="H28" i="47"/>
  <c r="E28" i="48"/>
  <c r="P28" i="47"/>
  <c r="I28" i="48"/>
  <c r="F29" i="47"/>
  <c r="D29" i="48"/>
  <c r="N29" i="47"/>
  <c r="H29" i="48"/>
  <c r="D30" i="47"/>
  <c r="C30" i="48"/>
  <c r="L30" i="47"/>
  <c r="G30" i="48"/>
  <c r="T30" i="47"/>
  <c r="K30" i="48"/>
  <c r="J31" i="47"/>
  <c r="F31" i="48"/>
  <c r="R31" i="47"/>
  <c r="J31" i="48"/>
  <c r="H32" i="47"/>
  <c r="E32" i="48"/>
  <c r="P32" i="47"/>
  <c r="I32" i="48"/>
  <c r="F33" i="47"/>
  <c r="D33" i="48"/>
  <c r="N33" i="47"/>
  <c r="H33" i="48"/>
  <c r="D34" i="47"/>
  <c r="C34" i="48"/>
  <c r="L34" i="47"/>
  <c r="G34" i="48"/>
  <c r="T34" i="47"/>
  <c r="K34" i="48"/>
  <c r="J35" i="47"/>
  <c r="F35" i="48"/>
  <c r="R35" i="47"/>
  <c r="J35" i="48"/>
  <c r="H36" i="47"/>
  <c r="E36" i="48"/>
  <c r="P36" i="47"/>
  <c r="I36" i="48"/>
  <c r="F37" i="47"/>
  <c r="D37" i="48"/>
  <c r="N37" i="47"/>
  <c r="H37" i="48"/>
  <c r="D38" i="47"/>
  <c r="C38" i="48"/>
  <c r="L38" i="47"/>
  <c r="G38" i="48"/>
  <c r="T38" i="47"/>
  <c r="K38" i="48"/>
  <c r="J39" i="47"/>
  <c r="F39" i="48"/>
  <c r="R39" i="47"/>
  <c r="J39" i="48"/>
  <c r="H40" i="47"/>
  <c r="E40" i="48"/>
  <c r="P40" i="47"/>
  <c r="I40" i="48"/>
  <c r="F41" i="47"/>
  <c r="D41" i="48"/>
  <c r="N41" i="47"/>
  <c r="H41" i="48"/>
  <c r="D42" i="47"/>
  <c r="C42" i="48"/>
  <c r="L42" i="47"/>
  <c r="G42" i="48"/>
  <c r="T42" i="47"/>
  <c r="K42" i="48"/>
  <c r="J43" i="47"/>
  <c r="F43" i="48"/>
  <c r="R43" i="47"/>
  <c r="J43" i="48"/>
  <c r="H44" i="47"/>
  <c r="E44" i="48"/>
  <c r="P44" i="47"/>
  <c r="I44" i="48"/>
  <c r="F45" i="47"/>
  <c r="D45" i="48"/>
  <c r="N45" i="47"/>
  <c r="H45" i="48"/>
  <c r="D46" i="47"/>
  <c r="C46" i="48"/>
  <c r="L46" i="47"/>
  <c r="G46" i="48"/>
  <c r="T46" i="47"/>
  <c r="K46" i="48"/>
  <c r="J47" i="47"/>
  <c r="F47" i="48"/>
  <c r="R47" i="47"/>
  <c r="J47" i="48"/>
  <c r="H48" i="47"/>
  <c r="E48" i="48"/>
  <c r="P48" i="47"/>
  <c r="I48" i="48"/>
  <c r="F49" i="47"/>
  <c r="D49" i="48"/>
  <c r="N49" i="47"/>
  <c r="H49" i="48"/>
  <c r="D50" i="47"/>
  <c r="C50" i="48"/>
  <c r="L50" i="47"/>
  <c r="G50" i="48"/>
  <c r="T50" i="47"/>
  <c r="K50" i="48"/>
  <c r="J51" i="47"/>
  <c r="F51" i="48"/>
  <c r="R51" i="47"/>
  <c r="J51" i="48"/>
  <c r="H52" i="47"/>
  <c r="E52" i="48"/>
  <c r="P52" i="47"/>
  <c r="I52" i="48"/>
  <c r="F53" i="47"/>
  <c r="D53" i="48"/>
  <c r="N53" i="47"/>
  <c r="H53" i="48"/>
  <c r="D54" i="47"/>
  <c r="C54" i="48"/>
  <c r="L54" i="47"/>
  <c r="G54" i="48"/>
  <c r="T54" i="47"/>
  <c r="K54" i="48"/>
  <c r="J55" i="47"/>
  <c r="F55" i="48"/>
  <c r="R55" i="47"/>
  <c r="J55" i="48"/>
  <c r="H56" i="47"/>
  <c r="E56" i="48"/>
  <c r="P56" i="47"/>
  <c r="I56" i="48"/>
  <c r="F57" i="47"/>
  <c r="D57" i="48"/>
  <c r="N57" i="47"/>
  <c r="H57" i="48"/>
  <c r="D58" i="47"/>
  <c r="C58" i="48"/>
  <c r="L58" i="47"/>
  <c r="G58" i="48"/>
  <c r="T58" i="47"/>
  <c r="K58" i="48"/>
  <c r="J59" i="47"/>
  <c r="F59" i="48"/>
  <c r="R59" i="47"/>
  <c r="J59" i="48"/>
  <c r="H60" i="47"/>
  <c r="E60" i="48"/>
  <c r="P60" i="47"/>
  <c r="I60" i="48"/>
  <c r="F61" i="47"/>
  <c r="D61" i="48"/>
  <c r="N61" i="47"/>
  <c r="H61" i="48"/>
  <c r="D62" i="47"/>
  <c r="C62" i="48"/>
  <c r="L62" i="47"/>
  <c r="G62" i="48"/>
  <c r="T62" i="47"/>
  <c r="K62" i="48"/>
  <c r="J63" i="47"/>
  <c r="F63" i="48"/>
  <c r="R63" i="47"/>
  <c r="J63" i="48"/>
  <c r="H64" i="47"/>
  <c r="E64" i="48"/>
  <c r="P64" i="47"/>
  <c r="I64" i="48"/>
  <c r="F65" i="47"/>
  <c r="D65" i="48"/>
  <c r="N65" i="47"/>
  <c r="H65" i="48"/>
  <c r="D66" i="47"/>
  <c r="C66" i="48"/>
  <c r="L66" i="47"/>
  <c r="G66" i="48"/>
  <c r="T66" i="47"/>
  <c r="K66" i="48"/>
  <c r="J67" i="47"/>
  <c r="F67" i="48"/>
  <c r="R67" i="47"/>
  <c r="J67" i="48"/>
  <c r="H68" i="47"/>
  <c r="E68" i="48"/>
  <c r="P68" i="47"/>
  <c r="I68" i="48"/>
  <c r="F69" i="47"/>
  <c r="D69" i="48"/>
  <c r="N69" i="47"/>
  <c r="H69" i="48"/>
  <c r="D70" i="47"/>
  <c r="C70" i="48"/>
  <c r="L70" i="47"/>
  <c r="G70" i="48"/>
  <c r="T70" i="47"/>
  <c r="K70" i="48"/>
  <c r="F71" i="48"/>
  <c r="J71" i="47"/>
  <c r="J71" i="48"/>
  <c r="R71" i="47"/>
  <c r="E72" i="48"/>
  <c r="H72" i="47"/>
  <c r="I72" i="48"/>
  <c r="P72" i="47"/>
  <c r="H73" i="48"/>
  <c r="N73" i="47"/>
  <c r="G74" i="48"/>
  <c r="L74" i="47"/>
  <c r="F75" i="48"/>
  <c r="J75" i="47"/>
  <c r="E76" i="48"/>
  <c r="H76" i="47"/>
  <c r="D77" i="48"/>
  <c r="F77" i="47"/>
  <c r="C78" i="48"/>
  <c r="D78" i="47"/>
  <c r="K78" i="48"/>
  <c r="T78" i="47"/>
  <c r="J79" i="48"/>
  <c r="R79" i="47"/>
  <c r="D7" i="42"/>
  <c r="G9" i="42"/>
  <c r="F9" i="42"/>
  <c r="G10" i="43"/>
  <c r="F10" i="43"/>
  <c r="D12" i="43"/>
  <c r="G15" i="43"/>
  <c r="F15" i="43"/>
  <c r="F38" i="45"/>
  <c r="E38" i="45"/>
  <c r="D38" i="45"/>
  <c r="F39" i="45"/>
  <c r="E39" i="45"/>
  <c r="D39" i="45"/>
  <c r="F40" i="45"/>
  <c r="E40" i="45"/>
  <c r="D40" i="45"/>
  <c r="F41" i="45"/>
  <c r="E41" i="45"/>
  <c r="D41" i="45"/>
  <c r="F42" i="45"/>
  <c r="E42" i="45"/>
  <c r="D42" i="45"/>
  <c r="F43" i="45"/>
  <c r="E43" i="45"/>
  <c r="D43" i="45"/>
  <c r="F44" i="45"/>
  <c r="E44" i="45"/>
  <c r="D44" i="45"/>
  <c r="F45" i="45"/>
  <c r="E45" i="45"/>
  <c r="D45" i="45"/>
  <c r="F46" i="45"/>
  <c r="E46" i="45"/>
  <c r="D46" i="45"/>
  <c r="F47" i="45"/>
  <c r="E47" i="45"/>
  <c r="D47" i="45"/>
  <c r="F48" i="45"/>
  <c r="E48" i="45"/>
  <c r="D48" i="45"/>
  <c r="F49" i="45"/>
  <c r="E49" i="45"/>
  <c r="D49" i="45"/>
  <c r="F50" i="45"/>
  <c r="E50" i="45"/>
  <c r="E90" i="45"/>
  <c r="D90" i="45"/>
  <c r="E94" i="45"/>
  <c r="D94" i="45"/>
  <c r="E98" i="45"/>
  <c r="D98" i="45"/>
  <c r="F102" i="45"/>
  <c r="E102" i="45"/>
  <c r="D13" i="48"/>
  <c r="F13" i="47"/>
  <c r="F13" i="48"/>
  <c r="J13" i="47"/>
  <c r="H13" i="48"/>
  <c r="N13" i="47"/>
  <c r="J13" i="48"/>
  <c r="R13" i="47"/>
  <c r="C14" i="48"/>
  <c r="D14" i="47"/>
  <c r="E14" i="48"/>
  <c r="H14" i="47"/>
  <c r="G14" i="48"/>
  <c r="L14" i="47"/>
  <c r="I14" i="48"/>
  <c r="P14" i="47"/>
  <c r="K14" i="48"/>
  <c r="T14" i="47"/>
  <c r="D15" i="48"/>
  <c r="F15" i="47"/>
  <c r="F15" i="48"/>
  <c r="J15" i="47"/>
  <c r="H15" i="48"/>
  <c r="N15" i="47"/>
  <c r="J15" i="48"/>
  <c r="R15" i="47"/>
  <c r="C16" i="48"/>
  <c r="D16" i="47"/>
  <c r="E16" i="48"/>
  <c r="H16" i="47"/>
  <c r="G16" i="48"/>
  <c r="L16" i="47"/>
  <c r="I16" i="48"/>
  <c r="P16" i="47"/>
  <c r="K16" i="48"/>
  <c r="T16" i="47"/>
  <c r="D17" i="48"/>
  <c r="F17" i="47"/>
  <c r="F17" i="48"/>
  <c r="J17" i="47"/>
  <c r="H17" i="48"/>
  <c r="N17" i="47"/>
  <c r="J17" i="48"/>
  <c r="R17" i="47"/>
  <c r="C18" i="48"/>
  <c r="D18" i="47"/>
  <c r="E18" i="48"/>
  <c r="H18" i="47"/>
  <c r="G18" i="48"/>
  <c r="L18" i="47"/>
  <c r="I18" i="48"/>
  <c r="P18" i="47"/>
  <c r="K18" i="48"/>
  <c r="T18" i="47"/>
  <c r="D19" i="48"/>
  <c r="F19" i="47"/>
  <c r="F19" i="48"/>
  <c r="J19" i="47"/>
  <c r="H19" i="48"/>
  <c r="N19" i="47"/>
  <c r="J19" i="48"/>
  <c r="R19" i="47"/>
  <c r="C20" i="48"/>
  <c r="D20" i="47"/>
  <c r="E20" i="48"/>
  <c r="H20" i="47"/>
  <c r="G20" i="48"/>
  <c r="L20" i="47"/>
  <c r="I20" i="48"/>
  <c r="P20" i="47"/>
  <c r="K20" i="48"/>
  <c r="T20" i="47"/>
  <c r="D21" i="48"/>
  <c r="F21" i="47"/>
  <c r="F21" i="48"/>
  <c r="J21" i="47"/>
  <c r="H21" i="48"/>
  <c r="N21" i="47"/>
  <c r="J21" i="48"/>
  <c r="R21" i="47"/>
  <c r="C22" i="48"/>
  <c r="D22" i="47"/>
  <c r="E22" i="48"/>
  <c r="H22" i="47"/>
  <c r="G22" i="48"/>
  <c r="L22" i="47"/>
  <c r="I22" i="48"/>
  <c r="P22" i="47"/>
  <c r="K22" i="48"/>
  <c r="T22" i="47"/>
  <c r="D23" i="48"/>
  <c r="F23" i="47"/>
  <c r="F23" i="48"/>
  <c r="J23" i="47"/>
  <c r="H23" i="48"/>
  <c r="N23" i="47"/>
  <c r="J23" i="48"/>
  <c r="R23" i="47"/>
  <c r="C24" i="48"/>
  <c r="D24" i="47"/>
  <c r="E24" i="48"/>
  <c r="H24" i="47"/>
  <c r="G24" i="48"/>
  <c r="L24" i="47"/>
  <c r="I24" i="48"/>
  <c r="P24" i="47"/>
  <c r="K24" i="48"/>
  <c r="T24" i="47"/>
  <c r="D25" i="48"/>
  <c r="F25" i="47"/>
  <c r="F25" i="48"/>
  <c r="J25" i="47"/>
  <c r="H25" i="48"/>
  <c r="N25" i="47"/>
  <c r="J25" i="48"/>
  <c r="R25" i="47"/>
  <c r="C26" i="48"/>
  <c r="D26" i="47"/>
  <c r="E26" i="48"/>
  <c r="H26" i="47"/>
  <c r="G26" i="48"/>
  <c r="L26" i="47"/>
  <c r="C27" i="48"/>
  <c r="D27" i="47"/>
  <c r="F27" i="48"/>
  <c r="J27" i="47"/>
  <c r="K27" i="48"/>
  <c r="T27" i="47"/>
  <c r="F28" i="48"/>
  <c r="J28" i="47"/>
  <c r="J28" i="48"/>
  <c r="R28" i="47"/>
  <c r="E29" i="48"/>
  <c r="H29" i="47"/>
  <c r="I29" i="48"/>
  <c r="P29" i="47"/>
  <c r="D30" i="48"/>
  <c r="F30" i="47"/>
  <c r="H30" i="48"/>
  <c r="N30" i="47"/>
  <c r="C31" i="48"/>
  <c r="D31" i="47"/>
  <c r="G31" i="48"/>
  <c r="L31" i="47"/>
  <c r="K31" i="48"/>
  <c r="T31" i="47"/>
  <c r="F32" i="48"/>
  <c r="J32" i="47"/>
  <c r="J32" i="48"/>
  <c r="R32" i="47"/>
  <c r="E33" i="48"/>
  <c r="H33" i="47"/>
  <c r="I33" i="48"/>
  <c r="P33" i="47"/>
  <c r="D34" i="48"/>
  <c r="F34" i="47"/>
  <c r="H34" i="48"/>
  <c r="N34" i="47"/>
  <c r="C35" i="48"/>
  <c r="D35" i="47"/>
  <c r="G35" i="48"/>
  <c r="L35" i="47"/>
  <c r="K35" i="48"/>
  <c r="T35" i="47"/>
  <c r="F36" i="48"/>
  <c r="J36" i="47"/>
  <c r="J36" i="48"/>
  <c r="R36" i="47"/>
  <c r="E37" i="48"/>
  <c r="H37" i="47"/>
  <c r="I37" i="48"/>
  <c r="P37" i="47"/>
  <c r="D38" i="48"/>
  <c r="F38" i="47"/>
  <c r="H38" i="48"/>
  <c r="N38" i="47"/>
  <c r="C39" i="48"/>
  <c r="D39" i="47"/>
  <c r="G39" i="48"/>
  <c r="L39" i="47"/>
  <c r="K39" i="48"/>
  <c r="T39" i="47"/>
  <c r="F40" i="48"/>
  <c r="J40" i="47"/>
  <c r="J40" i="48"/>
  <c r="R40" i="47"/>
  <c r="E41" i="48"/>
  <c r="H41" i="47"/>
  <c r="I41" i="48"/>
  <c r="P41" i="47"/>
  <c r="D42" i="48"/>
  <c r="F42" i="47"/>
  <c r="H42" i="48"/>
  <c r="N42" i="47"/>
  <c r="C43" i="48"/>
  <c r="D43" i="47"/>
  <c r="G43" i="48"/>
  <c r="L43" i="47"/>
  <c r="K43" i="48"/>
  <c r="T43" i="47"/>
  <c r="F44" i="48"/>
  <c r="J44" i="47"/>
  <c r="J44" i="48"/>
  <c r="R44" i="47"/>
  <c r="E45" i="48"/>
  <c r="H45" i="47"/>
  <c r="I45" i="48"/>
  <c r="P45" i="47"/>
  <c r="D46" i="48"/>
  <c r="F46" i="47"/>
  <c r="H46" i="48"/>
  <c r="N46" i="47"/>
  <c r="C47" i="48"/>
  <c r="D47" i="47"/>
  <c r="G47" i="48"/>
  <c r="L47" i="47"/>
  <c r="K47" i="48"/>
  <c r="T47" i="47"/>
  <c r="F48" i="48"/>
  <c r="J48" i="47"/>
  <c r="J48" i="48"/>
  <c r="R48" i="47"/>
  <c r="E49" i="48"/>
  <c r="H49" i="47"/>
  <c r="I49" i="48"/>
  <c r="P49" i="47"/>
  <c r="D50" i="48"/>
  <c r="F50" i="47"/>
  <c r="H50" i="48"/>
  <c r="N50" i="47"/>
  <c r="C51" i="48"/>
  <c r="D51" i="47"/>
  <c r="G51" i="48"/>
  <c r="L51" i="47"/>
  <c r="K51" i="48"/>
  <c r="T51" i="47"/>
  <c r="F52" i="48"/>
  <c r="J52" i="47"/>
  <c r="J52" i="48"/>
  <c r="R52" i="47"/>
  <c r="E53" i="48"/>
  <c r="H53" i="47"/>
  <c r="I53" i="48"/>
  <c r="P53" i="47"/>
  <c r="D54" i="48"/>
  <c r="F54" i="47"/>
  <c r="H54" i="48"/>
  <c r="N54" i="47"/>
  <c r="C55" i="48"/>
  <c r="D55" i="47"/>
  <c r="G55" i="48"/>
  <c r="L55" i="47"/>
  <c r="K55" i="48"/>
  <c r="T55" i="47"/>
  <c r="F56" i="48"/>
  <c r="J56" i="47"/>
  <c r="J56" i="48"/>
  <c r="R56" i="47"/>
  <c r="E57" i="48"/>
  <c r="H57" i="47"/>
  <c r="I57" i="48"/>
  <c r="P57" i="47"/>
  <c r="D58" i="48"/>
  <c r="F58" i="47"/>
  <c r="H58" i="48"/>
  <c r="N58" i="47"/>
  <c r="C59" i="48"/>
  <c r="D59" i="47"/>
  <c r="G59" i="48"/>
  <c r="L59" i="47"/>
  <c r="K59" i="48"/>
  <c r="T59" i="47"/>
  <c r="F60" i="48"/>
  <c r="J60" i="47"/>
  <c r="J60" i="48"/>
  <c r="R60" i="47"/>
  <c r="E61" i="48"/>
  <c r="H61" i="47"/>
  <c r="I61" i="48"/>
  <c r="P61" i="47"/>
  <c r="D62" i="48"/>
  <c r="F62" i="47"/>
  <c r="H62" i="48"/>
  <c r="N62" i="47"/>
  <c r="C63" i="48"/>
  <c r="D63" i="47"/>
  <c r="G63" i="48"/>
  <c r="L63" i="47"/>
  <c r="K63" i="48"/>
  <c r="T63" i="47"/>
  <c r="F64" i="48"/>
  <c r="J64" i="47"/>
  <c r="J64" i="48"/>
  <c r="R64" i="47"/>
  <c r="E65" i="48"/>
  <c r="H65" i="47"/>
  <c r="I65" i="48"/>
  <c r="P65" i="47"/>
  <c r="D66" i="48"/>
  <c r="F66" i="47"/>
  <c r="H66" i="48"/>
  <c r="N66" i="47"/>
  <c r="C67" i="48"/>
  <c r="D67" i="47"/>
  <c r="G67" i="48"/>
  <c r="L67" i="47"/>
  <c r="K67" i="48"/>
  <c r="T67" i="47"/>
  <c r="F68" i="48"/>
  <c r="J68" i="47"/>
  <c r="J68" i="48"/>
  <c r="R68" i="47"/>
  <c r="E69" i="48"/>
  <c r="H69" i="47"/>
  <c r="I69" i="48"/>
  <c r="P69" i="47"/>
  <c r="D70" i="48"/>
  <c r="F70" i="47"/>
  <c r="H70" i="48"/>
  <c r="N70" i="47"/>
  <c r="C71" i="48"/>
  <c r="D71" i="47"/>
  <c r="G71" i="48"/>
  <c r="L71" i="47"/>
  <c r="K71" i="48"/>
  <c r="T71" i="47"/>
  <c r="F72" i="48"/>
  <c r="J72" i="47"/>
  <c r="K72" i="48"/>
  <c r="T72" i="47"/>
  <c r="R73" i="47"/>
  <c r="J73" i="48"/>
  <c r="I74" i="48"/>
  <c r="P74" i="47"/>
  <c r="N75" i="47"/>
  <c r="H75" i="48"/>
  <c r="G76" i="48"/>
  <c r="L76" i="47"/>
  <c r="J77" i="47"/>
  <c r="F77" i="48"/>
  <c r="E78" i="48"/>
  <c r="H78" i="47"/>
  <c r="F79" i="47"/>
  <c r="D79" i="48"/>
  <c r="C80" i="48"/>
  <c r="D80" i="47"/>
  <c r="E7" i="50"/>
  <c r="H7" i="49"/>
  <c r="G8" i="50"/>
  <c r="L8" i="49"/>
  <c r="C10" i="50"/>
  <c r="D10" i="49"/>
  <c r="D12" i="50"/>
  <c r="F12" i="49"/>
  <c r="C13" i="50"/>
  <c r="D13" i="49"/>
  <c r="F13" i="50"/>
  <c r="J13" i="49"/>
  <c r="E14" i="50"/>
  <c r="H14" i="49"/>
  <c r="H14" i="50"/>
  <c r="N14" i="49"/>
  <c r="G15" i="50"/>
  <c r="L15" i="49"/>
  <c r="D16" i="50"/>
  <c r="F16" i="49"/>
  <c r="C17" i="50"/>
  <c r="D17" i="49"/>
  <c r="F17" i="50"/>
  <c r="J17" i="49"/>
  <c r="E18" i="50"/>
  <c r="H18" i="49"/>
  <c r="H18" i="50"/>
  <c r="N18" i="49"/>
  <c r="G19" i="50"/>
  <c r="L19" i="49"/>
  <c r="D20" i="50"/>
  <c r="F20" i="49"/>
  <c r="C21" i="50"/>
  <c r="D21" i="49"/>
  <c r="F21" i="50"/>
  <c r="J21" i="49"/>
  <c r="E22" i="50"/>
  <c r="H22" i="49"/>
  <c r="H22" i="50"/>
  <c r="N22" i="49"/>
  <c r="G23" i="50"/>
  <c r="L23" i="49"/>
  <c r="D24" i="50"/>
  <c r="F24" i="49"/>
  <c r="C25" i="50"/>
  <c r="D25" i="49"/>
  <c r="F25" i="50"/>
  <c r="J25" i="49"/>
  <c r="E26" i="50"/>
  <c r="H26" i="49"/>
  <c r="H26" i="50"/>
  <c r="N26" i="49"/>
  <c r="G27" i="50"/>
  <c r="L27" i="49"/>
  <c r="D28" i="50"/>
  <c r="F28" i="49"/>
  <c r="C29" i="50"/>
  <c r="D29" i="49"/>
  <c r="F29" i="50"/>
  <c r="J29" i="49"/>
  <c r="E30" i="50"/>
  <c r="H30" i="49"/>
  <c r="H30" i="50"/>
  <c r="N30" i="49"/>
  <c r="F31" i="50"/>
  <c r="J31" i="49"/>
  <c r="D32" i="50"/>
  <c r="F32" i="49"/>
  <c r="H32" i="50"/>
  <c r="N32" i="49"/>
  <c r="F33" i="50"/>
  <c r="J33" i="49"/>
  <c r="D34" i="50"/>
  <c r="F34" i="49"/>
  <c r="H34" i="50"/>
  <c r="N34" i="49"/>
  <c r="F35" i="50"/>
  <c r="J35" i="49"/>
  <c r="D36" i="50"/>
  <c r="F36" i="49"/>
  <c r="H36" i="50"/>
  <c r="N36" i="49"/>
  <c r="F37" i="50"/>
  <c r="J37" i="49"/>
  <c r="D38" i="50"/>
  <c r="F38" i="49"/>
  <c r="H38" i="50"/>
  <c r="N38" i="49"/>
  <c r="F39" i="50"/>
  <c r="J39" i="49"/>
  <c r="D40" i="50"/>
  <c r="F40" i="49"/>
  <c r="H40" i="50"/>
  <c r="N40" i="49"/>
  <c r="F41" i="50"/>
  <c r="J41" i="49"/>
  <c r="D42" i="50"/>
  <c r="F42" i="49"/>
  <c r="H42" i="50"/>
  <c r="N42" i="49"/>
  <c r="F43" i="50"/>
  <c r="J43" i="49"/>
  <c r="D44" i="50"/>
  <c r="F44" i="49"/>
  <c r="E80" i="48"/>
  <c r="H80" i="47"/>
  <c r="G80" i="48"/>
  <c r="L80" i="47"/>
  <c r="I80" i="48"/>
  <c r="P80" i="47"/>
  <c r="T80" i="47"/>
  <c r="K80" i="48"/>
  <c r="D81" i="48"/>
  <c r="F81" i="47"/>
  <c r="J81" i="47"/>
  <c r="F81" i="48"/>
  <c r="H81" i="48"/>
  <c r="N81" i="47"/>
  <c r="J81" i="48"/>
  <c r="R81" i="47"/>
  <c r="C82" i="48"/>
  <c r="D82" i="47"/>
  <c r="E82" i="48"/>
  <c r="H82" i="47"/>
  <c r="G82" i="48"/>
  <c r="L82" i="47"/>
  <c r="P82" i="47"/>
  <c r="I82" i="48"/>
  <c r="K82" i="48"/>
  <c r="T82" i="47"/>
  <c r="F83" i="47"/>
  <c r="D83" i="48"/>
  <c r="F83" i="48"/>
  <c r="J83" i="47"/>
  <c r="H83" i="48"/>
  <c r="N83" i="47"/>
  <c r="J83" i="48"/>
  <c r="R83" i="47"/>
  <c r="C84" i="48"/>
  <c r="D84" i="47"/>
  <c r="E84" i="48"/>
  <c r="H84" i="47"/>
  <c r="L84" i="47"/>
  <c r="G84" i="48"/>
  <c r="I84" i="48"/>
  <c r="P84" i="47"/>
  <c r="T84" i="47"/>
  <c r="K84" i="48"/>
  <c r="D85" i="48"/>
  <c r="F85" i="47"/>
  <c r="F85" i="48"/>
  <c r="J85" i="47"/>
  <c r="H85" i="48"/>
  <c r="N85" i="47"/>
  <c r="J85" i="48"/>
  <c r="R85" i="47"/>
  <c r="C86" i="48"/>
  <c r="D86" i="47"/>
  <c r="H86" i="47"/>
  <c r="E86" i="48"/>
  <c r="G86" i="48"/>
  <c r="L86" i="47"/>
  <c r="P86" i="47"/>
  <c r="I86" i="48"/>
  <c r="K86" i="48"/>
  <c r="T86" i="47"/>
  <c r="D87" i="48"/>
  <c r="F87" i="47"/>
  <c r="F87" i="48"/>
  <c r="J87" i="47"/>
  <c r="H87" i="48"/>
  <c r="N87" i="47"/>
  <c r="J87" i="48"/>
  <c r="R87" i="47"/>
  <c r="D88" i="47"/>
  <c r="C88" i="48"/>
  <c r="E88" i="48"/>
  <c r="H88" i="47"/>
  <c r="L88" i="47"/>
  <c r="G88" i="48"/>
  <c r="I88" i="48"/>
  <c r="P88" i="47"/>
  <c r="K88" i="48"/>
  <c r="T88" i="47"/>
  <c r="D89" i="48"/>
  <c r="F89" i="47"/>
  <c r="F89" i="48"/>
  <c r="J89" i="47"/>
  <c r="H89" i="48"/>
  <c r="N89" i="47"/>
  <c r="R89" i="47"/>
  <c r="J89" i="48"/>
  <c r="C90" i="48"/>
  <c r="D90" i="47"/>
  <c r="H90" i="47"/>
  <c r="E90" i="48"/>
  <c r="G90" i="48"/>
  <c r="L90" i="47"/>
  <c r="I90" i="48"/>
  <c r="P90" i="47"/>
  <c r="K90" i="48"/>
  <c r="T90" i="47"/>
  <c r="D91" i="48"/>
  <c r="F91" i="47"/>
  <c r="F91" i="48"/>
  <c r="J91" i="47"/>
  <c r="N91" i="47"/>
  <c r="H91" i="48"/>
  <c r="J91" i="48"/>
  <c r="R91" i="47"/>
  <c r="D92" i="47"/>
  <c r="C92" i="48"/>
  <c r="E92" i="48"/>
  <c r="H92" i="47"/>
  <c r="G92" i="48"/>
  <c r="L92" i="47"/>
  <c r="I92" i="48"/>
  <c r="P92" i="47"/>
  <c r="K92" i="48"/>
  <c r="T92" i="47"/>
  <c r="D93" i="48"/>
  <c r="F93" i="47"/>
  <c r="J93" i="47"/>
  <c r="F93" i="48"/>
  <c r="H93" i="48"/>
  <c r="N93" i="47"/>
  <c r="R93" i="47"/>
  <c r="J93" i="48"/>
  <c r="C94" i="48"/>
  <c r="D94" i="47"/>
  <c r="E94" i="48"/>
  <c r="H94" i="47"/>
  <c r="G94" i="48"/>
  <c r="L94" i="47"/>
  <c r="I94" i="48"/>
  <c r="P94" i="47"/>
  <c r="K94" i="48"/>
  <c r="T94" i="47"/>
  <c r="F95" i="47"/>
  <c r="D95" i="48"/>
  <c r="F95" i="48"/>
  <c r="J95" i="47"/>
  <c r="N95" i="47"/>
  <c r="H95" i="48"/>
  <c r="J95" i="48"/>
  <c r="R95" i="47"/>
  <c r="C96" i="48"/>
  <c r="D96" i="47"/>
  <c r="E96" i="48"/>
  <c r="H96" i="47"/>
  <c r="G96" i="48"/>
  <c r="L96" i="47"/>
  <c r="I96" i="48"/>
  <c r="P96" i="47"/>
  <c r="T96" i="47"/>
  <c r="K96" i="48"/>
  <c r="D97" i="48"/>
  <c r="F97" i="47"/>
  <c r="J97" i="47"/>
  <c r="F97" i="48"/>
  <c r="H97" i="48"/>
  <c r="N97" i="47"/>
  <c r="J97" i="48"/>
  <c r="R97" i="47"/>
  <c r="C98" i="48"/>
  <c r="D98" i="47"/>
  <c r="E98" i="48"/>
  <c r="H98" i="47"/>
  <c r="G98" i="48"/>
  <c r="L98" i="47"/>
  <c r="P98" i="47"/>
  <c r="I98" i="48"/>
  <c r="K98" i="48"/>
  <c r="T98" i="47"/>
  <c r="F99" i="47"/>
  <c r="D99" i="48"/>
  <c r="F99" i="48"/>
  <c r="J99" i="47"/>
  <c r="H99" i="48"/>
  <c r="N99" i="47"/>
  <c r="J99" i="48"/>
  <c r="R99" i="47"/>
  <c r="C100" i="48"/>
  <c r="D100" i="47"/>
  <c r="E100" i="48"/>
  <c r="H100" i="47"/>
  <c r="L100" i="47"/>
  <c r="G100" i="48"/>
  <c r="I100" i="48"/>
  <c r="P100" i="47"/>
  <c r="T100" i="47"/>
  <c r="K100" i="48"/>
  <c r="D101" i="48"/>
  <c r="F101" i="47"/>
  <c r="F101" i="48"/>
  <c r="J101" i="47"/>
  <c r="H101" i="48"/>
  <c r="N101" i="47"/>
  <c r="J101" i="48"/>
  <c r="R101" i="47"/>
  <c r="C102" i="48"/>
  <c r="D102" i="47"/>
  <c r="H102" i="47"/>
  <c r="E102" i="48"/>
  <c r="G102" i="48"/>
  <c r="L102" i="47"/>
  <c r="P102" i="47"/>
  <c r="I102" i="48"/>
  <c r="K102" i="48"/>
  <c r="T102" i="47"/>
  <c r="D103" i="48"/>
  <c r="F103" i="47"/>
  <c r="F103" i="48"/>
  <c r="J103" i="47"/>
  <c r="H103" i="48"/>
  <c r="N103" i="47"/>
  <c r="J103" i="48"/>
  <c r="R103" i="47"/>
  <c r="C7" i="50"/>
  <c r="D7" i="49"/>
  <c r="E8" i="50"/>
  <c r="H8" i="49"/>
  <c r="G9" i="50"/>
  <c r="L9" i="49"/>
  <c r="G12" i="50"/>
  <c r="L12" i="49"/>
  <c r="D13" i="50"/>
  <c r="F13" i="49"/>
  <c r="C14" i="50"/>
  <c r="D14" i="49"/>
  <c r="F14" i="50"/>
  <c r="J14" i="49"/>
  <c r="E15" i="50"/>
  <c r="H15" i="49"/>
  <c r="H15" i="50"/>
  <c r="N15" i="49"/>
  <c r="G16" i="50"/>
  <c r="L16" i="49"/>
  <c r="D17" i="50"/>
  <c r="F17" i="49"/>
  <c r="C18" i="50"/>
  <c r="D18" i="49"/>
  <c r="F18" i="50"/>
  <c r="J18" i="49"/>
  <c r="E19" i="50"/>
  <c r="H19" i="49"/>
  <c r="H19" i="50"/>
  <c r="N19" i="49"/>
  <c r="G20" i="50"/>
  <c r="L20" i="49"/>
  <c r="D21" i="50"/>
  <c r="F21" i="49"/>
  <c r="C22" i="50"/>
  <c r="D22" i="49"/>
  <c r="F22" i="50"/>
  <c r="J22" i="49"/>
  <c r="E23" i="50"/>
  <c r="H23" i="49"/>
  <c r="H23" i="50"/>
  <c r="N23" i="49"/>
  <c r="G24" i="50"/>
  <c r="L24" i="49"/>
  <c r="D25" i="50"/>
  <c r="F25" i="49"/>
  <c r="C26" i="50"/>
  <c r="D26" i="49"/>
  <c r="F26" i="50"/>
  <c r="J26" i="49"/>
  <c r="E27" i="50"/>
  <c r="H27" i="49"/>
  <c r="H27" i="50"/>
  <c r="N27" i="49"/>
  <c r="G28" i="50"/>
  <c r="L28" i="49"/>
  <c r="D29" i="50"/>
  <c r="F29" i="49"/>
  <c r="C30" i="50"/>
  <c r="D30" i="49"/>
  <c r="F30" i="50"/>
  <c r="J30" i="49"/>
  <c r="C8" i="50"/>
  <c r="D8" i="49"/>
  <c r="E9" i="50"/>
  <c r="H9" i="49"/>
  <c r="G10" i="50"/>
  <c r="L10" i="49"/>
  <c r="E12" i="50"/>
  <c r="H12" i="49"/>
  <c r="H12" i="50"/>
  <c r="N12" i="49"/>
  <c r="G13" i="50"/>
  <c r="L13" i="49"/>
  <c r="D14" i="50"/>
  <c r="F14" i="49"/>
  <c r="C15" i="50"/>
  <c r="D15" i="49"/>
  <c r="F15" i="50"/>
  <c r="J15" i="49"/>
  <c r="E16" i="50"/>
  <c r="H16" i="49"/>
  <c r="H16" i="50"/>
  <c r="N16" i="49"/>
  <c r="G17" i="50"/>
  <c r="L17" i="49"/>
  <c r="D18" i="50"/>
  <c r="F18" i="49"/>
  <c r="C19" i="50"/>
  <c r="D19" i="49"/>
  <c r="F19" i="50"/>
  <c r="J19" i="49"/>
  <c r="E20" i="50"/>
  <c r="H20" i="49"/>
  <c r="H20" i="50"/>
  <c r="N20" i="49"/>
  <c r="G21" i="50"/>
  <c r="L21" i="49"/>
  <c r="D22" i="50"/>
  <c r="F22" i="49"/>
  <c r="C23" i="50"/>
  <c r="D23" i="49"/>
  <c r="F23" i="50"/>
  <c r="J23" i="49"/>
  <c r="E24" i="50"/>
  <c r="H24" i="49"/>
  <c r="H24" i="50"/>
  <c r="N24" i="49"/>
  <c r="G25" i="50"/>
  <c r="L25" i="49"/>
  <c r="D26" i="50"/>
  <c r="F26" i="49"/>
  <c r="C27" i="50"/>
  <c r="D27" i="49"/>
  <c r="F27" i="50"/>
  <c r="J27" i="49"/>
  <c r="E28" i="50"/>
  <c r="H28" i="49"/>
  <c r="H28" i="50"/>
  <c r="N28" i="49"/>
  <c r="G29" i="50"/>
  <c r="L29" i="49"/>
  <c r="D30" i="50"/>
  <c r="F30" i="49"/>
  <c r="D31" i="50"/>
  <c r="F31" i="49"/>
  <c r="H31" i="50"/>
  <c r="N31" i="49"/>
  <c r="F32" i="50"/>
  <c r="J32" i="49"/>
  <c r="D33" i="50"/>
  <c r="F33" i="49"/>
  <c r="H33" i="50"/>
  <c r="N33" i="49"/>
  <c r="F34" i="50"/>
  <c r="J34" i="49"/>
  <c r="D35" i="50"/>
  <c r="F35" i="49"/>
  <c r="H35" i="50"/>
  <c r="N35" i="49"/>
  <c r="F36" i="50"/>
  <c r="J36" i="49"/>
  <c r="D37" i="50"/>
  <c r="F37" i="49"/>
  <c r="H37" i="50"/>
  <c r="N37" i="49"/>
  <c r="F38" i="50"/>
  <c r="J38" i="49"/>
  <c r="D39" i="50"/>
  <c r="F39" i="49"/>
  <c r="H39" i="50"/>
  <c r="N39" i="49"/>
  <c r="F40" i="50"/>
  <c r="J40" i="49"/>
  <c r="D41" i="50"/>
  <c r="F41" i="49"/>
  <c r="H41" i="50"/>
  <c r="N41" i="49"/>
  <c r="F42" i="50"/>
  <c r="J42" i="49"/>
  <c r="D43" i="50"/>
  <c r="F43" i="49"/>
  <c r="H43" i="50"/>
  <c r="N43" i="49"/>
  <c r="J72" i="48"/>
  <c r="R72" i="47"/>
  <c r="C73" i="48"/>
  <c r="D73" i="47"/>
  <c r="E73" i="48"/>
  <c r="H73" i="47"/>
  <c r="G73" i="48"/>
  <c r="L73" i="47"/>
  <c r="I73" i="48"/>
  <c r="P73" i="47"/>
  <c r="K73" i="48"/>
  <c r="T73" i="47"/>
  <c r="D74" i="48"/>
  <c r="F74" i="47"/>
  <c r="F74" i="48"/>
  <c r="J74" i="47"/>
  <c r="H74" i="48"/>
  <c r="N74" i="47"/>
  <c r="J74" i="48"/>
  <c r="R74" i="47"/>
  <c r="C75" i="48"/>
  <c r="D75" i="47"/>
  <c r="E75" i="48"/>
  <c r="H75" i="47"/>
  <c r="G75" i="48"/>
  <c r="L75" i="47"/>
  <c r="I75" i="48"/>
  <c r="P75" i="47"/>
  <c r="K75" i="48"/>
  <c r="T75" i="47"/>
  <c r="D76" i="48"/>
  <c r="F76" i="47"/>
  <c r="F76" i="48"/>
  <c r="J76" i="47"/>
  <c r="H76" i="48"/>
  <c r="N76" i="47"/>
  <c r="J76" i="48"/>
  <c r="R76" i="47"/>
  <c r="C77" i="48"/>
  <c r="D77" i="47"/>
  <c r="E77" i="48"/>
  <c r="H77" i="47"/>
  <c r="G77" i="48"/>
  <c r="L77" i="47"/>
  <c r="I77" i="48"/>
  <c r="P77" i="47"/>
  <c r="K77" i="48"/>
  <c r="T77" i="47"/>
  <c r="D78" i="48"/>
  <c r="F78" i="47"/>
  <c r="F78" i="48"/>
  <c r="J78" i="47"/>
  <c r="H78" i="48"/>
  <c r="N78" i="47"/>
  <c r="J78" i="48"/>
  <c r="R78" i="47"/>
  <c r="C79" i="48"/>
  <c r="D79" i="47"/>
  <c r="E79" i="48"/>
  <c r="H79" i="47"/>
  <c r="G79" i="48"/>
  <c r="L79" i="47"/>
  <c r="I79" i="48"/>
  <c r="P79" i="47"/>
  <c r="K79" i="48"/>
  <c r="T79" i="47"/>
  <c r="D80" i="48"/>
  <c r="F80" i="47"/>
  <c r="F80" i="48"/>
  <c r="J80" i="47"/>
  <c r="H80" i="48"/>
  <c r="N80" i="47"/>
  <c r="J80" i="48"/>
  <c r="R80" i="47"/>
  <c r="C81" i="48"/>
  <c r="D81" i="47"/>
  <c r="E81" i="48"/>
  <c r="H81" i="47"/>
  <c r="G81" i="48"/>
  <c r="L81" i="47"/>
  <c r="I81" i="48"/>
  <c r="P81" i="47"/>
  <c r="K81" i="48"/>
  <c r="T81" i="47"/>
  <c r="D82" i="48"/>
  <c r="F82" i="47"/>
  <c r="F82" i="48"/>
  <c r="J82" i="47"/>
  <c r="H82" i="48"/>
  <c r="N82" i="47"/>
  <c r="J82" i="48"/>
  <c r="R82" i="47"/>
  <c r="C83" i="48"/>
  <c r="D83" i="47"/>
  <c r="E83" i="48"/>
  <c r="H83" i="47"/>
  <c r="G83" i="48"/>
  <c r="L83" i="47"/>
  <c r="I83" i="48"/>
  <c r="P83" i="47"/>
  <c r="K83" i="48"/>
  <c r="T83" i="47"/>
  <c r="D84" i="48"/>
  <c r="F84" i="47"/>
  <c r="F84" i="48"/>
  <c r="J84" i="47"/>
  <c r="H84" i="48"/>
  <c r="N84" i="47"/>
  <c r="J84" i="48"/>
  <c r="R84" i="47"/>
  <c r="C85" i="48"/>
  <c r="D85" i="47"/>
  <c r="E85" i="48"/>
  <c r="H85" i="47"/>
  <c r="G85" i="48"/>
  <c r="L85" i="47"/>
  <c r="I85" i="48"/>
  <c r="P85" i="47"/>
  <c r="K85" i="48"/>
  <c r="T85" i="47"/>
  <c r="D86" i="48"/>
  <c r="F86" i="47"/>
  <c r="F86" i="48"/>
  <c r="J86" i="47"/>
  <c r="H86" i="48"/>
  <c r="N86" i="47"/>
  <c r="J86" i="48"/>
  <c r="R86" i="47"/>
  <c r="C87" i="48"/>
  <c r="D87" i="47"/>
  <c r="E87" i="48"/>
  <c r="H87" i="47"/>
  <c r="G87" i="48"/>
  <c r="L87" i="47"/>
  <c r="I87" i="48"/>
  <c r="P87" i="47"/>
  <c r="K87" i="48"/>
  <c r="T87" i="47"/>
  <c r="D88" i="48"/>
  <c r="F88" i="47"/>
  <c r="F88" i="48"/>
  <c r="J88" i="47"/>
  <c r="H88" i="48"/>
  <c r="N88" i="47"/>
  <c r="J88" i="48"/>
  <c r="R88" i="47"/>
  <c r="C89" i="48"/>
  <c r="D89" i="47"/>
  <c r="E89" i="48"/>
  <c r="H89" i="47"/>
  <c r="G89" i="48"/>
  <c r="L89" i="47"/>
  <c r="I89" i="48"/>
  <c r="P89" i="47"/>
  <c r="K89" i="48"/>
  <c r="T89" i="47"/>
  <c r="D90" i="48"/>
  <c r="F90" i="47"/>
  <c r="F90" i="48"/>
  <c r="J90" i="47"/>
  <c r="H90" i="48"/>
  <c r="N90" i="47"/>
  <c r="J90" i="48"/>
  <c r="R90" i="47"/>
  <c r="C91" i="48"/>
  <c r="D91" i="47"/>
  <c r="E91" i="48"/>
  <c r="H91" i="47"/>
  <c r="G91" i="48"/>
  <c r="L91" i="47"/>
  <c r="I91" i="48"/>
  <c r="P91" i="47"/>
  <c r="K91" i="48"/>
  <c r="T91" i="47"/>
  <c r="D92" i="48"/>
  <c r="F92" i="47"/>
  <c r="F92" i="48"/>
  <c r="J92" i="47"/>
  <c r="H92" i="48"/>
  <c r="N92" i="47"/>
  <c r="J92" i="48"/>
  <c r="R92" i="47"/>
  <c r="C93" i="48"/>
  <c r="D93" i="47"/>
  <c r="E93" i="48"/>
  <c r="H93" i="47"/>
  <c r="G93" i="48"/>
  <c r="L93" i="47"/>
  <c r="I93" i="48"/>
  <c r="P93" i="47"/>
  <c r="K93" i="48"/>
  <c r="T93" i="47"/>
  <c r="D94" i="48"/>
  <c r="F94" i="47"/>
  <c r="F94" i="48"/>
  <c r="J94" i="47"/>
  <c r="H94" i="48"/>
  <c r="N94" i="47"/>
  <c r="J94" i="48"/>
  <c r="R94" i="47"/>
  <c r="C95" i="48"/>
  <c r="D95" i="47"/>
  <c r="E95" i="48"/>
  <c r="H95" i="47"/>
  <c r="G95" i="48"/>
  <c r="L95" i="47"/>
  <c r="I95" i="48"/>
  <c r="P95" i="47"/>
  <c r="K95" i="48"/>
  <c r="T95" i="47"/>
  <c r="D96" i="48"/>
  <c r="F96" i="47"/>
  <c r="F96" i="48"/>
  <c r="J96" i="47"/>
  <c r="H96" i="48"/>
  <c r="N96" i="47"/>
  <c r="J96" i="48"/>
  <c r="R96" i="47"/>
  <c r="C97" i="48"/>
  <c r="D97" i="47"/>
  <c r="E97" i="48"/>
  <c r="H97" i="47"/>
  <c r="G97" i="48"/>
  <c r="L97" i="47"/>
  <c r="I97" i="48"/>
  <c r="P97" i="47"/>
  <c r="K97" i="48"/>
  <c r="T97" i="47"/>
  <c r="D98" i="48"/>
  <c r="F98" i="47"/>
  <c r="F98" i="48"/>
  <c r="J98" i="47"/>
  <c r="H98" i="48"/>
  <c r="N98" i="47"/>
  <c r="J98" i="48"/>
  <c r="R98" i="47"/>
  <c r="C99" i="48"/>
  <c r="D99" i="47"/>
  <c r="E99" i="48"/>
  <c r="H99" i="47"/>
  <c r="G99" i="48"/>
  <c r="L99" i="47"/>
  <c r="I99" i="48"/>
  <c r="P99" i="47"/>
  <c r="K99" i="48"/>
  <c r="T99" i="47"/>
  <c r="D100" i="48"/>
  <c r="F100" i="47"/>
  <c r="F100" i="48"/>
  <c r="J100" i="47"/>
  <c r="H100" i="48"/>
  <c r="N100" i="47"/>
  <c r="J100" i="48"/>
  <c r="R100" i="47"/>
  <c r="C101" i="48"/>
  <c r="D101" i="47"/>
  <c r="E101" i="48"/>
  <c r="H101" i="47"/>
  <c r="G101" i="48"/>
  <c r="L101" i="47"/>
  <c r="I101" i="48"/>
  <c r="P101" i="47"/>
  <c r="K101" i="48"/>
  <c r="T101" i="47"/>
  <c r="D102" i="48"/>
  <c r="F102" i="47"/>
  <c r="F102" i="48"/>
  <c r="J102" i="47"/>
  <c r="H102" i="48"/>
  <c r="N102" i="47"/>
  <c r="J102" i="48"/>
  <c r="R102" i="47"/>
  <c r="C103" i="48"/>
  <c r="D103" i="47"/>
  <c r="E103" i="48"/>
  <c r="H103" i="47"/>
  <c r="G103" i="48"/>
  <c r="L103" i="47"/>
  <c r="I103" i="48"/>
  <c r="P103" i="47"/>
  <c r="K103" i="48"/>
  <c r="T103" i="47"/>
  <c r="G7" i="50"/>
  <c r="L7" i="49"/>
  <c r="C9" i="50"/>
  <c r="D9" i="49"/>
  <c r="E10" i="50"/>
  <c r="H10" i="49"/>
  <c r="C12" i="50"/>
  <c r="D12" i="49"/>
  <c r="F12" i="50"/>
  <c r="J12" i="49"/>
  <c r="E13" i="50"/>
  <c r="H13" i="49"/>
  <c r="H13" i="50"/>
  <c r="N13" i="49"/>
  <c r="G14" i="50"/>
  <c r="L14" i="49"/>
  <c r="D15" i="50"/>
  <c r="F15" i="49"/>
  <c r="C16" i="50"/>
  <c r="D16" i="49"/>
  <c r="F16" i="50"/>
  <c r="J16" i="49"/>
  <c r="E17" i="50"/>
  <c r="H17" i="49"/>
  <c r="H17" i="50"/>
  <c r="N17" i="49"/>
  <c r="G18" i="50"/>
  <c r="L18" i="49"/>
  <c r="D19" i="50"/>
  <c r="F19" i="49"/>
  <c r="C20" i="50"/>
  <c r="D20" i="49"/>
  <c r="F20" i="50"/>
  <c r="J20" i="49"/>
  <c r="E21" i="50"/>
  <c r="H21" i="49"/>
  <c r="H21" i="50"/>
  <c r="N21" i="49"/>
  <c r="G22" i="50"/>
  <c r="L22" i="49"/>
  <c r="D23" i="50"/>
  <c r="F23" i="49"/>
  <c r="C24" i="50"/>
  <c r="D24" i="49"/>
  <c r="F24" i="50"/>
  <c r="J24" i="49"/>
  <c r="E25" i="50"/>
  <c r="H25" i="49"/>
  <c r="H25" i="50"/>
  <c r="N25" i="49"/>
  <c r="G26" i="50"/>
  <c r="L26" i="49"/>
  <c r="D27" i="50"/>
  <c r="F27" i="49"/>
  <c r="C28" i="50"/>
  <c r="D28" i="49"/>
  <c r="F28" i="50"/>
  <c r="J28" i="49"/>
  <c r="E29" i="50"/>
  <c r="H29" i="49"/>
  <c r="H29" i="50"/>
  <c r="N29" i="49"/>
  <c r="G30" i="50"/>
  <c r="L30" i="49"/>
  <c r="E91" i="50"/>
  <c r="H91" i="49"/>
  <c r="F92" i="49"/>
  <c r="D92" i="50"/>
  <c r="G92" i="50"/>
  <c r="L92" i="49"/>
  <c r="C31" i="50"/>
  <c r="D31" i="49"/>
  <c r="E31" i="50"/>
  <c r="H31" i="49"/>
  <c r="G31" i="50"/>
  <c r="L31" i="49"/>
  <c r="C32" i="50"/>
  <c r="D32" i="49"/>
  <c r="E32" i="50"/>
  <c r="H32" i="49"/>
  <c r="G32" i="50"/>
  <c r="L32" i="49"/>
  <c r="C33" i="50"/>
  <c r="D33" i="49"/>
  <c r="E33" i="50"/>
  <c r="H33" i="49"/>
  <c r="G33" i="50"/>
  <c r="L33" i="49"/>
  <c r="C34" i="50"/>
  <c r="D34" i="49"/>
  <c r="E34" i="50"/>
  <c r="H34" i="49"/>
  <c r="G34" i="50"/>
  <c r="L34" i="49"/>
  <c r="C35" i="50"/>
  <c r="D35" i="49"/>
  <c r="E35" i="50"/>
  <c r="H35" i="49"/>
  <c r="G35" i="50"/>
  <c r="L35" i="49"/>
  <c r="C36" i="50"/>
  <c r="D36" i="49"/>
  <c r="E36" i="50"/>
  <c r="H36" i="49"/>
  <c r="G36" i="50"/>
  <c r="L36" i="49"/>
  <c r="C37" i="50"/>
  <c r="D37" i="49"/>
  <c r="E37" i="50"/>
  <c r="H37" i="49"/>
  <c r="G37" i="50"/>
  <c r="L37" i="49"/>
  <c r="C38" i="50"/>
  <c r="D38" i="49"/>
  <c r="E38" i="50"/>
  <c r="H38" i="49"/>
  <c r="G38" i="50"/>
  <c r="L38" i="49"/>
  <c r="C39" i="50"/>
  <c r="D39" i="49"/>
  <c r="E39" i="50"/>
  <c r="H39" i="49"/>
  <c r="G39" i="50"/>
  <c r="L39" i="49"/>
  <c r="C40" i="50"/>
  <c r="D40" i="49"/>
  <c r="E40" i="50"/>
  <c r="H40" i="49"/>
  <c r="G40" i="50"/>
  <c r="L40" i="49"/>
  <c r="C41" i="50"/>
  <c r="D41" i="49"/>
  <c r="E41" i="50"/>
  <c r="H41" i="49"/>
  <c r="G41" i="50"/>
  <c r="L41" i="49"/>
  <c r="C42" i="50"/>
  <c r="D42" i="49"/>
  <c r="E42" i="50"/>
  <c r="H42" i="49"/>
  <c r="G42" i="50"/>
  <c r="L42" i="49"/>
  <c r="C43" i="50"/>
  <c r="D43" i="49"/>
  <c r="E43" i="50"/>
  <c r="H43" i="49"/>
  <c r="G43" i="50"/>
  <c r="L43" i="49"/>
  <c r="C44" i="50"/>
  <c r="D44" i="49"/>
  <c r="E44" i="50"/>
  <c r="H44" i="49"/>
  <c r="G44" i="50"/>
  <c r="L44" i="49"/>
  <c r="C45" i="50"/>
  <c r="D45" i="49"/>
  <c r="E45" i="50"/>
  <c r="H45" i="49"/>
  <c r="G45" i="50"/>
  <c r="L45" i="49"/>
  <c r="C46" i="50"/>
  <c r="D46" i="49"/>
  <c r="E46" i="50"/>
  <c r="H46" i="49"/>
  <c r="G46" i="50"/>
  <c r="L46" i="49"/>
  <c r="C47" i="50"/>
  <c r="D47" i="49"/>
  <c r="E47" i="50"/>
  <c r="H47" i="49"/>
  <c r="G47" i="50"/>
  <c r="L47" i="49"/>
  <c r="C48" i="50"/>
  <c r="D48" i="49"/>
  <c r="E48" i="50"/>
  <c r="H48" i="49"/>
  <c r="G48" i="50"/>
  <c r="L48" i="49"/>
  <c r="C49" i="50"/>
  <c r="D49" i="49"/>
  <c r="E49" i="50"/>
  <c r="H49" i="49"/>
  <c r="G49" i="50"/>
  <c r="L49" i="49"/>
  <c r="C50" i="50"/>
  <c r="D50" i="49"/>
  <c r="E50" i="50"/>
  <c r="H50" i="49"/>
  <c r="G50" i="50"/>
  <c r="L50" i="49"/>
  <c r="C51" i="50"/>
  <c r="D51" i="49"/>
  <c r="E51" i="50"/>
  <c r="H51" i="49"/>
  <c r="G51" i="50"/>
  <c r="L51" i="49"/>
  <c r="C52" i="50"/>
  <c r="D52" i="49"/>
  <c r="E52" i="50"/>
  <c r="H52" i="49"/>
  <c r="G52" i="50"/>
  <c r="L52" i="49"/>
  <c r="C53" i="50"/>
  <c r="D53" i="49"/>
  <c r="E53" i="50"/>
  <c r="H53" i="49"/>
  <c r="G53" i="50"/>
  <c r="L53" i="49"/>
  <c r="C54" i="50"/>
  <c r="D54" i="49"/>
  <c r="E54" i="50"/>
  <c r="H54" i="49"/>
  <c r="G54" i="50"/>
  <c r="L54" i="49"/>
  <c r="C55" i="50"/>
  <c r="D55" i="49"/>
  <c r="E55" i="50"/>
  <c r="H55" i="49"/>
  <c r="G55" i="50"/>
  <c r="L55" i="49"/>
  <c r="C56" i="50"/>
  <c r="D56" i="49"/>
  <c r="E56" i="50"/>
  <c r="H56" i="49"/>
  <c r="G56" i="50"/>
  <c r="L56" i="49"/>
  <c r="C57" i="50"/>
  <c r="D57" i="49"/>
  <c r="E57" i="50"/>
  <c r="H57" i="49"/>
  <c r="G57" i="50"/>
  <c r="L57" i="49"/>
  <c r="C58" i="50"/>
  <c r="D58" i="49"/>
  <c r="E58" i="50"/>
  <c r="H58" i="49"/>
  <c r="G58" i="50"/>
  <c r="L58" i="49"/>
  <c r="C59" i="50"/>
  <c r="D59" i="49"/>
  <c r="E59" i="50"/>
  <c r="H59" i="49"/>
  <c r="G59" i="50"/>
  <c r="L59" i="49"/>
  <c r="C60" i="50"/>
  <c r="D60" i="49"/>
  <c r="E60" i="50"/>
  <c r="H60" i="49"/>
  <c r="G60" i="50"/>
  <c r="L60" i="49"/>
  <c r="C61" i="50"/>
  <c r="D61" i="49"/>
  <c r="E61" i="50"/>
  <c r="H61" i="49"/>
  <c r="G61" i="50"/>
  <c r="L61" i="49"/>
  <c r="C62" i="50"/>
  <c r="D62" i="49"/>
  <c r="E62" i="50"/>
  <c r="H62" i="49"/>
  <c r="G62" i="50"/>
  <c r="L62" i="49"/>
  <c r="C63" i="50"/>
  <c r="D63" i="49"/>
  <c r="E63" i="50"/>
  <c r="H63" i="49"/>
  <c r="G63" i="50"/>
  <c r="L63" i="49"/>
  <c r="C64" i="50"/>
  <c r="D64" i="49"/>
  <c r="E64" i="50"/>
  <c r="H64" i="49"/>
  <c r="G64" i="50"/>
  <c r="L64" i="49"/>
  <c r="C65" i="50"/>
  <c r="D65" i="49"/>
  <c r="E65" i="50"/>
  <c r="H65" i="49"/>
  <c r="G65" i="50"/>
  <c r="L65" i="49"/>
  <c r="C66" i="50"/>
  <c r="D66" i="49"/>
  <c r="E66" i="50"/>
  <c r="H66" i="49"/>
  <c r="G66" i="50"/>
  <c r="L66" i="49"/>
  <c r="C67" i="50"/>
  <c r="D67" i="49"/>
  <c r="E67" i="50"/>
  <c r="H67" i="49"/>
  <c r="G67" i="50"/>
  <c r="L67" i="49"/>
  <c r="C68" i="50"/>
  <c r="D68" i="49"/>
  <c r="E68" i="50"/>
  <c r="H68" i="49"/>
  <c r="G68" i="50"/>
  <c r="L68" i="49"/>
  <c r="C69" i="50"/>
  <c r="D69" i="49"/>
  <c r="E69" i="50"/>
  <c r="H69" i="49"/>
  <c r="G69" i="50"/>
  <c r="L69" i="49"/>
  <c r="C70" i="50"/>
  <c r="D70" i="49"/>
  <c r="E70" i="50"/>
  <c r="H70" i="49"/>
  <c r="G70" i="50"/>
  <c r="L70" i="49"/>
  <c r="C71" i="50"/>
  <c r="D71" i="49"/>
  <c r="E71" i="50"/>
  <c r="H71" i="49"/>
  <c r="G71" i="50"/>
  <c r="L71" i="49"/>
  <c r="C72" i="50"/>
  <c r="D72" i="49"/>
  <c r="E72" i="50"/>
  <c r="H72" i="49"/>
  <c r="G72" i="50"/>
  <c r="L72" i="49"/>
  <c r="C73" i="50"/>
  <c r="D73" i="49"/>
  <c r="E73" i="50"/>
  <c r="H73" i="49"/>
  <c r="G73" i="50"/>
  <c r="L73" i="49"/>
  <c r="C74" i="50"/>
  <c r="D74" i="49"/>
  <c r="E74" i="50"/>
  <c r="H74" i="49"/>
  <c r="G74" i="50"/>
  <c r="L74" i="49"/>
  <c r="C75" i="50"/>
  <c r="D75" i="49"/>
  <c r="E75" i="50"/>
  <c r="H75" i="49"/>
  <c r="G75" i="50"/>
  <c r="L75" i="49"/>
  <c r="C76" i="50"/>
  <c r="D76" i="49"/>
  <c r="E76" i="50"/>
  <c r="H76" i="49"/>
  <c r="G76" i="50"/>
  <c r="L76" i="49"/>
  <c r="C77" i="50"/>
  <c r="D77" i="49"/>
  <c r="E77" i="50"/>
  <c r="H77" i="49"/>
  <c r="G77" i="50"/>
  <c r="L77" i="49"/>
  <c r="C78" i="50"/>
  <c r="D78" i="49"/>
  <c r="E78" i="50"/>
  <c r="H78" i="49"/>
  <c r="G78" i="50"/>
  <c r="L78" i="49"/>
  <c r="C79" i="50"/>
  <c r="D79" i="49"/>
  <c r="E79" i="50"/>
  <c r="H79" i="49"/>
  <c r="G79" i="50"/>
  <c r="L79" i="49"/>
  <c r="C80" i="50"/>
  <c r="D80" i="49"/>
  <c r="E80" i="50"/>
  <c r="H80" i="49"/>
  <c r="G80" i="50"/>
  <c r="L80" i="49"/>
  <c r="C81" i="50"/>
  <c r="D81" i="49"/>
  <c r="E81" i="50"/>
  <c r="H81" i="49"/>
  <c r="G81" i="50"/>
  <c r="L81" i="49"/>
  <c r="C82" i="50"/>
  <c r="D82" i="49"/>
  <c r="E82" i="50"/>
  <c r="H82" i="49"/>
  <c r="G82" i="50"/>
  <c r="L82" i="49"/>
  <c r="C83" i="50"/>
  <c r="D83" i="49"/>
  <c r="E83" i="50"/>
  <c r="H83" i="49"/>
  <c r="G83" i="50"/>
  <c r="L83" i="49"/>
  <c r="C84" i="50"/>
  <c r="D84" i="49"/>
  <c r="E84" i="50"/>
  <c r="H84" i="49"/>
  <c r="G84" i="50"/>
  <c r="L84" i="49"/>
  <c r="C85" i="50"/>
  <c r="D85" i="49"/>
  <c r="E85" i="50"/>
  <c r="H85" i="49"/>
  <c r="G85" i="50"/>
  <c r="L85" i="49"/>
  <c r="C86" i="50"/>
  <c r="D86" i="49"/>
  <c r="E86" i="50"/>
  <c r="H86" i="49"/>
  <c r="G86" i="50"/>
  <c r="L86" i="49"/>
  <c r="C87" i="50"/>
  <c r="D87" i="49"/>
  <c r="E87" i="50"/>
  <c r="H87" i="49"/>
  <c r="G87" i="50"/>
  <c r="L87" i="49"/>
  <c r="C88" i="50"/>
  <c r="D88" i="49"/>
  <c r="E88" i="50"/>
  <c r="H88" i="49"/>
  <c r="G88" i="50"/>
  <c r="L88" i="49"/>
  <c r="C89" i="50"/>
  <c r="D89" i="49"/>
  <c r="E89" i="50"/>
  <c r="H89" i="49"/>
  <c r="G89" i="50"/>
  <c r="L89" i="49"/>
  <c r="C90" i="50"/>
  <c r="D90" i="49"/>
  <c r="E90" i="50"/>
  <c r="H90" i="49"/>
  <c r="G90" i="50"/>
  <c r="L90" i="49"/>
  <c r="C91" i="50"/>
  <c r="D91" i="49"/>
  <c r="N91" i="49"/>
  <c r="H91" i="50"/>
  <c r="E92" i="50"/>
  <c r="H92" i="49"/>
  <c r="E93" i="50"/>
  <c r="H93" i="49"/>
  <c r="D7" i="50"/>
  <c r="F7" i="49"/>
  <c r="F7" i="50"/>
  <c r="J7" i="49"/>
  <c r="H7" i="50"/>
  <c r="N7" i="49"/>
  <c r="D8" i="50"/>
  <c r="F8" i="49"/>
  <c r="F8" i="50"/>
  <c r="J8" i="49"/>
  <c r="H8" i="50"/>
  <c r="N8" i="49"/>
  <c r="D9" i="50"/>
  <c r="F9" i="49"/>
  <c r="F9" i="50"/>
  <c r="J9" i="49"/>
  <c r="H9" i="50"/>
  <c r="N9" i="49"/>
  <c r="D10" i="50"/>
  <c r="F10" i="49"/>
  <c r="F10" i="50"/>
  <c r="J10" i="49"/>
  <c r="H10" i="50"/>
  <c r="N10" i="49"/>
  <c r="J91" i="49"/>
  <c r="F91" i="50"/>
  <c r="C92" i="50"/>
  <c r="D92" i="49"/>
  <c r="N92" i="49"/>
  <c r="H92" i="50"/>
  <c r="F44" i="50"/>
  <c r="J44" i="49"/>
  <c r="H44" i="50"/>
  <c r="N44" i="49"/>
  <c r="D45" i="50"/>
  <c r="F45" i="49"/>
  <c r="F45" i="50"/>
  <c r="J45" i="49"/>
  <c r="H45" i="50"/>
  <c r="N45" i="49"/>
  <c r="D46" i="50"/>
  <c r="F46" i="49"/>
  <c r="F46" i="50"/>
  <c r="J46" i="49"/>
  <c r="H46" i="50"/>
  <c r="N46" i="49"/>
  <c r="D47" i="50"/>
  <c r="F47" i="49"/>
  <c r="F47" i="50"/>
  <c r="J47" i="49"/>
  <c r="H47" i="50"/>
  <c r="N47" i="49"/>
  <c r="D48" i="50"/>
  <c r="F48" i="49"/>
  <c r="F48" i="50"/>
  <c r="J48" i="49"/>
  <c r="H48" i="50"/>
  <c r="N48" i="49"/>
  <c r="D49" i="50"/>
  <c r="F49" i="49"/>
  <c r="F49" i="50"/>
  <c r="J49" i="49"/>
  <c r="H49" i="50"/>
  <c r="N49" i="49"/>
  <c r="D50" i="50"/>
  <c r="F50" i="49"/>
  <c r="F50" i="50"/>
  <c r="J50" i="49"/>
  <c r="H50" i="50"/>
  <c r="N50" i="49"/>
  <c r="D51" i="50"/>
  <c r="F51" i="49"/>
  <c r="F51" i="50"/>
  <c r="J51" i="49"/>
  <c r="H51" i="50"/>
  <c r="N51" i="49"/>
  <c r="D52" i="50"/>
  <c r="F52" i="49"/>
  <c r="F52" i="50"/>
  <c r="J52" i="49"/>
  <c r="H52" i="50"/>
  <c r="N52" i="49"/>
  <c r="D53" i="50"/>
  <c r="F53" i="49"/>
  <c r="F53" i="50"/>
  <c r="J53" i="49"/>
  <c r="H53" i="50"/>
  <c r="N53" i="49"/>
  <c r="D54" i="50"/>
  <c r="F54" i="49"/>
  <c r="F54" i="50"/>
  <c r="J54" i="49"/>
  <c r="H54" i="50"/>
  <c r="N54" i="49"/>
  <c r="D55" i="50"/>
  <c r="F55" i="49"/>
  <c r="F55" i="50"/>
  <c r="J55" i="49"/>
  <c r="H55" i="50"/>
  <c r="N55" i="49"/>
  <c r="D56" i="50"/>
  <c r="F56" i="49"/>
  <c r="F56" i="50"/>
  <c r="J56" i="49"/>
  <c r="H56" i="50"/>
  <c r="N56" i="49"/>
  <c r="D57" i="50"/>
  <c r="F57" i="49"/>
  <c r="F57" i="50"/>
  <c r="J57" i="49"/>
  <c r="H57" i="50"/>
  <c r="N57" i="49"/>
  <c r="D58" i="50"/>
  <c r="F58" i="49"/>
  <c r="F58" i="50"/>
  <c r="J58" i="49"/>
  <c r="H58" i="50"/>
  <c r="N58" i="49"/>
  <c r="D59" i="50"/>
  <c r="F59" i="49"/>
  <c r="F59" i="50"/>
  <c r="J59" i="49"/>
  <c r="H59" i="50"/>
  <c r="N59" i="49"/>
  <c r="D60" i="50"/>
  <c r="F60" i="49"/>
  <c r="F60" i="50"/>
  <c r="J60" i="49"/>
  <c r="H60" i="50"/>
  <c r="N60" i="49"/>
  <c r="D61" i="50"/>
  <c r="F61" i="49"/>
  <c r="F61" i="50"/>
  <c r="J61" i="49"/>
  <c r="H61" i="50"/>
  <c r="N61" i="49"/>
  <c r="D62" i="50"/>
  <c r="F62" i="49"/>
  <c r="F62" i="50"/>
  <c r="J62" i="49"/>
  <c r="H62" i="50"/>
  <c r="N62" i="49"/>
  <c r="D63" i="50"/>
  <c r="F63" i="49"/>
  <c r="F63" i="50"/>
  <c r="J63" i="49"/>
  <c r="H63" i="50"/>
  <c r="N63" i="49"/>
  <c r="D64" i="50"/>
  <c r="F64" i="49"/>
  <c r="F64" i="50"/>
  <c r="J64" i="49"/>
  <c r="H64" i="50"/>
  <c r="N64" i="49"/>
  <c r="D65" i="50"/>
  <c r="F65" i="49"/>
  <c r="F65" i="50"/>
  <c r="J65" i="49"/>
  <c r="H65" i="50"/>
  <c r="N65" i="49"/>
  <c r="D66" i="50"/>
  <c r="F66" i="49"/>
  <c r="F66" i="50"/>
  <c r="J66" i="49"/>
  <c r="H66" i="50"/>
  <c r="N66" i="49"/>
  <c r="D67" i="50"/>
  <c r="F67" i="49"/>
  <c r="F67" i="50"/>
  <c r="J67" i="49"/>
  <c r="H67" i="50"/>
  <c r="N67" i="49"/>
  <c r="D68" i="50"/>
  <c r="F68" i="49"/>
  <c r="F68" i="50"/>
  <c r="J68" i="49"/>
  <c r="H68" i="50"/>
  <c r="N68" i="49"/>
  <c r="D69" i="50"/>
  <c r="F69" i="49"/>
  <c r="F69" i="50"/>
  <c r="J69" i="49"/>
  <c r="H69" i="50"/>
  <c r="N69" i="49"/>
  <c r="D70" i="50"/>
  <c r="F70" i="49"/>
  <c r="F70" i="50"/>
  <c r="J70" i="49"/>
  <c r="H70" i="50"/>
  <c r="N70" i="49"/>
  <c r="D71" i="50"/>
  <c r="F71" i="49"/>
  <c r="F71" i="50"/>
  <c r="J71" i="49"/>
  <c r="H71" i="50"/>
  <c r="N71" i="49"/>
  <c r="D72" i="50"/>
  <c r="F72" i="49"/>
  <c r="F72" i="50"/>
  <c r="J72" i="49"/>
  <c r="H72" i="50"/>
  <c r="N72" i="49"/>
  <c r="D73" i="50"/>
  <c r="F73" i="49"/>
  <c r="F73" i="50"/>
  <c r="J73" i="49"/>
  <c r="H73" i="50"/>
  <c r="N73" i="49"/>
  <c r="D74" i="50"/>
  <c r="F74" i="49"/>
  <c r="F74" i="50"/>
  <c r="J74" i="49"/>
  <c r="H74" i="50"/>
  <c r="N74" i="49"/>
  <c r="D75" i="50"/>
  <c r="F75" i="49"/>
  <c r="F75" i="50"/>
  <c r="J75" i="49"/>
  <c r="H75" i="50"/>
  <c r="N75" i="49"/>
  <c r="D76" i="50"/>
  <c r="F76" i="49"/>
  <c r="F76" i="50"/>
  <c r="J76" i="49"/>
  <c r="H76" i="50"/>
  <c r="N76" i="49"/>
  <c r="D77" i="50"/>
  <c r="F77" i="49"/>
  <c r="F77" i="50"/>
  <c r="J77" i="49"/>
  <c r="H77" i="50"/>
  <c r="N77" i="49"/>
  <c r="D78" i="50"/>
  <c r="F78" i="49"/>
  <c r="F78" i="50"/>
  <c r="J78" i="49"/>
  <c r="H78" i="50"/>
  <c r="N78" i="49"/>
  <c r="D79" i="50"/>
  <c r="F79" i="49"/>
  <c r="F79" i="50"/>
  <c r="J79" i="49"/>
  <c r="H79" i="50"/>
  <c r="N79" i="49"/>
  <c r="D80" i="50"/>
  <c r="F80" i="49"/>
  <c r="F80" i="50"/>
  <c r="J80" i="49"/>
  <c r="H80" i="50"/>
  <c r="N80" i="49"/>
  <c r="D81" i="50"/>
  <c r="F81" i="49"/>
  <c r="F81" i="50"/>
  <c r="J81" i="49"/>
  <c r="H81" i="50"/>
  <c r="N81" i="49"/>
  <c r="D82" i="50"/>
  <c r="F82" i="49"/>
  <c r="F82" i="50"/>
  <c r="J82" i="49"/>
  <c r="H82" i="50"/>
  <c r="N82" i="49"/>
  <c r="D83" i="50"/>
  <c r="F83" i="49"/>
  <c r="F83" i="50"/>
  <c r="J83" i="49"/>
  <c r="H83" i="50"/>
  <c r="N83" i="49"/>
  <c r="D84" i="50"/>
  <c r="F84" i="49"/>
  <c r="F84" i="50"/>
  <c r="J84" i="49"/>
  <c r="H84" i="50"/>
  <c r="N84" i="49"/>
  <c r="D85" i="50"/>
  <c r="F85" i="49"/>
  <c r="F85" i="50"/>
  <c r="J85" i="49"/>
  <c r="H85" i="50"/>
  <c r="N85" i="49"/>
  <c r="D86" i="50"/>
  <c r="F86" i="49"/>
  <c r="F86" i="50"/>
  <c r="J86" i="49"/>
  <c r="H86" i="50"/>
  <c r="N86" i="49"/>
  <c r="D87" i="50"/>
  <c r="F87" i="49"/>
  <c r="F87" i="50"/>
  <c r="J87" i="49"/>
  <c r="H87" i="50"/>
  <c r="N87" i="49"/>
  <c r="D88" i="50"/>
  <c r="F88" i="49"/>
  <c r="F88" i="50"/>
  <c r="J88" i="49"/>
  <c r="H88" i="50"/>
  <c r="N88" i="49"/>
  <c r="D89" i="50"/>
  <c r="F89" i="49"/>
  <c r="F89" i="50"/>
  <c r="J89" i="49"/>
  <c r="H89" i="50"/>
  <c r="N89" i="49"/>
  <c r="D90" i="50"/>
  <c r="F90" i="49"/>
  <c r="F90" i="50"/>
  <c r="J90" i="49"/>
  <c r="H90" i="50"/>
  <c r="N90" i="49"/>
  <c r="F91" i="49"/>
  <c r="D91" i="50"/>
  <c r="G91" i="50"/>
  <c r="L91" i="49"/>
  <c r="J92" i="49"/>
  <c r="F92" i="50"/>
  <c r="C93" i="50"/>
  <c r="D93" i="49"/>
  <c r="G93" i="50"/>
  <c r="L93" i="49"/>
  <c r="C94" i="50"/>
  <c r="D94" i="49"/>
  <c r="E94" i="50"/>
  <c r="H94" i="49"/>
  <c r="G94" i="50"/>
  <c r="L94" i="49"/>
  <c r="C95" i="50"/>
  <c r="D95" i="49"/>
  <c r="E95" i="50"/>
  <c r="H95" i="49"/>
  <c r="G95" i="50"/>
  <c r="L95" i="49"/>
  <c r="C96" i="50"/>
  <c r="D96" i="49"/>
  <c r="E96" i="50"/>
  <c r="H96" i="49"/>
  <c r="G96" i="50"/>
  <c r="L96" i="49"/>
  <c r="C97" i="50"/>
  <c r="D97" i="49"/>
  <c r="E97" i="50"/>
  <c r="H97" i="49"/>
  <c r="G97" i="50"/>
  <c r="L97" i="49"/>
  <c r="C98" i="50"/>
  <c r="D98" i="49"/>
  <c r="E98" i="50"/>
  <c r="H98" i="49"/>
  <c r="G98" i="50"/>
  <c r="L98" i="49"/>
  <c r="C99" i="50"/>
  <c r="D99" i="49"/>
  <c r="E99" i="50"/>
  <c r="H99" i="49"/>
  <c r="G99" i="50"/>
  <c r="L99" i="49"/>
  <c r="C100" i="50"/>
  <c r="D100" i="49"/>
  <c r="E100" i="50"/>
  <c r="H100" i="49"/>
  <c r="G100" i="50"/>
  <c r="L100" i="49"/>
  <c r="C101" i="50"/>
  <c r="D101" i="49"/>
  <c r="E101" i="50"/>
  <c r="H101" i="49"/>
  <c r="G101" i="50"/>
  <c r="L101" i="49"/>
  <c r="C102" i="50"/>
  <c r="D102" i="49"/>
  <c r="E102" i="50"/>
  <c r="H102" i="49"/>
  <c r="G102" i="50"/>
  <c r="L102" i="49"/>
  <c r="E9" i="51"/>
  <c r="E9" i="52"/>
  <c r="E14" i="52"/>
  <c r="E11" i="54"/>
  <c r="F38" i="56"/>
  <c r="E38" i="56"/>
  <c r="D38" i="56"/>
  <c r="F39" i="56"/>
  <c r="E39" i="56"/>
  <c r="D39" i="56"/>
  <c r="F40" i="56"/>
  <c r="E40" i="56"/>
  <c r="D40" i="56"/>
  <c r="F41" i="56"/>
  <c r="E41" i="56"/>
  <c r="D41" i="56"/>
  <c r="F42" i="56"/>
  <c r="E42" i="56"/>
  <c r="D42" i="56"/>
  <c r="F43" i="56"/>
  <c r="E43" i="56"/>
  <c r="D43" i="56"/>
  <c r="F44" i="56"/>
  <c r="E44" i="56"/>
  <c r="D44" i="56"/>
  <c r="F45" i="56"/>
  <c r="E45" i="56"/>
  <c r="D45" i="56"/>
  <c r="F46" i="56"/>
  <c r="E46" i="56"/>
  <c r="D46" i="56"/>
  <c r="F47" i="56"/>
  <c r="E47" i="56"/>
  <c r="D47" i="56"/>
  <c r="F48" i="56"/>
  <c r="E48" i="56"/>
  <c r="D48" i="56"/>
  <c r="F49" i="56"/>
  <c r="E49" i="56"/>
  <c r="D49" i="56"/>
  <c r="F50" i="56"/>
  <c r="E50" i="56"/>
  <c r="F90" i="56"/>
  <c r="E90" i="56"/>
  <c r="D90" i="56"/>
  <c r="E91" i="56"/>
  <c r="D91" i="56"/>
  <c r="E95" i="56"/>
  <c r="D95" i="56"/>
  <c r="E99" i="56"/>
  <c r="D99" i="56"/>
  <c r="D103" i="56"/>
  <c r="D105" i="56"/>
  <c r="D107" i="56"/>
  <c r="D109" i="56"/>
  <c r="D111" i="56"/>
  <c r="D113" i="56"/>
  <c r="E8" i="59"/>
  <c r="H8" i="58"/>
  <c r="I8" i="59"/>
  <c r="P8" i="58"/>
  <c r="F13" i="59"/>
  <c r="J13" i="58"/>
  <c r="E14" i="59"/>
  <c r="H14" i="58"/>
  <c r="D15" i="59"/>
  <c r="F15" i="58"/>
  <c r="C16" i="59"/>
  <c r="D16" i="58"/>
  <c r="K16" i="59"/>
  <c r="T16" i="58"/>
  <c r="J17" i="59"/>
  <c r="R17" i="58"/>
  <c r="I18" i="59"/>
  <c r="P18" i="58"/>
  <c r="H19" i="59"/>
  <c r="N19" i="58"/>
  <c r="G20" i="59"/>
  <c r="L20" i="58"/>
  <c r="F21" i="59"/>
  <c r="J21" i="58"/>
  <c r="E22" i="59"/>
  <c r="H22" i="58"/>
  <c r="D23" i="59"/>
  <c r="F23" i="58"/>
  <c r="C24" i="59"/>
  <c r="D24" i="58"/>
  <c r="K24" i="59"/>
  <c r="T24" i="58"/>
  <c r="J25" i="59"/>
  <c r="R25" i="58"/>
  <c r="I26" i="59"/>
  <c r="P26" i="58"/>
  <c r="E8" i="51"/>
  <c r="E8" i="52"/>
  <c r="E13" i="52"/>
  <c r="E18" i="52"/>
  <c r="E10" i="54"/>
  <c r="E15" i="54"/>
  <c r="E25" i="56"/>
  <c r="D25" i="56"/>
  <c r="F25" i="56"/>
  <c r="E26" i="56"/>
  <c r="D26" i="56"/>
  <c r="F26" i="56"/>
  <c r="E27" i="56"/>
  <c r="D27" i="56"/>
  <c r="F27" i="56"/>
  <c r="E28" i="56"/>
  <c r="D28" i="56"/>
  <c r="F28" i="56"/>
  <c r="E29" i="56"/>
  <c r="D29" i="56"/>
  <c r="F29" i="56"/>
  <c r="E30" i="56"/>
  <c r="D30" i="56"/>
  <c r="F30" i="56"/>
  <c r="E31" i="56"/>
  <c r="D31" i="56"/>
  <c r="F31" i="56"/>
  <c r="E32" i="56"/>
  <c r="D32" i="56"/>
  <c r="F32" i="56"/>
  <c r="E33" i="56"/>
  <c r="D33" i="56"/>
  <c r="F33" i="56"/>
  <c r="E34" i="56"/>
  <c r="D34" i="56"/>
  <c r="F34" i="56"/>
  <c r="E35" i="56"/>
  <c r="D35" i="56"/>
  <c r="F35" i="56"/>
  <c r="E36" i="56"/>
  <c r="D36" i="56"/>
  <c r="F36" i="56"/>
  <c r="F37" i="56"/>
  <c r="E37" i="56"/>
  <c r="E77" i="56"/>
  <c r="D77" i="56"/>
  <c r="F77" i="56"/>
  <c r="E78" i="56"/>
  <c r="D78" i="56"/>
  <c r="F78" i="56"/>
  <c r="E79" i="56"/>
  <c r="D79" i="56"/>
  <c r="F79" i="56"/>
  <c r="E80" i="56"/>
  <c r="D80" i="56"/>
  <c r="F80" i="56"/>
  <c r="E81" i="56"/>
  <c r="D81" i="56"/>
  <c r="F81" i="56"/>
  <c r="E82" i="56"/>
  <c r="D82" i="56"/>
  <c r="F82" i="56"/>
  <c r="E83" i="56"/>
  <c r="D83" i="56"/>
  <c r="F83" i="56"/>
  <c r="E84" i="56"/>
  <c r="D84" i="56"/>
  <c r="F84" i="56"/>
  <c r="E85" i="56"/>
  <c r="D85" i="56"/>
  <c r="F85" i="56"/>
  <c r="E86" i="56"/>
  <c r="D86" i="56"/>
  <c r="F86" i="56"/>
  <c r="E87" i="56"/>
  <c r="D87" i="56"/>
  <c r="F87" i="56"/>
  <c r="E88" i="56"/>
  <c r="D88" i="56"/>
  <c r="F88" i="56"/>
  <c r="F89" i="56"/>
  <c r="E89" i="56"/>
  <c r="E94" i="56"/>
  <c r="D94" i="56"/>
  <c r="E98" i="56"/>
  <c r="D98" i="56"/>
  <c r="F102" i="56"/>
  <c r="E102" i="56"/>
  <c r="H13" i="59"/>
  <c r="N13" i="58"/>
  <c r="G14" i="59"/>
  <c r="L14" i="58"/>
  <c r="F15" i="59"/>
  <c r="J15" i="58"/>
  <c r="E16" i="59"/>
  <c r="H16" i="58"/>
  <c r="D17" i="59"/>
  <c r="F17" i="58"/>
  <c r="C18" i="59"/>
  <c r="D18" i="58"/>
  <c r="K18" i="59"/>
  <c r="T18" i="58"/>
  <c r="J19" i="59"/>
  <c r="R19" i="58"/>
  <c r="I20" i="59"/>
  <c r="P20" i="58"/>
  <c r="H21" i="59"/>
  <c r="N21" i="58"/>
  <c r="G22" i="59"/>
  <c r="L22" i="58"/>
  <c r="F23" i="59"/>
  <c r="J23" i="58"/>
  <c r="E24" i="59"/>
  <c r="H24" i="58"/>
  <c r="D25" i="59"/>
  <c r="F25" i="58"/>
  <c r="C26" i="59"/>
  <c r="D26" i="58"/>
  <c r="K26" i="59"/>
  <c r="T26" i="58"/>
  <c r="F93" i="49"/>
  <c r="D93" i="50"/>
  <c r="J93" i="49"/>
  <c r="F93" i="50"/>
  <c r="N93" i="49"/>
  <c r="H93" i="50"/>
  <c r="F94" i="49"/>
  <c r="D94" i="50"/>
  <c r="J94" i="49"/>
  <c r="F94" i="50"/>
  <c r="N94" i="49"/>
  <c r="H94" i="50"/>
  <c r="F95" i="49"/>
  <c r="D95" i="50"/>
  <c r="J95" i="49"/>
  <c r="F95" i="50"/>
  <c r="N95" i="49"/>
  <c r="H95" i="50"/>
  <c r="F96" i="49"/>
  <c r="D96" i="50"/>
  <c r="J96" i="49"/>
  <c r="F96" i="50"/>
  <c r="N96" i="49"/>
  <c r="H96" i="50"/>
  <c r="F97" i="49"/>
  <c r="D97" i="50"/>
  <c r="J97" i="49"/>
  <c r="F97" i="50"/>
  <c r="N97" i="49"/>
  <c r="H97" i="50"/>
  <c r="F98" i="49"/>
  <c r="D98" i="50"/>
  <c r="J98" i="49"/>
  <c r="F98" i="50"/>
  <c r="N98" i="49"/>
  <c r="H98" i="50"/>
  <c r="F99" i="49"/>
  <c r="D99" i="50"/>
  <c r="J99" i="49"/>
  <c r="F99" i="50"/>
  <c r="N99" i="49"/>
  <c r="H99" i="50"/>
  <c r="F100" i="49"/>
  <c r="D100" i="50"/>
  <c r="J100" i="49"/>
  <c r="F100" i="50"/>
  <c r="N100" i="49"/>
  <c r="H100" i="50"/>
  <c r="F101" i="49"/>
  <c r="D101" i="50"/>
  <c r="J101" i="49"/>
  <c r="F101" i="50"/>
  <c r="N101" i="49"/>
  <c r="H101" i="50"/>
  <c r="F102" i="49"/>
  <c r="D102" i="50"/>
  <c r="J102" i="49"/>
  <c r="F102" i="50"/>
  <c r="N102" i="49"/>
  <c r="H102" i="50"/>
  <c r="E7" i="51"/>
  <c r="E12" i="52"/>
  <c r="E17" i="52"/>
  <c r="E8" i="54"/>
  <c r="E13" i="54"/>
  <c r="D12" i="56"/>
  <c r="F12" i="56"/>
  <c r="E12" i="56"/>
  <c r="D13" i="56"/>
  <c r="F13" i="56"/>
  <c r="E13" i="56"/>
  <c r="D14" i="56"/>
  <c r="F14" i="56"/>
  <c r="E14" i="56"/>
  <c r="D15" i="56"/>
  <c r="F15" i="56"/>
  <c r="E15" i="56"/>
  <c r="D16" i="56"/>
  <c r="F16" i="56"/>
  <c r="E16" i="56"/>
  <c r="D17" i="56"/>
  <c r="F17" i="56"/>
  <c r="E17" i="56"/>
  <c r="D18" i="56"/>
  <c r="F18" i="56"/>
  <c r="E18" i="56"/>
  <c r="D19" i="56"/>
  <c r="F19" i="56"/>
  <c r="E19" i="56"/>
  <c r="D20" i="56"/>
  <c r="F20" i="56"/>
  <c r="E20" i="56"/>
  <c r="D21" i="56"/>
  <c r="F21" i="56"/>
  <c r="E21" i="56"/>
  <c r="D22" i="56"/>
  <c r="F22" i="56"/>
  <c r="E22" i="56"/>
  <c r="D23" i="56"/>
  <c r="F23" i="56"/>
  <c r="E23" i="56"/>
  <c r="E24" i="56"/>
  <c r="F24" i="56"/>
  <c r="D64" i="56"/>
  <c r="F64" i="56"/>
  <c r="E64" i="56"/>
  <c r="D65" i="56"/>
  <c r="F65" i="56"/>
  <c r="E65" i="56"/>
  <c r="D66" i="56"/>
  <c r="F66" i="56"/>
  <c r="E66" i="56"/>
  <c r="D67" i="56"/>
  <c r="F67" i="56"/>
  <c r="E67" i="56"/>
  <c r="D68" i="56"/>
  <c r="F68" i="56"/>
  <c r="E68" i="56"/>
  <c r="D69" i="56"/>
  <c r="F69" i="56"/>
  <c r="E69" i="56"/>
  <c r="D70" i="56"/>
  <c r="F70" i="56"/>
  <c r="E70" i="56"/>
  <c r="D71" i="56"/>
  <c r="F71" i="56"/>
  <c r="E71" i="56"/>
  <c r="D72" i="56"/>
  <c r="F72" i="56"/>
  <c r="E72" i="56"/>
  <c r="D73" i="56"/>
  <c r="F73" i="56"/>
  <c r="E73" i="56"/>
  <c r="D74" i="56"/>
  <c r="F74" i="56"/>
  <c r="E74" i="56"/>
  <c r="D75" i="56"/>
  <c r="F75" i="56"/>
  <c r="E75" i="56"/>
  <c r="E76" i="56"/>
  <c r="F76" i="56"/>
  <c r="D93" i="56"/>
  <c r="E93" i="56"/>
  <c r="D97" i="56"/>
  <c r="E97" i="56"/>
  <c r="D101" i="56"/>
  <c r="E101" i="56"/>
  <c r="D104" i="56"/>
  <c r="D106" i="56"/>
  <c r="D108" i="56"/>
  <c r="D110" i="56"/>
  <c r="D112" i="56"/>
  <c r="C8" i="59"/>
  <c r="D8" i="58"/>
  <c r="G8" i="59"/>
  <c r="L8" i="58"/>
  <c r="K8" i="59"/>
  <c r="T8" i="58"/>
  <c r="J13" i="59"/>
  <c r="R13" i="58"/>
  <c r="I14" i="59"/>
  <c r="P14" i="58"/>
  <c r="H15" i="59"/>
  <c r="N15" i="58"/>
  <c r="G16" i="59"/>
  <c r="L16" i="58"/>
  <c r="F17" i="59"/>
  <c r="J17" i="58"/>
  <c r="E18" i="59"/>
  <c r="H18" i="58"/>
  <c r="D19" i="59"/>
  <c r="F19" i="58"/>
  <c r="C20" i="59"/>
  <c r="D20" i="58"/>
  <c r="K20" i="59"/>
  <c r="T20" i="58"/>
  <c r="J21" i="59"/>
  <c r="R21" i="58"/>
  <c r="I22" i="59"/>
  <c r="P22" i="58"/>
  <c r="H23" i="59"/>
  <c r="N23" i="58"/>
  <c r="G24" i="59"/>
  <c r="L24" i="58"/>
  <c r="F25" i="59"/>
  <c r="J25" i="58"/>
  <c r="E26" i="59"/>
  <c r="H26" i="58"/>
  <c r="D27" i="59"/>
  <c r="F27" i="58"/>
  <c r="E10" i="52"/>
  <c r="E16" i="52"/>
  <c r="E12" i="54"/>
  <c r="F7" i="56"/>
  <c r="E7" i="56"/>
  <c r="D7" i="56"/>
  <c r="F8" i="56"/>
  <c r="E8" i="56"/>
  <c r="D8" i="56"/>
  <c r="F9" i="56"/>
  <c r="E9" i="56"/>
  <c r="D9" i="56"/>
  <c r="F10" i="56"/>
  <c r="E10" i="56"/>
  <c r="D10" i="56"/>
  <c r="F51" i="56"/>
  <c r="E51" i="56"/>
  <c r="D51" i="56"/>
  <c r="F52" i="56"/>
  <c r="E52" i="56"/>
  <c r="D52" i="56"/>
  <c r="F53" i="56"/>
  <c r="E53" i="56"/>
  <c r="D53" i="56"/>
  <c r="F54" i="56"/>
  <c r="E54" i="56"/>
  <c r="D54" i="56"/>
  <c r="F55" i="56"/>
  <c r="E55" i="56"/>
  <c r="D55" i="56"/>
  <c r="F56" i="56"/>
  <c r="E56" i="56"/>
  <c r="D56" i="56"/>
  <c r="F57" i="56"/>
  <c r="E57" i="56"/>
  <c r="D57" i="56"/>
  <c r="F58" i="56"/>
  <c r="E58" i="56"/>
  <c r="D58" i="56"/>
  <c r="F59" i="56"/>
  <c r="E59" i="56"/>
  <c r="D59" i="56"/>
  <c r="F60" i="56"/>
  <c r="E60" i="56"/>
  <c r="D60" i="56"/>
  <c r="F61" i="56"/>
  <c r="E61" i="56"/>
  <c r="D61" i="56"/>
  <c r="F62" i="56"/>
  <c r="E62" i="56"/>
  <c r="D62" i="56"/>
  <c r="F63" i="56"/>
  <c r="E63" i="56"/>
  <c r="E92" i="56"/>
  <c r="D92" i="56"/>
  <c r="E96" i="56"/>
  <c r="D96" i="56"/>
  <c r="E100" i="56"/>
  <c r="D100" i="56"/>
  <c r="D13" i="59"/>
  <c r="F13" i="58"/>
  <c r="C14" i="59"/>
  <c r="D14" i="58"/>
  <c r="K14" i="59"/>
  <c r="T14" i="58"/>
  <c r="J15" i="59"/>
  <c r="R15" i="58"/>
  <c r="I16" i="59"/>
  <c r="P16" i="58"/>
  <c r="H17" i="59"/>
  <c r="N17" i="58"/>
  <c r="G18" i="59"/>
  <c r="L18" i="58"/>
  <c r="F19" i="59"/>
  <c r="J19" i="58"/>
  <c r="E20" i="59"/>
  <c r="H20" i="58"/>
  <c r="D21" i="59"/>
  <c r="F21" i="58"/>
  <c r="C22" i="59"/>
  <c r="D22" i="58"/>
  <c r="K22" i="59"/>
  <c r="T22" i="58"/>
  <c r="J23" i="59"/>
  <c r="R23" i="58"/>
  <c r="I24" i="59"/>
  <c r="P24" i="58"/>
  <c r="H25" i="59"/>
  <c r="N25" i="58"/>
  <c r="G26" i="59"/>
  <c r="L26" i="58"/>
  <c r="C13" i="59"/>
  <c r="D13" i="58"/>
  <c r="E13" i="59"/>
  <c r="H13" i="58"/>
  <c r="G13" i="59"/>
  <c r="L13" i="58"/>
  <c r="I13" i="59"/>
  <c r="P13" i="58"/>
  <c r="K13" i="59"/>
  <c r="T13" i="58"/>
  <c r="D14" i="59"/>
  <c r="F14" i="58"/>
  <c r="F14" i="59"/>
  <c r="J14" i="58"/>
  <c r="H14" i="59"/>
  <c r="N14" i="58"/>
  <c r="J14" i="59"/>
  <c r="R14" i="58"/>
  <c r="C15" i="59"/>
  <c r="D15" i="58"/>
  <c r="E15" i="59"/>
  <c r="H15" i="58"/>
  <c r="G15" i="59"/>
  <c r="L15" i="58"/>
  <c r="I15" i="59"/>
  <c r="P15" i="58"/>
  <c r="K15" i="59"/>
  <c r="T15" i="58"/>
  <c r="D16" i="59"/>
  <c r="F16" i="58"/>
  <c r="F16" i="59"/>
  <c r="J16" i="58"/>
  <c r="H16" i="59"/>
  <c r="N16" i="58"/>
  <c r="J16" i="59"/>
  <c r="R16" i="58"/>
  <c r="C17" i="59"/>
  <c r="D17" i="58"/>
  <c r="E17" i="59"/>
  <c r="H17" i="58"/>
  <c r="G17" i="59"/>
  <c r="L17" i="58"/>
  <c r="I17" i="59"/>
  <c r="P17" i="58"/>
  <c r="K17" i="59"/>
  <c r="T17" i="58"/>
  <c r="D18" i="59"/>
  <c r="F18" i="58"/>
  <c r="F18" i="59"/>
  <c r="J18" i="58"/>
  <c r="H18" i="59"/>
  <c r="N18" i="58"/>
  <c r="J18" i="59"/>
  <c r="R18" i="58"/>
  <c r="C19" i="59"/>
  <c r="D19" i="58"/>
  <c r="E19" i="59"/>
  <c r="H19" i="58"/>
  <c r="G19" i="59"/>
  <c r="L19" i="58"/>
  <c r="I19" i="59"/>
  <c r="P19" i="58"/>
  <c r="K19" i="59"/>
  <c r="T19" i="58"/>
  <c r="D20" i="59"/>
  <c r="F20" i="58"/>
  <c r="F20" i="59"/>
  <c r="J20" i="58"/>
  <c r="H20" i="59"/>
  <c r="N20" i="58"/>
  <c r="J20" i="59"/>
  <c r="R20" i="58"/>
  <c r="C21" i="59"/>
  <c r="D21" i="58"/>
  <c r="E21" i="59"/>
  <c r="H21" i="58"/>
  <c r="G21" i="59"/>
  <c r="L21" i="58"/>
  <c r="I21" i="59"/>
  <c r="P21" i="58"/>
  <c r="K21" i="59"/>
  <c r="T21" i="58"/>
  <c r="D22" i="59"/>
  <c r="F22" i="58"/>
  <c r="F22" i="59"/>
  <c r="J22" i="58"/>
  <c r="H22" i="59"/>
  <c r="N22" i="58"/>
  <c r="J22" i="59"/>
  <c r="R22" i="58"/>
  <c r="C23" i="59"/>
  <c r="D23" i="58"/>
  <c r="E23" i="59"/>
  <c r="H23" i="58"/>
  <c r="G23" i="59"/>
  <c r="L23" i="58"/>
  <c r="I23" i="59"/>
  <c r="P23" i="58"/>
  <c r="K23" i="59"/>
  <c r="T23" i="58"/>
  <c r="D24" i="59"/>
  <c r="F24" i="58"/>
  <c r="F24" i="59"/>
  <c r="J24" i="58"/>
  <c r="H24" i="59"/>
  <c r="N24" i="58"/>
  <c r="J24" i="59"/>
  <c r="R24" i="58"/>
  <c r="C25" i="59"/>
  <c r="D25" i="58"/>
  <c r="E25" i="59"/>
  <c r="H25" i="58"/>
  <c r="G25" i="59"/>
  <c r="L25" i="58"/>
  <c r="I25" i="59"/>
  <c r="P25" i="58"/>
  <c r="K25" i="59"/>
  <c r="T25" i="58"/>
  <c r="D26" i="59"/>
  <c r="F26" i="58"/>
  <c r="F26" i="59"/>
  <c r="J26" i="58"/>
  <c r="H26" i="59"/>
  <c r="N26" i="58"/>
  <c r="J26" i="59"/>
  <c r="R26" i="58"/>
  <c r="C27" i="59"/>
  <c r="D27" i="58"/>
  <c r="E27" i="59"/>
  <c r="H27" i="58"/>
  <c r="G27" i="59"/>
  <c r="L27" i="58"/>
  <c r="I27" i="59"/>
  <c r="P27" i="58"/>
  <c r="K27" i="59"/>
  <c r="T27" i="58"/>
  <c r="D28" i="59"/>
  <c r="F28" i="58"/>
  <c r="F28" i="59"/>
  <c r="J28" i="58"/>
  <c r="H28" i="59"/>
  <c r="N28" i="58"/>
  <c r="J28" i="59"/>
  <c r="R28" i="58"/>
  <c r="C29" i="59"/>
  <c r="D29" i="58"/>
  <c r="E29" i="59"/>
  <c r="H29" i="58"/>
  <c r="G29" i="59"/>
  <c r="L29" i="58"/>
  <c r="I29" i="59"/>
  <c r="P29" i="58"/>
  <c r="K29" i="59"/>
  <c r="T29" i="58"/>
  <c r="D30" i="59"/>
  <c r="F30" i="58"/>
  <c r="F30" i="59"/>
  <c r="J30" i="58"/>
  <c r="H30" i="59"/>
  <c r="N30" i="58"/>
  <c r="J30" i="59"/>
  <c r="R30" i="58"/>
  <c r="C31" i="59"/>
  <c r="D31" i="58"/>
  <c r="E31" i="59"/>
  <c r="H31" i="58"/>
  <c r="G31" i="59"/>
  <c r="L31" i="58"/>
  <c r="I31" i="59"/>
  <c r="P31" i="58"/>
  <c r="K31" i="59"/>
  <c r="T31" i="58"/>
  <c r="D32" i="59"/>
  <c r="F32" i="58"/>
  <c r="F32" i="59"/>
  <c r="J32" i="58"/>
  <c r="H32" i="59"/>
  <c r="N32" i="58"/>
  <c r="J32" i="59"/>
  <c r="R32" i="58"/>
  <c r="C33" i="59"/>
  <c r="D33" i="58"/>
  <c r="E33" i="59"/>
  <c r="H33" i="58"/>
  <c r="G33" i="59"/>
  <c r="L33" i="58"/>
  <c r="I33" i="59"/>
  <c r="P33" i="58"/>
  <c r="K33" i="59"/>
  <c r="T33" i="58"/>
  <c r="D34" i="59"/>
  <c r="F34" i="58"/>
  <c r="F34" i="59"/>
  <c r="J34" i="58"/>
  <c r="H34" i="59"/>
  <c r="N34" i="58"/>
  <c r="J34" i="59"/>
  <c r="R34" i="58"/>
  <c r="C35" i="59"/>
  <c r="D35" i="58"/>
  <c r="E35" i="59"/>
  <c r="H35" i="58"/>
  <c r="G35" i="59"/>
  <c r="L35" i="58"/>
  <c r="I35" i="59"/>
  <c r="P35" i="58"/>
  <c r="K35" i="59"/>
  <c r="T35" i="58"/>
  <c r="D36" i="59"/>
  <c r="F36" i="58"/>
  <c r="F36" i="59"/>
  <c r="J36" i="58"/>
  <c r="H36" i="59"/>
  <c r="N36" i="58"/>
  <c r="J36" i="59"/>
  <c r="R36" i="58"/>
  <c r="C37" i="59"/>
  <c r="D37" i="58"/>
  <c r="E37" i="59"/>
  <c r="H37" i="58"/>
  <c r="G37" i="59"/>
  <c r="L37" i="58"/>
  <c r="I37" i="59"/>
  <c r="P37" i="58"/>
  <c r="K37" i="59"/>
  <c r="T37" i="58"/>
  <c r="D38" i="59"/>
  <c r="F38" i="58"/>
  <c r="F38" i="59"/>
  <c r="J38" i="58"/>
  <c r="H38" i="59"/>
  <c r="N38" i="58"/>
  <c r="J38" i="59"/>
  <c r="R38" i="58"/>
  <c r="C39" i="59"/>
  <c r="D39" i="58"/>
  <c r="E39" i="59"/>
  <c r="H39" i="58"/>
  <c r="G39" i="59"/>
  <c r="L39" i="58"/>
  <c r="I39" i="59"/>
  <c r="P39" i="58"/>
  <c r="K39" i="59"/>
  <c r="T39" i="58"/>
  <c r="D40" i="59"/>
  <c r="F40" i="58"/>
  <c r="F40" i="59"/>
  <c r="J40" i="58"/>
  <c r="H40" i="59"/>
  <c r="N40" i="58"/>
  <c r="J40" i="59"/>
  <c r="R40" i="58"/>
  <c r="C41" i="59"/>
  <c r="D41" i="58"/>
  <c r="E41" i="59"/>
  <c r="H41" i="58"/>
  <c r="G41" i="59"/>
  <c r="L41" i="58"/>
  <c r="I41" i="59"/>
  <c r="P41" i="58"/>
  <c r="K41" i="59"/>
  <c r="T41" i="58"/>
  <c r="D42" i="59"/>
  <c r="F42" i="58"/>
  <c r="F42" i="59"/>
  <c r="J42" i="58"/>
  <c r="H42" i="59"/>
  <c r="N42" i="58"/>
  <c r="J42" i="59"/>
  <c r="R42" i="58"/>
  <c r="C43" i="59"/>
  <c r="D43" i="58"/>
  <c r="E43" i="59"/>
  <c r="H43" i="58"/>
  <c r="G43" i="59"/>
  <c r="L43" i="58"/>
  <c r="I43" i="59"/>
  <c r="P43" i="58"/>
  <c r="K43" i="59"/>
  <c r="T43" i="58"/>
  <c r="D44" i="59"/>
  <c r="F44" i="58"/>
  <c r="F44" i="59"/>
  <c r="J44" i="58"/>
  <c r="H44" i="59"/>
  <c r="N44" i="58"/>
  <c r="J44" i="59"/>
  <c r="R44" i="58"/>
  <c r="C45" i="59"/>
  <c r="D45" i="58"/>
  <c r="E45" i="59"/>
  <c r="H45" i="58"/>
  <c r="G45" i="59"/>
  <c r="L45" i="58"/>
  <c r="I45" i="59"/>
  <c r="P45" i="58"/>
  <c r="K45" i="59"/>
  <c r="T45" i="58"/>
  <c r="D46" i="59"/>
  <c r="F46" i="58"/>
  <c r="F46" i="59"/>
  <c r="J46" i="58"/>
  <c r="H46" i="59"/>
  <c r="N46" i="58"/>
  <c r="J46" i="59"/>
  <c r="R46" i="58"/>
  <c r="C47" i="59"/>
  <c r="D47" i="58"/>
  <c r="E47" i="59"/>
  <c r="H47" i="58"/>
  <c r="G47" i="59"/>
  <c r="L47" i="58"/>
  <c r="I47" i="59"/>
  <c r="P47" i="58"/>
  <c r="K47" i="59"/>
  <c r="T47" i="58"/>
  <c r="D48" i="59"/>
  <c r="F48" i="58"/>
  <c r="F48" i="59"/>
  <c r="J48" i="58"/>
  <c r="H48" i="59"/>
  <c r="N48" i="58"/>
  <c r="J48" i="59"/>
  <c r="R48" i="58"/>
  <c r="C49" i="59"/>
  <c r="D49" i="58"/>
  <c r="E49" i="59"/>
  <c r="H49" i="58"/>
  <c r="G49" i="59"/>
  <c r="L49" i="58"/>
  <c r="I49" i="59"/>
  <c r="P49" i="58"/>
  <c r="K49" i="59"/>
  <c r="T49" i="58"/>
  <c r="D50" i="59"/>
  <c r="F50" i="58"/>
  <c r="F50" i="59"/>
  <c r="J50" i="58"/>
  <c r="H50" i="59"/>
  <c r="N50" i="58"/>
  <c r="J50" i="59"/>
  <c r="R50" i="58"/>
  <c r="C51" i="59"/>
  <c r="D51" i="58"/>
  <c r="E51" i="59"/>
  <c r="H51" i="58"/>
  <c r="G51" i="59"/>
  <c r="L51" i="58"/>
  <c r="I51" i="59"/>
  <c r="P51" i="58"/>
  <c r="K51" i="59"/>
  <c r="T51" i="58"/>
  <c r="D52" i="59"/>
  <c r="F52" i="58"/>
  <c r="F52" i="59"/>
  <c r="J52" i="58"/>
  <c r="H52" i="59"/>
  <c r="N52" i="58"/>
  <c r="J52" i="59"/>
  <c r="R52" i="58"/>
  <c r="C53" i="59"/>
  <c r="D53" i="58"/>
  <c r="E53" i="59"/>
  <c r="H53" i="58"/>
  <c r="G53" i="59"/>
  <c r="L53" i="58"/>
  <c r="I53" i="59"/>
  <c r="P53" i="58"/>
  <c r="K53" i="59"/>
  <c r="T53" i="58"/>
  <c r="D54" i="59"/>
  <c r="F54" i="58"/>
  <c r="F54" i="59"/>
  <c r="J54" i="58"/>
  <c r="H54" i="59"/>
  <c r="N54" i="58"/>
  <c r="D55" i="59"/>
  <c r="F55" i="58"/>
  <c r="G55" i="59"/>
  <c r="L55" i="58"/>
  <c r="C56" i="59"/>
  <c r="D56" i="58"/>
  <c r="F56" i="59"/>
  <c r="J56" i="58"/>
  <c r="K56" i="59"/>
  <c r="T56" i="58"/>
  <c r="E57" i="59"/>
  <c r="H57" i="58"/>
  <c r="J57" i="59"/>
  <c r="R57" i="58"/>
  <c r="D58" i="59"/>
  <c r="F58" i="58"/>
  <c r="I58" i="59"/>
  <c r="P58" i="58"/>
  <c r="C59" i="59"/>
  <c r="D59" i="58"/>
  <c r="H59" i="59"/>
  <c r="N59" i="58"/>
  <c r="K59" i="59"/>
  <c r="T59" i="58"/>
  <c r="G60" i="59"/>
  <c r="L60" i="58"/>
  <c r="J60" i="59"/>
  <c r="R60" i="58"/>
  <c r="F61" i="59"/>
  <c r="J61" i="58"/>
  <c r="I61" i="59"/>
  <c r="P61" i="58"/>
  <c r="E62" i="59"/>
  <c r="H62" i="58"/>
  <c r="H62" i="59"/>
  <c r="N62" i="58"/>
  <c r="D63" i="59"/>
  <c r="F63" i="58"/>
  <c r="G63" i="59"/>
  <c r="L63" i="58"/>
  <c r="C64" i="59"/>
  <c r="D64" i="58"/>
  <c r="F64" i="59"/>
  <c r="J64" i="58"/>
  <c r="K64" i="59"/>
  <c r="T64" i="58"/>
  <c r="E65" i="59"/>
  <c r="H65" i="58"/>
  <c r="J65" i="59"/>
  <c r="R65" i="58"/>
  <c r="D66" i="59"/>
  <c r="F66" i="58"/>
  <c r="I66" i="59"/>
  <c r="P66" i="58"/>
  <c r="C67" i="59"/>
  <c r="D67" i="58"/>
  <c r="H67" i="59"/>
  <c r="N67" i="58"/>
  <c r="K67" i="59"/>
  <c r="T67" i="58"/>
  <c r="G68" i="59"/>
  <c r="L68" i="58"/>
  <c r="J68" i="59"/>
  <c r="R68" i="58"/>
  <c r="F69" i="59"/>
  <c r="J69" i="58"/>
  <c r="I69" i="59"/>
  <c r="P69" i="58"/>
  <c r="E70" i="59"/>
  <c r="H70" i="58"/>
  <c r="H70" i="59"/>
  <c r="N70" i="58"/>
  <c r="D71" i="59"/>
  <c r="F71" i="58"/>
  <c r="G71" i="59"/>
  <c r="L71" i="58"/>
  <c r="C72" i="59"/>
  <c r="D72" i="58"/>
  <c r="F72" i="59"/>
  <c r="J72" i="58"/>
  <c r="K72" i="59"/>
  <c r="T72" i="58"/>
  <c r="E73" i="59"/>
  <c r="H73" i="58"/>
  <c r="J73" i="59"/>
  <c r="R73" i="58"/>
  <c r="D74" i="59"/>
  <c r="F74" i="58"/>
  <c r="I74" i="59"/>
  <c r="P74" i="58"/>
  <c r="C75" i="59"/>
  <c r="D75" i="58"/>
  <c r="H75" i="59"/>
  <c r="N75" i="58"/>
  <c r="K75" i="59"/>
  <c r="T75" i="58"/>
  <c r="G76" i="59"/>
  <c r="L76" i="58"/>
  <c r="J76" i="59"/>
  <c r="R76" i="58"/>
  <c r="F77" i="59"/>
  <c r="J77" i="58"/>
  <c r="I77" i="59"/>
  <c r="P77" i="58"/>
  <c r="E78" i="59"/>
  <c r="H78" i="58"/>
  <c r="H78" i="59"/>
  <c r="N78" i="58"/>
  <c r="D79" i="59"/>
  <c r="F79" i="58"/>
  <c r="G79" i="59"/>
  <c r="L79" i="58"/>
  <c r="C80" i="59"/>
  <c r="D80" i="58"/>
  <c r="F80" i="59"/>
  <c r="J80" i="58"/>
  <c r="K80" i="59"/>
  <c r="T80" i="58"/>
  <c r="E81" i="59"/>
  <c r="H81" i="58"/>
  <c r="J81" i="59"/>
  <c r="R81" i="58"/>
  <c r="D82" i="59"/>
  <c r="F82" i="58"/>
  <c r="I82" i="59"/>
  <c r="P82" i="58"/>
  <c r="C83" i="59"/>
  <c r="D83" i="58"/>
  <c r="H83" i="59"/>
  <c r="N83" i="58"/>
  <c r="K83" i="59"/>
  <c r="T83" i="58"/>
  <c r="G84" i="59"/>
  <c r="L84" i="58"/>
  <c r="J84" i="59"/>
  <c r="R84" i="58"/>
  <c r="F85" i="59"/>
  <c r="J85" i="58"/>
  <c r="I85" i="59"/>
  <c r="P85" i="58"/>
  <c r="E86" i="59"/>
  <c r="H86" i="58"/>
  <c r="H86" i="59"/>
  <c r="N86" i="58"/>
  <c r="D87" i="59"/>
  <c r="F87" i="58"/>
  <c r="G87" i="59"/>
  <c r="L87" i="58"/>
  <c r="C88" i="59"/>
  <c r="D88" i="58"/>
  <c r="F88" i="59"/>
  <c r="J88" i="58"/>
  <c r="K88" i="59"/>
  <c r="T88" i="58"/>
  <c r="E89" i="59"/>
  <c r="H89" i="58"/>
  <c r="J89" i="59"/>
  <c r="R89" i="58"/>
  <c r="D90" i="59"/>
  <c r="F90" i="58"/>
  <c r="I90" i="59"/>
  <c r="P90" i="58"/>
  <c r="C91" i="59"/>
  <c r="D91" i="58"/>
  <c r="H91" i="59"/>
  <c r="N91" i="58"/>
  <c r="K91" i="59"/>
  <c r="T91" i="58"/>
  <c r="G92" i="59"/>
  <c r="L92" i="58"/>
  <c r="J92" i="59"/>
  <c r="R92" i="58"/>
  <c r="F93" i="59"/>
  <c r="J93" i="58"/>
  <c r="I93" i="59"/>
  <c r="P93" i="58"/>
  <c r="E94" i="59"/>
  <c r="H94" i="58"/>
  <c r="H94" i="59"/>
  <c r="N94" i="58"/>
  <c r="D95" i="59"/>
  <c r="F95" i="58"/>
  <c r="G95" i="59"/>
  <c r="L95" i="58"/>
  <c r="C96" i="59"/>
  <c r="D96" i="58"/>
  <c r="F96" i="59"/>
  <c r="J96" i="58"/>
  <c r="K96" i="59"/>
  <c r="T96" i="58"/>
  <c r="E97" i="59"/>
  <c r="H97" i="58"/>
  <c r="J97" i="59"/>
  <c r="R97" i="58"/>
  <c r="D98" i="59"/>
  <c r="F98" i="58"/>
  <c r="I98" i="59"/>
  <c r="P98" i="58"/>
  <c r="C99" i="59"/>
  <c r="D99" i="58"/>
  <c r="H99" i="59"/>
  <c r="N99" i="58"/>
  <c r="K99" i="59"/>
  <c r="T99" i="58"/>
  <c r="G100" i="59"/>
  <c r="L100" i="58"/>
  <c r="J100" i="59"/>
  <c r="R100" i="58"/>
  <c r="F101" i="59"/>
  <c r="J101" i="58"/>
  <c r="I101" i="59"/>
  <c r="P101" i="58"/>
  <c r="E102" i="59"/>
  <c r="H102" i="58"/>
  <c r="H102" i="59"/>
  <c r="N102" i="58"/>
  <c r="D103" i="59"/>
  <c r="F103" i="58"/>
  <c r="G103" i="59"/>
  <c r="L103" i="58"/>
  <c r="D9" i="59"/>
  <c r="F9" i="58"/>
  <c r="F9" i="59"/>
  <c r="J9" i="58"/>
  <c r="H9" i="59"/>
  <c r="N9" i="58"/>
  <c r="J9" i="59"/>
  <c r="R9" i="58"/>
  <c r="C10" i="59"/>
  <c r="D10" i="58"/>
  <c r="E10" i="59"/>
  <c r="H10" i="58"/>
  <c r="G10" i="59"/>
  <c r="L10" i="58"/>
  <c r="I10" i="59"/>
  <c r="P10" i="58"/>
  <c r="K10" i="59"/>
  <c r="T10" i="58"/>
  <c r="D11" i="59"/>
  <c r="F11" i="58"/>
  <c r="F11" i="59"/>
  <c r="J11" i="58"/>
  <c r="H11" i="59"/>
  <c r="N11" i="58"/>
  <c r="J11" i="59"/>
  <c r="R11" i="58"/>
  <c r="K54" i="59"/>
  <c r="T54" i="58"/>
  <c r="E55" i="59"/>
  <c r="H55" i="58"/>
  <c r="J55" i="59"/>
  <c r="R55" i="58"/>
  <c r="D56" i="59"/>
  <c r="F56" i="58"/>
  <c r="I56" i="59"/>
  <c r="P56" i="58"/>
  <c r="C57" i="59"/>
  <c r="D57" i="58"/>
  <c r="H57" i="59"/>
  <c r="N57" i="58"/>
  <c r="K57" i="59"/>
  <c r="T57" i="58"/>
  <c r="G58" i="59"/>
  <c r="L58" i="58"/>
  <c r="J58" i="59"/>
  <c r="R58" i="58"/>
  <c r="F59" i="59"/>
  <c r="J59" i="58"/>
  <c r="I59" i="59"/>
  <c r="P59" i="58"/>
  <c r="E60" i="59"/>
  <c r="H60" i="58"/>
  <c r="H60" i="59"/>
  <c r="N60" i="58"/>
  <c r="D61" i="59"/>
  <c r="F61" i="58"/>
  <c r="G61" i="59"/>
  <c r="L61" i="58"/>
  <c r="C62" i="59"/>
  <c r="D62" i="58"/>
  <c r="F62" i="59"/>
  <c r="J62" i="58"/>
  <c r="K62" i="59"/>
  <c r="T62" i="58"/>
  <c r="E63" i="59"/>
  <c r="H63" i="58"/>
  <c r="J63" i="59"/>
  <c r="R63" i="58"/>
  <c r="D64" i="59"/>
  <c r="F64" i="58"/>
  <c r="I64" i="59"/>
  <c r="P64" i="58"/>
  <c r="C65" i="59"/>
  <c r="D65" i="58"/>
  <c r="H65" i="59"/>
  <c r="N65" i="58"/>
  <c r="K65" i="59"/>
  <c r="T65" i="58"/>
  <c r="G66" i="59"/>
  <c r="L66" i="58"/>
  <c r="J66" i="59"/>
  <c r="R66" i="58"/>
  <c r="F67" i="59"/>
  <c r="J67" i="58"/>
  <c r="I67" i="59"/>
  <c r="P67" i="58"/>
  <c r="E68" i="59"/>
  <c r="H68" i="58"/>
  <c r="H68" i="59"/>
  <c r="N68" i="58"/>
  <c r="D69" i="59"/>
  <c r="F69" i="58"/>
  <c r="G69" i="59"/>
  <c r="L69" i="58"/>
  <c r="C70" i="59"/>
  <c r="D70" i="58"/>
  <c r="F70" i="59"/>
  <c r="J70" i="58"/>
  <c r="K70" i="59"/>
  <c r="T70" i="58"/>
  <c r="E71" i="59"/>
  <c r="H71" i="58"/>
  <c r="J71" i="59"/>
  <c r="R71" i="58"/>
  <c r="D72" i="59"/>
  <c r="F72" i="58"/>
  <c r="I72" i="59"/>
  <c r="P72" i="58"/>
  <c r="C73" i="59"/>
  <c r="D73" i="58"/>
  <c r="H73" i="59"/>
  <c r="N73" i="58"/>
  <c r="K73" i="59"/>
  <c r="T73" i="58"/>
  <c r="G74" i="59"/>
  <c r="L74" i="58"/>
  <c r="J74" i="59"/>
  <c r="R74" i="58"/>
  <c r="F75" i="59"/>
  <c r="J75" i="58"/>
  <c r="I75" i="59"/>
  <c r="P75" i="58"/>
  <c r="E76" i="59"/>
  <c r="H76" i="58"/>
  <c r="H76" i="59"/>
  <c r="N76" i="58"/>
  <c r="D77" i="59"/>
  <c r="F77" i="58"/>
  <c r="G77" i="59"/>
  <c r="L77" i="58"/>
  <c r="C78" i="59"/>
  <c r="D78" i="58"/>
  <c r="F78" i="59"/>
  <c r="J78" i="58"/>
  <c r="K78" i="59"/>
  <c r="T78" i="58"/>
  <c r="E79" i="59"/>
  <c r="H79" i="58"/>
  <c r="J79" i="59"/>
  <c r="R79" i="58"/>
  <c r="D80" i="59"/>
  <c r="F80" i="58"/>
  <c r="I80" i="59"/>
  <c r="P80" i="58"/>
  <c r="C81" i="59"/>
  <c r="D81" i="58"/>
  <c r="H81" i="59"/>
  <c r="N81" i="58"/>
  <c r="K81" i="59"/>
  <c r="T81" i="58"/>
  <c r="G82" i="59"/>
  <c r="L82" i="58"/>
  <c r="J82" i="59"/>
  <c r="R82" i="58"/>
  <c r="F83" i="59"/>
  <c r="J83" i="58"/>
  <c r="I83" i="59"/>
  <c r="P83" i="58"/>
  <c r="E84" i="59"/>
  <c r="H84" i="58"/>
  <c r="H84" i="59"/>
  <c r="N84" i="58"/>
  <c r="D85" i="59"/>
  <c r="F85" i="58"/>
  <c r="G85" i="59"/>
  <c r="L85" i="58"/>
  <c r="C86" i="59"/>
  <c r="D86" i="58"/>
  <c r="F86" i="59"/>
  <c r="J86" i="58"/>
  <c r="K86" i="59"/>
  <c r="T86" i="58"/>
  <c r="E87" i="59"/>
  <c r="H87" i="58"/>
  <c r="J87" i="59"/>
  <c r="R87" i="58"/>
  <c r="D88" i="59"/>
  <c r="F88" i="58"/>
  <c r="I88" i="59"/>
  <c r="P88" i="58"/>
  <c r="C89" i="59"/>
  <c r="D89" i="58"/>
  <c r="H89" i="59"/>
  <c r="N89" i="58"/>
  <c r="K89" i="59"/>
  <c r="T89" i="58"/>
  <c r="G90" i="59"/>
  <c r="L90" i="58"/>
  <c r="J90" i="59"/>
  <c r="R90" i="58"/>
  <c r="F91" i="59"/>
  <c r="J91" i="58"/>
  <c r="I91" i="59"/>
  <c r="P91" i="58"/>
  <c r="E92" i="59"/>
  <c r="H92" i="58"/>
  <c r="H92" i="59"/>
  <c r="N92" i="58"/>
  <c r="D93" i="59"/>
  <c r="F93" i="58"/>
  <c r="G93" i="59"/>
  <c r="L93" i="58"/>
  <c r="C94" i="59"/>
  <c r="D94" i="58"/>
  <c r="F94" i="59"/>
  <c r="J94" i="58"/>
  <c r="K94" i="59"/>
  <c r="T94" i="58"/>
  <c r="E95" i="59"/>
  <c r="H95" i="58"/>
  <c r="J95" i="59"/>
  <c r="R95" i="58"/>
  <c r="D96" i="59"/>
  <c r="F96" i="58"/>
  <c r="I96" i="59"/>
  <c r="P96" i="58"/>
  <c r="C97" i="59"/>
  <c r="D97" i="58"/>
  <c r="H97" i="59"/>
  <c r="N97" i="58"/>
  <c r="K97" i="59"/>
  <c r="T97" i="58"/>
  <c r="G98" i="59"/>
  <c r="L98" i="58"/>
  <c r="J98" i="59"/>
  <c r="R98" i="58"/>
  <c r="F99" i="59"/>
  <c r="J99" i="58"/>
  <c r="I99" i="59"/>
  <c r="P99" i="58"/>
  <c r="E100" i="59"/>
  <c r="H100" i="58"/>
  <c r="H100" i="59"/>
  <c r="N100" i="58"/>
  <c r="D101" i="59"/>
  <c r="F101" i="58"/>
  <c r="G101" i="59"/>
  <c r="L101" i="58"/>
  <c r="C102" i="59"/>
  <c r="D102" i="58"/>
  <c r="F102" i="59"/>
  <c r="J102" i="58"/>
  <c r="K102" i="59"/>
  <c r="T102" i="58"/>
  <c r="E103" i="59"/>
  <c r="H103" i="58"/>
  <c r="J103" i="59"/>
  <c r="R103" i="58"/>
  <c r="F27" i="59"/>
  <c r="J27" i="58"/>
  <c r="H27" i="59"/>
  <c r="N27" i="58"/>
  <c r="J27" i="59"/>
  <c r="R27" i="58"/>
  <c r="C28" i="59"/>
  <c r="D28" i="58"/>
  <c r="E28" i="59"/>
  <c r="H28" i="58"/>
  <c r="G28" i="59"/>
  <c r="L28" i="58"/>
  <c r="I28" i="59"/>
  <c r="P28" i="58"/>
  <c r="K28" i="59"/>
  <c r="T28" i="58"/>
  <c r="D29" i="59"/>
  <c r="F29" i="58"/>
  <c r="F29" i="59"/>
  <c r="J29" i="58"/>
  <c r="H29" i="59"/>
  <c r="N29" i="58"/>
  <c r="J29" i="59"/>
  <c r="R29" i="58"/>
  <c r="C30" i="59"/>
  <c r="D30" i="58"/>
  <c r="E30" i="59"/>
  <c r="H30" i="58"/>
  <c r="G30" i="59"/>
  <c r="L30" i="58"/>
  <c r="I30" i="59"/>
  <c r="P30" i="58"/>
  <c r="K30" i="59"/>
  <c r="T30" i="58"/>
  <c r="D31" i="59"/>
  <c r="F31" i="58"/>
  <c r="F31" i="59"/>
  <c r="J31" i="58"/>
  <c r="H31" i="59"/>
  <c r="N31" i="58"/>
  <c r="J31" i="59"/>
  <c r="R31" i="58"/>
  <c r="C32" i="59"/>
  <c r="D32" i="58"/>
  <c r="E32" i="59"/>
  <c r="H32" i="58"/>
  <c r="G32" i="59"/>
  <c r="L32" i="58"/>
  <c r="I32" i="59"/>
  <c r="P32" i="58"/>
  <c r="K32" i="59"/>
  <c r="T32" i="58"/>
  <c r="D33" i="59"/>
  <c r="F33" i="58"/>
  <c r="F33" i="59"/>
  <c r="J33" i="58"/>
  <c r="H33" i="59"/>
  <c r="N33" i="58"/>
  <c r="J33" i="59"/>
  <c r="R33" i="58"/>
  <c r="C34" i="59"/>
  <c r="D34" i="58"/>
  <c r="E34" i="59"/>
  <c r="H34" i="58"/>
  <c r="G34" i="59"/>
  <c r="L34" i="58"/>
  <c r="I34" i="59"/>
  <c r="P34" i="58"/>
  <c r="K34" i="59"/>
  <c r="T34" i="58"/>
  <c r="D35" i="59"/>
  <c r="F35" i="58"/>
  <c r="F35" i="59"/>
  <c r="J35" i="58"/>
  <c r="H35" i="59"/>
  <c r="N35" i="58"/>
  <c r="J35" i="59"/>
  <c r="R35" i="58"/>
  <c r="C36" i="59"/>
  <c r="D36" i="58"/>
  <c r="E36" i="59"/>
  <c r="H36" i="58"/>
  <c r="G36" i="59"/>
  <c r="L36" i="58"/>
  <c r="I36" i="59"/>
  <c r="P36" i="58"/>
  <c r="K36" i="59"/>
  <c r="T36" i="58"/>
  <c r="D37" i="59"/>
  <c r="F37" i="58"/>
  <c r="F37" i="59"/>
  <c r="J37" i="58"/>
  <c r="H37" i="59"/>
  <c r="N37" i="58"/>
  <c r="J37" i="59"/>
  <c r="R37" i="58"/>
  <c r="C38" i="59"/>
  <c r="D38" i="58"/>
  <c r="E38" i="59"/>
  <c r="H38" i="58"/>
  <c r="G38" i="59"/>
  <c r="L38" i="58"/>
  <c r="I38" i="59"/>
  <c r="P38" i="58"/>
  <c r="K38" i="59"/>
  <c r="T38" i="58"/>
  <c r="D39" i="59"/>
  <c r="F39" i="58"/>
  <c r="F39" i="59"/>
  <c r="J39" i="58"/>
  <c r="H39" i="59"/>
  <c r="N39" i="58"/>
  <c r="J39" i="59"/>
  <c r="R39" i="58"/>
  <c r="C40" i="59"/>
  <c r="D40" i="58"/>
  <c r="E40" i="59"/>
  <c r="H40" i="58"/>
  <c r="G40" i="59"/>
  <c r="L40" i="58"/>
  <c r="I40" i="59"/>
  <c r="P40" i="58"/>
  <c r="K40" i="59"/>
  <c r="T40" i="58"/>
  <c r="D41" i="59"/>
  <c r="F41" i="58"/>
  <c r="F41" i="59"/>
  <c r="J41" i="58"/>
  <c r="H41" i="59"/>
  <c r="N41" i="58"/>
  <c r="J41" i="59"/>
  <c r="R41" i="58"/>
  <c r="C42" i="59"/>
  <c r="D42" i="58"/>
  <c r="E42" i="59"/>
  <c r="H42" i="58"/>
  <c r="G42" i="59"/>
  <c r="L42" i="58"/>
  <c r="I42" i="59"/>
  <c r="P42" i="58"/>
  <c r="K42" i="59"/>
  <c r="T42" i="58"/>
  <c r="D43" i="59"/>
  <c r="F43" i="58"/>
  <c r="F43" i="59"/>
  <c r="J43" i="58"/>
  <c r="H43" i="59"/>
  <c r="N43" i="58"/>
  <c r="J43" i="59"/>
  <c r="R43" i="58"/>
  <c r="C44" i="59"/>
  <c r="D44" i="58"/>
  <c r="E44" i="59"/>
  <c r="H44" i="58"/>
  <c r="G44" i="59"/>
  <c r="L44" i="58"/>
  <c r="I44" i="59"/>
  <c r="P44" i="58"/>
  <c r="K44" i="59"/>
  <c r="T44" i="58"/>
  <c r="D45" i="59"/>
  <c r="F45" i="58"/>
  <c r="F45" i="59"/>
  <c r="J45" i="58"/>
  <c r="H45" i="59"/>
  <c r="N45" i="58"/>
  <c r="J45" i="59"/>
  <c r="R45" i="58"/>
  <c r="C46" i="59"/>
  <c r="D46" i="58"/>
  <c r="E46" i="59"/>
  <c r="H46" i="58"/>
  <c r="G46" i="59"/>
  <c r="L46" i="58"/>
  <c r="I46" i="59"/>
  <c r="P46" i="58"/>
  <c r="K46" i="59"/>
  <c r="T46" i="58"/>
  <c r="D47" i="59"/>
  <c r="F47" i="58"/>
  <c r="F47" i="59"/>
  <c r="J47" i="58"/>
  <c r="H47" i="59"/>
  <c r="N47" i="58"/>
  <c r="J47" i="59"/>
  <c r="R47" i="58"/>
  <c r="C48" i="59"/>
  <c r="D48" i="58"/>
  <c r="E48" i="59"/>
  <c r="H48" i="58"/>
  <c r="G48" i="59"/>
  <c r="L48" i="58"/>
  <c r="I48" i="59"/>
  <c r="P48" i="58"/>
  <c r="K48" i="59"/>
  <c r="T48" i="58"/>
  <c r="D49" i="59"/>
  <c r="F49" i="58"/>
  <c r="F49" i="59"/>
  <c r="J49" i="58"/>
  <c r="H49" i="59"/>
  <c r="N49" i="58"/>
  <c r="J49" i="59"/>
  <c r="R49" i="58"/>
  <c r="C50" i="59"/>
  <c r="D50" i="58"/>
  <c r="E50" i="59"/>
  <c r="H50" i="58"/>
  <c r="G50" i="59"/>
  <c r="L50" i="58"/>
  <c r="I50" i="59"/>
  <c r="P50" i="58"/>
  <c r="K50" i="59"/>
  <c r="T50" i="58"/>
  <c r="D51" i="59"/>
  <c r="F51" i="58"/>
  <c r="F51" i="59"/>
  <c r="J51" i="58"/>
  <c r="H51" i="59"/>
  <c r="N51" i="58"/>
  <c r="J51" i="59"/>
  <c r="R51" i="58"/>
  <c r="C52" i="59"/>
  <c r="D52" i="58"/>
  <c r="E52" i="59"/>
  <c r="H52" i="58"/>
  <c r="G52" i="59"/>
  <c r="L52" i="58"/>
  <c r="I52" i="59"/>
  <c r="P52" i="58"/>
  <c r="K52" i="59"/>
  <c r="T52" i="58"/>
  <c r="D53" i="59"/>
  <c r="F53" i="58"/>
  <c r="F53" i="59"/>
  <c r="J53" i="58"/>
  <c r="H53" i="59"/>
  <c r="N53" i="58"/>
  <c r="J53" i="59"/>
  <c r="R53" i="58"/>
  <c r="C54" i="59"/>
  <c r="D54" i="58"/>
  <c r="E54" i="59"/>
  <c r="H54" i="58"/>
  <c r="G54" i="59"/>
  <c r="L54" i="58"/>
  <c r="I54" i="59"/>
  <c r="P54" i="58"/>
  <c r="C55" i="59"/>
  <c r="D55" i="58"/>
  <c r="H55" i="59"/>
  <c r="N55" i="58"/>
  <c r="K55" i="59"/>
  <c r="T55" i="58"/>
  <c r="G56" i="59"/>
  <c r="L56" i="58"/>
  <c r="J56" i="59"/>
  <c r="R56" i="58"/>
  <c r="F57" i="59"/>
  <c r="J57" i="58"/>
  <c r="I57" i="59"/>
  <c r="P57" i="58"/>
  <c r="E58" i="59"/>
  <c r="H58" i="58"/>
  <c r="H58" i="59"/>
  <c r="N58" i="58"/>
  <c r="D59" i="59"/>
  <c r="F59" i="58"/>
  <c r="G59" i="59"/>
  <c r="L59" i="58"/>
  <c r="C60" i="59"/>
  <c r="D60" i="58"/>
  <c r="F60" i="59"/>
  <c r="J60" i="58"/>
  <c r="K60" i="59"/>
  <c r="T60" i="58"/>
  <c r="E61" i="59"/>
  <c r="H61" i="58"/>
  <c r="J61" i="59"/>
  <c r="R61" i="58"/>
  <c r="D62" i="59"/>
  <c r="F62" i="58"/>
  <c r="I62" i="59"/>
  <c r="P62" i="58"/>
  <c r="C63" i="59"/>
  <c r="D63" i="58"/>
  <c r="H63" i="59"/>
  <c r="N63" i="58"/>
  <c r="K63" i="59"/>
  <c r="T63" i="58"/>
  <c r="G64" i="59"/>
  <c r="L64" i="58"/>
  <c r="J64" i="59"/>
  <c r="R64" i="58"/>
  <c r="F65" i="59"/>
  <c r="J65" i="58"/>
  <c r="I65" i="59"/>
  <c r="P65" i="58"/>
  <c r="E66" i="59"/>
  <c r="H66" i="58"/>
  <c r="H66" i="59"/>
  <c r="N66" i="58"/>
  <c r="D67" i="59"/>
  <c r="F67" i="58"/>
  <c r="G67" i="59"/>
  <c r="L67" i="58"/>
  <c r="C68" i="59"/>
  <c r="D68" i="58"/>
  <c r="F68" i="59"/>
  <c r="J68" i="58"/>
  <c r="K68" i="59"/>
  <c r="T68" i="58"/>
  <c r="E69" i="59"/>
  <c r="H69" i="58"/>
  <c r="J69" i="59"/>
  <c r="R69" i="58"/>
  <c r="D70" i="59"/>
  <c r="F70" i="58"/>
  <c r="I70" i="59"/>
  <c r="P70" i="58"/>
  <c r="C71" i="59"/>
  <c r="D71" i="58"/>
  <c r="H71" i="59"/>
  <c r="N71" i="58"/>
  <c r="K71" i="59"/>
  <c r="T71" i="58"/>
  <c r="G72" i="59"/>
  <c r="L72" i="58"/>
  <c r="J72" i="59"/>
  <c r="R72" i="58"/>
  <c r="F73" i="59"/>
  <c r="J73" i="58"/>
  <c r="I73" i="59"/>
  <c r="P73" i="58"/>
  <c r="E74" i="59"/>
  <c r="H74" i="58"/>
  <c r="H74" i="59"/>
  <c r="N74" i="58"/>
  <c r="D75" i="59"/>
  <c r="F75" i="58"/>
  <c r="G75" i="59"/>
  <c r="L75" i="58"/>
  <c r="C76" i="59"/>
  <c r="D76" i="58"/>
  <c r="F76" i="59"/>
  <c r="J76" i="58"/>
  <c r="K76" i="59"/>
  <c r="T76" i="58"/>
  <c r="E77" i="59"/>
  <c r="H77" i="58"/>
  <c r="J77" i="59"/>
  <c r="R77" i="58"/>
  <c r="D78" i="59"/>
  <c r="F78" i="58"/>
  <c r="I78" i="59"/>
  <c r="P78" i="58"/>
  <c r="C79" i="59"/>
  <c r="D79" i="58"/>
  <c r="H79" i="59"/>
  <c r="N79" i="58"/>
  <c r="K79" i="59"/>
  <c r="T79" i="58"/>
  <c r="G80" i="59"/>
  <c r="L80" i="58"/>
  <c r="J80" i="59"/>
  <c r="R80" i="58"/>
  <c r="F81" i="59"/>
  <c r="J81" i="58"/>
  <c r="I81" i="59"/>
  <c r="P81" i="58"/>
  <c r="E82" i="59"/>
  <c r="H82" i="58"/>
  <c r="H82" i="59"/>
  <c r="N82" i="58"/>
  <c r="D83" i="59"/>
  <c r="F83" i="58"/>
  <c r="G83" i="59"/>
  <c r="L83" i="58"/>
  <c r="C84" i="59"/>
  <c r="D84" i="58"/>
  <c r="F84" i="59"/>
  <c r="J84" i="58"/>
  <c r="K84" i="59"/>
  <c r="T84" i="58"/>
  <c r="E85" i="59"/>
  <c r="H85" i="58"/>
  <c r="J85" i="59"/>
  <c r="R85" i="58"/>
  <c r="D86" i="59"/>
  <c r="F86" i="58"/>
  <c r="I86" i="59"/>
  <c r="P86" i="58"/>
  <c r="C87" i="59"/>
  <c r="D87" i="58"/>
  <c r="H87" i="59"/>
  <c r="N87" i="58"/>
  <c r="K87" i="59"/>
  <c r="T87" i="58"/>
  <c r="G88" i="59"/>
  <c r="L88" i="58"/>
  <c r="J88" i="59"/>
  <c r="R88" i="58"/>
  <c r="F89" i="59"/>
  <c r="J89" i="58"/>
  <c r="I89" i="59"/>
  <c r="P89" i="58"/>
  <c r="E90" i="59"/>
  <c r="H90" i="58"/>
  <c r="H90" i="59"/>
  <c r="N90" i="58"/>
  <c r="D91" i="59"/>
  <c r="F91" i="58"/>
  <c r="G91" i="59"/>
  <c r="L91" i="58"/>
  <c r="C92" i="59"/>
  <c r="D92" i="58"/>
  <c r="F92" i="59"/>
  <c r="J92" i="58"/>
  <c r="K92" i="59"/>
  <c r="T92" i="58"/>
  <c r="E93" i="59"/>
  <c r="H93" i="58"/>
  <c r="J93" i="59"/>
  <c r="R93" i="58"/>
  <c r="D94" i="59"/>
  <c r="F94" i="58"/>
  <c r="I94" i="59"/>
  <c r="P94" i="58"/>
  <c r="C95" i="59"/>
  <c r="D95" i="58"/>
  <c r="H95" i="59"/>
  <c r="N95" i="58"/>
  <c r="K95" i="59"/>
  <c r="T95" i="58"/>
  <c r="G96" i="59"/>
  <c r="L96" i="58"/>
  <c r="J96" i="59"/>
  <c r="R96" i="58"/>
  <c r="F97" i="59"/>
  <c r="J97" i="58"/>
  <c r="I97" i="59"/>
  <c r="P97" i="58"/>
  <c r="E98" i="59"/>
  <c r="H98" i="58"/>
  <c r="H98" i="59"/>
  <c r="N98" i="58"/>
  <c r="D99" i="59"/>
  <c r="F99" i="58"/>
  <c r="G99" i="59"/>
  <c r="L99" i="58"/>
  <c r="C100" i="59"/>
  <c r="D100" i="58"/>
  <c r="F100" i="59"/>
  <c r="J100" i="58"/>
  <c r="K100" i="59"/>
  <c r="T100" i="58"/>
  <c r="E101" i="59"/>
  <c r="H101" i="58"/>
  <c r="J101" i="59"/>
  <c r="R101" i="58"/>
  <c r="D102" i="59"/>
  <c r="F102" i="58"/>
  <c r="I102" i="59"/>
  <c r="P102" i="58"/>
  <c r="C103" i="59"/>
  <c r="D103" i="58"/>
  <c r="H103" i="59"/>
  <c r="N103" i="58"/>
  <c r="K103" i="59"/>
  <c r="T103" i="58"/>
  <c r="D8" i="59"/>
  <c r="F8" i="58"/>
  <c r="F8" i="59"/>
  <c r="J8" i="58"/>
  <c r="H8" i="59"/>
  <c r="N8" i="58"/>
  <c r="J8" i="59"/>
  <c r="R8" i="58"/>
  <c r="C9" i="59"/>
  <c r="D9" i="58"/>
  <c r="E9" i="59"/>
  <c r="H9" i="58"/>
  <c r="G9" i="59"/>
  <c r="L9" i="58"/>
  <c r="I9" i="59"/>
  <c r="P9" i="58"/>
  <c r="K9" i="59"/>
  <c r="T9" i="58"/>
  <c r="D10" i="59"/>
  <c r="F10" i="58"/>
  <c r="F10" i="59"/>
  <c r="J10" i="58"/>
  <c r="H10" i="59"/>
  <c r="N10" i="58"/>
  <c r="J10" i="59"/>
  <c r="R10" i="58"/>
  <c r="C11" i="59"/>
  <c r="D11" i="58"/>
  <c r="E11" i="59"/>
  <c r="H11" i="58"/>
  <c r="G11" i="59"/>
  <c r="L11" i="58"/>
  <c r="I11" i="59"/>
  <c r="P11" i="58"/>
  <c r="K11" i="59"/>
  <c r="T11" i="58"/>
  <c r="J54" i="59"/>
  <c r="R54" i="58"/>
  <c r="F55" i="59"/>
  <c r="J55" i="58"/>
  <c r="I55" i="59"/>
  <c r="P55" i="58"/>
  <c r="E56" i="59"/>
  <c r="H56" i="58"/>
  <c r="H56" i="59"/>
  <c r="N56" i="58"/>
  <c r="D57" i="59"/>
  <c r="F57" i="58"/>
  <c r="G57" i="59"/>
  <c r="L57" i="58"/>
  <c r="C58" i="59"/>
  <c r="D58" i="58"/>
  <c r="F58" i="59"/>
  <c r="J58" i="58"/>
  <c r="K58" i="59"/>
  <c r="T58" i="58"/>
  <c r="E59" i="59"/>
  <c r="H59" i="58"/>
  <c r="J59" i="59"/>
  <c r="R59" i="58"/>
  <c r="D60" i="59"/>
  <c r="F60" i="58"/>
  <c r="I60" i="59"/>
  <c r="P60" i="58"/>
  <c r="C61" i="59"/>
  <c r="D61" i="58"/>
  <c r="H61" i="59"/>
  <c r="N61" i="58"/>
  <c r="K61" i="59"/>
  <c r="T61" i="58"/>
  <c r="G62" i="59"/>
  <c r="L62" i="58"/>
  <c r="J62" i="59"/>
  <c r="R62" i="58"/>
  <c r="F63" i="59"/>
  <c r="J63" i="58"/>
  <c r="I63" i="59"/>
  <c r="P63" i="58"/>
  <c r="E64" i="59"/>
  <c r="H64" i="58"/>
  <c r="H64" i="59"/>
  <c r="N64" i="58"/>
  <c r="D65" i="59"/>
  <c r="F65" i="58"/>
  <c r="G65" i="59"/>
  <c r="L65" i="58"/>
  <c r="C66" i="59"/>
  <c r="D66" i="58"/>
  <c r="F66" i="59"/>
  <c r="J66" i="58"/>
  <c r="K66" i="59"/>
  <c r="T66" i="58"/>
  <c r="E67" i="59"/>
  <c r="H67" i="58"/>
  <c r="J67" i="59"/>
  <c r="R67" i="58"/>
  <c r="D68" i="59"/>
  <c r="F68" i="58"/>
  <c r="I68" i="59"/>
  <c r="P68" i="58"/>
  <c r="C69" i="59"/>
  <c r="D69" i="58"/>
  <c r="H69" i="59"/>
  <c r="N69" i="58"/>
  <c r="K69" i="59"/>
  <c r="T69" i="58"/>
  <c r="G70" i="59"/>
  <c r="L70" i="58"/>
  <c r="J70" i="59"/>
  <c r="R70" i="58"/>
  <c r="F71" i="59"/>
  <c r="J71" i="58"/>
  <c r="I71" i="59"/>
  <c r="P71" i="58"/>
  <c r="E72" i="59"/>
  <c r="H72" i="58"/>
  <c r="H72" i="59"/>
  <c r="N72" i="58"/>
  <c r="D73" i="59"/>
  <c r="F73" i="58"/>
  <c r="G73" i="59"/>
  <c r="L73" i="58"/>
  <c r="C74" i="59"/>
  <c r="D74" i="58"/>
  <c r="F74" i="59"/>
  <c r="J74" i="58"/>
  <c r="K74" i="59"/>
  <c r="T74" i="58"/>
  <c r="E75" i="59"/>
  <c r="H75" i="58"/>
  <c r="J75" i="59"/>
  <c r="R75" i="58"/>
  <c r="D76" i="59"/>
  <c r="F76" i="58"/>
  <c r="I76" i="59"/>
  <c r="P76" i="58"/>
  <c r="C77" i="59"/>
  <c r="D77" i="58"/>
  <c r="H77" i="59"/>
  <c r="N77" i="58"/>
  <c r="K77" i="59"/>
  <c r="T77" i="58"/>
  <c r="G78" i="59"/>
  <c r="L78" i="58"/>
  <c r="J78" i="59"/>
  <c r="R78" i="58"/>
  <c r="F79" i="59"/>
  <c r="J79" i="58"/>
  <c r="I79" i="59"/>
  <c r="P79" i="58"/>
  <c r="E80" i="59"/>
  <c r="H80" i="58"/>
  <c r="H80" i="59"/>
  <c r="N80" i="58"/>
  <c r="D81" i="59"/>
  <c r="F81" i="58"/>
  <c r="G81" i="59"/>
  <c r="L81" i="58"/>
  <c r="C82" i="59"/>
  <c r="D82" i="58"/>
  <c r="F82" i="59"/>
  <c r="J82" i="58"/>
  <c r="K82" i="59"/>
  <c r="T82" i="58"/>
  <c r="E83" i="59"/>
  <c r="H83" i="58"/>
  <c r="J83" i="59"/>
  <c r="R83" i="58"/>
  <c r="D84" i="59"/>
  <c r="F84" i="58"/>
  <c r="I84" i="59"/>
  <c r="P84" i="58"/>
  <c r="C85" i="59"/>
  <c r="D85" i="58"/>
  <c r="H85" i="59"/>
  <c r="N85" i="58"/>
  <c r="K85" i="59"/>
  <c r="T85" i="58"/>
  <c r="G86" i="59"/>
  <c r="L86" i="58"/>
  <c r="J86" i="59"/>
  <c r="R86" i="58"/>
  <c r="F87" i="59"/>
  <c r="J87" i="58"/>
  <c r="I87" i="59"/>
  <c r="P87" i="58"/>
  <c r="E88" i="59"/>
  <c r="H88" i="58"/>
  <c r="H88" i="59"/>
  <c r="N88" i="58"/>
  <c r="D89" i="59"/>
  <c r="F89" i="58"/>
  <c r="G89" i="59"/>
  <c r="L89" i="58"/>
  <c r="C90" i="59"/>
  <c r="D90" i="58"/>
  <c r="F90" i="59"/>
  <c r="J90" i="58"/>
  <c r="K90" i="59"/>
  <c r="T90" i="58"/>
  <c r="E91" i="59"/>
  <c r="H91" i="58"/>
  <c r="J91" i="59"/>
  <c r="R91" i="58"/>
  <c r="D92" i="59"/>
  <c r="F92" i="58"/>
  <c r="I92" i="59"/>
  <c r="P92" i="58"/>
  <c r="C93" i="59"/>
  <c r="D93" i="58"/>
  <c r="H93" i="59"/>
  <c r="N93" i="58"/>
  <c r="K93" i="59"/>
  <c r="T93" i="58"/>
  <c r="G94" i="59"/>
  <c r="L94" i="58"/>
  <c r="J94" i="59"/>
  <c r="R94" i="58"/>
  <c r="F95" i="59"/>
  <c r="J95" i="58"/>
  <c r="I95" i="59"/>
  <c r="P95" i="58"/>
  <c r="E96" i="59"/>
  <c r="H96" i="58"/>
  <c r="H96" i="59"/>
  <c r="N96" i="58"/>
  <c r="D97" i="59"/>
  <c r="F97" i="58"/>
  <c r="G97" i="59"/>
  <c r="L97" i="58"/>
  <c r="C98" i="59"/>
  <c r="D98" i="58"/>
  <c r="F98" i="59"/>
  <c r="J98" i="58"/>
  <c r="K98" i="59"/>
  <c r="T98" i="58"/>
  <c r="E99" i="59"/>
  <c r="H99" i="58"/>
  <c r="J99" i="59"/>
  <c r="R99" i="58"/>
  <c r="D100" i="59"/>
  <c r="F100" i="58"/>
  <c r="I100" i="59"/>
  <c r="P100" i="58"/>
  <c r="C101" i="59"/>
  <c r="D101" i="58"/>
  <c r="H101" i="59"/>
  <c r="N101" i="58"/>
  <c r="K101" i="59"/>
  <c r="T101" i="58"/>
  <c r="G102" i="59"/>
  <c r="L102" i="58"/>
  <c r="J102" i="59"/>
  <c r="R102" i="58"/>
  <c r="F103" i="59"/>
  <c r="J103" i="58"/>
  <c r="I103" i="59"/>
  <c r="P103" i="58"/>
  <c r="C7" i="61"/>
  <c r="D7" i="60"/>
  <c r="E8" i="61"/>
  <c r="H8" i="60"/>
  <c r="G9" i="61"/>
  <c r="L9" i="60"/>
  <c r="G12" i="61"/>
  <c r="L12" i="60"/>
  <c r="D13" i="61"/>
  <c r="F13" i="60"/>
  <c r="C14" i="61"/>
  <c r="D14" i="60"/>
  <c r="F14" i="61"/>
  <c r="J14" i="60"/>
  <c r="E15" i="61"/>
  <c r="H15" i="60"/>
  <c r="H15" i="61"/>
  <c r="N15" i="60"/>
  <c r="G16" i="61"/>
  <c r="L16" i="60"/>
  <c r="D17" i="61"/>
  <c r="F17" i="60"/>
  <c r="C18" i="61"/>
  <c r="D18" i="60"/>
  <c r="F18" i="61"/>
  <c r="J18" i="60"/>
  <c r="E19" i="61"/>
  <c r="H19" i="60"/>
  <c r="H19" i="61"/>
  <c r="N19" i="60"/>
  <c r="G20" i="61"/>
  <c r="L20" i="60"/>
  <c r="D21" i="61"/>
  <c r="F21" i="60"/>
  <c r="C22" i="61"/>
  <c r="D22" i="60"/>
  <c r="F22" i="61"/>
  <c r="J22" i="60"/>
  <c r="E23" i="61"/>
  <c r="H23" i="60"/>
  <c r="H23" i="61"/>
  <c r="N23" i="60"/>
  <c r="G24" i="61"/>
  <c r="L24" i="60"/>
  <c r="E25" i="61"/>
  <c r="H25" i="60"/>
  <c r="C26" i="61"/>
  <c r="D26" i="60"/>
  <c r="G26" i="61"/>
  <c r="L26" i="60"/>
  <c r="E27" i="61"/>
  <c r="H27" i="60"/>
  <c r="C28" i="61"/>
  <c r="D28" i="60"/>
  <c r="G28" i="61"/>
  <c r="L28" i="60"/>
  <c r="E29" i="61"/>
  <c r="H29" i="60"/>
  <c r="C30" i="61"/>
  <c r="D30" i="60"/>
  <c r="G30" i="61"/>
  <c r="L30" i="60"/>
  <c r="E31" i="61"/>
  <c r="H31" i="60"/>
  <c r="C32" i="61"/>
  <c r="D32" i="60"/>
  <c r="G32" i="61"/>
  <c r="L32" i="60"/>
  <c r="E33" i="61"/>
  <c r="H33" i="60"/>
  <c r="C34" i="61"/>
  <c r="D34" i="60"/>
  <c r="G34" i="61"/>
  <c r="L34" i="60"/>
  <c r="F35" i="61"/>
  <c r="J35" i="60"/>
  <c r="H36" i="61"/>
  <c r="N36" i="60"/>
  <c r="D38" i="61"/>
  <c r="F38" i="60"/>
  <c r="F39" i="61"/>
  <c r="J39" i="60"/>
  <c r="C8" i="61"/>
  <c r="D8" i="60"/>
  <c r="E9" i="61"/>
  <c r="H9" i="60"/>
  <c r="G10" i="61"/>
  <c r="L10" i="60"/>
  <c r="E12" i="61"/>
  <c r="H12" i="60"/>
  <c r="H12" i="61"/>
  <c r="N12" i="60"/>
  <c r="G13" i="61"/>
  <c r="L13" i="60"/>
  <c r="D14" i="61"/>
  <c r="F14" i="60"/>
  <c r="C15" i="61"/>
  <c r="D15" i="60"/>
  <c r="F15" i="61"/>
  <c r="J15" i="60"/>
  <c r="E16" i="61"/>
  <c r="H16" i="60"/>
  <c r="H16" i="61"/>
  <c r="N16" i="60"/>
  <c r="G17" i="61"/>
  <c r="L17" i="60"/>
  <c r="D18" i="61"/>
  <c r="F18" i="60"/>
  <c r="C19" i="61"/>
  <c r="D19" i="60"/>
  <c r="F19" i="61"/>
  <c r="J19" i="60"/>
  <c r="E20" i="61"/>
  <c r="H20" i="60"/>
  <c r="H20" i="61"/>
  <c r="N20" i="60"/>
  <c r="G21" i="61"/>
  <c r="L21" i="60"/>
  <c r="D22" i="61"/>
  <c r="F22" i="60"/>
  <c r="C23" i="61"/>
  <c r="D23" i="60"/>
  <c r="F23" i="61"/>
  <c r="J23" i="60"/>
  <c r="E24" i="61"/>
  <c r="H24" i="60"/>
  <c r="H24" i="61"/>
  <c r="N24" i="60"/>
  <c r="F25" i="61"/>
  <c r="J25" i="60"/>
  <c r="D26" i="61"/>
  <c r="F26" i="60"/>
  <c r="H26" i="61"/>
  <c r="N26" i="60"/>
  <c r="F27" i="61"/>
  <c r="J27" i="60"/>
  <c r="D28" i="61"/>
  <c r="F28" i="60"/>
  <c r="H28" i="61"/>
  <c r="N28" i="60"/>
  <c r="F29" i="61"/>
  <c r="J29" i="60"/>
  <c r="D30" i="61"/>
  <c r="F30" i="60"/>
  <c r="H30" i="61"/>
  <c r="N30" i="60"/>
  <c r="F31" i="61"/>
  <c r="J31" i="60"/>
  <c r="D32" i="61"/>
  <c r="F32" i="60"/>
  <c r="H32" i="61"/>
  <c r="N32" i="60"/>
  <c r="F33" i="61"/>
  <c r="J33" i="60"/>
  <c r="D34" i="61"/>
  <c r="F34" i="60"/>
  <c r="H34" i="61"/>
  <c r="N34" i="60"/>
  <c r="H35" i="61"/>
  <c r="N35" i="60"/>
  <c r="D37" i="61"/>
  <c r="F37" i="60"/>
  <c r="F38" i="61"/>
  <c r="J38" i="60"/>
  <c r="G7" i="61"/>
  <c r="L7" i="60"/>
  <c r="C9" i="61"/>
  <c r="D9" i="60"/>
  <c r="E10" i="61"/>
  <c r="H10" i="60"/>
  <c r="C12" i="61"/>
  <c r="D12" i="60"/>
  <c r="F12" i="61"/>
  <c r="J12" i="60"/>
  <c r="E13" i="61"/>
  <c r="H13" i="60"/>
  <c r="H13" i="61"/>
  <c r="N13" i="60"/>
  <c r="G14" i="61"/>
  <c r="L14" i="60"/>
  <c r="D15" i="61"/>
  <c r="F15" i="60"/>
  <c r="C16" i="61"/>
  <c r="D16" i="60"/>
  <c r="F16" i="61"/>
  <c r="J16" i="60"/>
  <c r="E17" i="61"/>
  <c r="H17" i="60"/>
  <c r="H17" i="61"/>
  <c r="N17" i="60"/>
  <c r="G18" i="61"/>
  <c r="L18" i="60"/>
  <c r="D19" i="61"/>
  <c r="F19" i="60"/>
  <c r="C20" i="61"/>
  <c r="D20" i="60"/>
  <c r="F20" i="61"/>
  <c r="J20" i="60"/>
  <c r="E21" i="61"/>
  <c r="H21" i="60"/>
  <c r="H21" i="61"/>
  <c r="N21" i="60"/>
  <c r="G22" i="61"/>
  <c r="L22" i="60"/>
  <c r="D23" i="61"/>
  <c r="F23" i="60"/>
  <c r="C24" i="61"/>
  <c r="D24" i="60"/>
  <c r="F24" i="61"/>
  <c r="J24" i="60"/>
  <c r="C25" i="61"/>
  <c r="D25" i="60"/>
  <c r="G25" i="61"/>
  <c r="L25" i="60"/>
  <c r="E26" i="61"/>
  <c r="H26" i="60"/>
  <c r="C27" i="61"/>
  <c r="D27" i="60"/>
  <c r="G27" i="61"/>
  <c r="L27" i="60"/>
  <c r="E28" i="61"/>
  <c r="H28" i="60"/>
  <c r="C29" i="61"/>
  <c r="D29" i="60"/>
  <c r="G29" i="61"/>
  <c r="L29" i="60"/>
  <c r="E30" i="61"/>
  <c r="H30" i="60"/>
  <c r="C31" i="61"/>
  <c r="D31" i="60"/>
  <c r="G31" i="61"/>
  <c r="L31" i="60"/>
  <c r="E32" i="61"/>
  <c r="H32" i="60"/>
  <c r="C33" i="61"/>
  <c r="D33" i="60"/>
  <c r="G33" i="61"/>
  <c r="L33" i="60"/>
  <c r="E34" i="61"/>
  <c r="H34" i="60"/>
  <c r="C35" i="61"/>
  <c r="D35" i="60"/>
  <c r="D36" i="61"/>
  <c r="F36" i="60"/>
  <c r="F37" i="61"/>
  <c r="J37" i="60"/>
  <c r="H38" i="61"/>
  <c r="N38" i="60"/>
  <c r="E7" i="61"/>
  <c r="H7" i="60"/>
  <c r="G8" i="61"/>
  <c r="L8" i="60"/>
  <c r="C10" i="61"/>
  <c r="D10" i="60"/>
  <c r="D12" i="61"/>
  <c r="F12" i="60"/>
  <c r="C13" i="61"/>
  <c r="D13" i="60"/>
  <c r="F13" i="61"/>
  <c r="J13" i="60"/>
  <c r="E14" i="61"/>
  <c r="H14" i="60"/>
  <c r="H14" i="61"/>
  <c r="N14" i="60"/>
  <c r="G15" i="61"/>
  <c r="L15" i="60"/>
  <c r="D16" i="61"/>
  <c r="F16" i="60"/>
  <c r="C17" i="61"/>
  <c r="D17" i="60"/>
  <c r="F17" i="61"/>
  <c r="J17" i="60"/>
  <c r="E18" i="61"/>
  <c r="H18" i="60"/>
  <c r="H18" i="61"/>
  <c r="N18" i="60"/>
  <c r="G19" i="61"/>
  <c r="L19" i="60"/>
  <c r="D20" i="61"/>
  <c r="F20" i="60"/>
  <c r="C21" i="61"/>
  <c r="D21" i="60"/>
  <c r="F21" i="61"/>
  <c r="J21" i="60"/>
  <c r="E22" i="61"/>
  <c r="H22" i="60"/>
  <c r="H22" i="61"/>
  <c r="N22" i="60"/>
  <c r="G23" i="61"/>
  <c r="L23" i="60"/>
  <c r="D24" i="61"/>
  <c r="F24" i="60"/>
  <c r="D25" i="61"/>
  <c r="F25" i="60"/>
  <c r="H25" i="61"/>
  <c r="N25" i="60"/>
  <c r="F26" i="61"/>
  <c r="J26" i="60"/>
  <c r="D27" i="61"/>
  <c r="F27" i="60"/>
  <c r="H27" i="61"/>
  <c r="N27" i="60"/>
  <c r="F28" i="61"/>
  <c r="J28" i="60"/>
  <c r="D29" i="61"/>
  <c r="F29" i="60"/>
  <c r="H29" i="61"/>
  <c r="N29" i="60"/>
  <c r="F30" i="61"/>
  <c r="J30" i="60"/>
  <c r="D31" i="61"/>
  <c r="F31" i="60"/>
  <c r="H31" i="61"/>
  <c r="N31" i="60"/>
  <c r="F32" i="61"/>
  <c r="J32" i="60"/>
  <c r="D33" i="61"/>
  <c r="F33" i="60"/>
  <c r="H33" i="61"/>
  <c r="N33" i="60"/>
  <c r="F34" i="61"/>
  <c r="J34" i="60"/>
  <c r="D35" i="61"/>
  <c r="F35" i="60"/>
  <c r="F36" i="61"/>
  <c r="J36" i="60"/>
  <c r="H37" i="61"/>
  <c r="N37" i="60"/>
  <c r="D39" i="61"/>
  <c r="F39" i="60"/>
  <c r="D7" i="61"/>
  <c r="F7" i="60"/>
  <c r="F7" i="61"/>
  <c r="J7" i="60"/>
  <c r="H7" i="61"/>
  <c r="N7" i="60"/>
  <c r="D8" i="61"/>
  <c r="F8" i="60"/>
  <c r="F8" i="61"/>
  <c r="J8" i="60"/>
  <c r="H8" i="61"/>
  <c r="N8" i="60"/>
  <c r="D9" i="61"/>
  <c r="F9" i="60"/>
  <c r="F9" i="61"/>
  <c r="J9" i="60"/>
  <c r="H9" i="61"/>
  <c r="N9" i="60"/>
  <c r="D10" i="61"/>
  <c r="F10" i="60"/>
  <c r="F10" i="61"/>
  <c r="J10" i="60"/>
  <c r="H10" i="61"/>
  <c r="N10" i="60"/>
  <c r="G42" i="61"/>
  <c r="L42" i="60"/>
  <c r="C44" i="61"/>
  <c r="D44" i="60"/>
  <c r="E45" i="61"/>
  <c r="H45" i="60"/>
  <c r="G46" i="61"/>
  <c r="L46" i="60"/>
  <c r="C48" i="61"/>
  <c r="D48" i="60"/>
  <c r="E49" i="61"/>
  <c r="H49" i="60"/>
  <c r="C50" i="61"/>
  <c r="D50" i="60"/>
  <c r="H51" i="60"/>
  <c r="E51" i="61"/>
  <c r="G52" i="61"/>
  <c r="L52" i="60"/>
  <c r="D54" i="60"/>
  <c r="C54" i="61"/>
  <c r="E55" i="61"/>
  <c r="H55" i="60"/>
  <c r="L56" i="60"/>
  <c r="G56" i="61"/>
  <c r="C58" i="61"/>
  <c r="D58" i="60"/>
  <c r="H59" i="60"/>
  <c r="E59" i="61"/>
  <c r="G60" i="61"/>
  <c r="L60" i="60"/>
  <c r="D62" i="60"/>
  <c r="C62" i="61"/>
  <c r="E63" i="61"/>
  <c r="H63" i="60"/>
  <c r="L64" i="60"/>
  <c r="G64" i="61"/>
  <c r="C66" i="61"/>
  <c r="D66" i="60"/>
  <c r="H67" i="60"/>
  <c r="E67" i="61"/>
  <c r="G68" i="61"/>
  <c r="L68" i="60"/>
  <c r="C70" i="61"/>
  <c r="D70" i="60"/>
  <c r="E71" i="61"/>
  <c r="H71" i="60"/>
  <c r="G72" i="61"/>
  <c r="L72" i="60"/>
  <c r="C74" i="61"/>
  <c r="D74" i="60"/>
  <c r="E75" i="61"/>
  <c r="H75" i="60"/>
  <c r="G76" i="61"/>
  <c r="L76" i="60"/>
  <c r="C78" i="61"/>
  <c r="D78" i="60"/>
  <c r="F81" i="61"/>
  <c r="J81" i="60"/>
  <c r="E83" i="61"/>
  <c r="H83" i="60"/>
  <c r="H86" i="61"/>
  <c r="N86" i="60"/>
  <c r="G88" i="61"/>
  <c r="L88" i="60"/>
  <c r="D92" i="61"/>
  <c r="F92" i="60"/>
  <c r="H39" i="61"/>
  <c r="N39" i="60"/>
  <c r="D40" i="61"/>
  <c r="F40" i="60"/>
  <c r="F40" i="61"/>
  <c r="J40" i="60"/>
  <c r="H40" i="61"/>
  <c r="N40" i="60"/>
  <c r="D41" i="61"/>
  <c r="F41" i="60"/>
  <c r="F41" i="61"/>
  <c r="J41" i="60"/>
  <c r="E42" i="61"/>
  <c r="H42" i="60"/>
  <c r="G43" i="61"/>
  <c r="L43" i="60"/>
  <c r="C45" i="61"/>
  <c r="D45" i="60"/>
  <c r="E46" i="61"/>
  <c r="H46" i="60"/>
  <c r="G47" i="61"/>
  <c r="L47" i="60"/>
  <c r="C49" i="61"/>
  <c r="D49" i="60"/>
  <c r="E50" i="61"/>
  <c r="H50" i="60"/>
  <c r="G51" i="61"/>
  <c r="L51" i="60"/>
  <c r="C53" i="61"/>
  <c r="D53" i="60"/>
  <c r="E54" i="61"/>
  <c r="H54" i="60"/>
  <c r="G55" i="61"/>
  <c r="L55" i="60"/>
  <c r="C57" i="61"/>
  <c r="D57" i="60"/>
  <c r="E58" i="61"/>
  <c r="H58" i="60"/>
  <c r="G59" i="61"/>
  <c r="L59" i="60"/>
  <c r="C61" i="61"/>
  <c r="D61" i="60"/>
  <c r="E62" i="61"/>
  <c r="H62" i="60"/>
  <c r="G63" i="61"/>
  <c r="L63" i="60"/>
  <c r="C65" i="61"/>
  <c r="D65" i="60"/>
  <c r="E66" i="61"/>
  <c r="H66" i="60"/>
  <c r="G67" i="61"/>
  <c r="L67" i="60"/>
  <c r="C69" i="61"/>
  <c r="D69" i="60"/>
  <c r="E70" i="61"/>
  <c r="H70" i="60"/>
  <c r="G71" i="61"/>
  <c r="L71" i="60"/>
  <c r="C73" i="61"/>
  <c r="D73" i="60"/>
  <c r="E74" i="61"/>
  <c r="H74" i="60"/>
  <c r="G75" i="61"/>
  <c r="L75" i="60"/>
  <c r="C77" i="61"/>
  <c r="D77" i="60"/>
  <c r="F80" i="60"/>
  <c r="D80" i="61"/>
  <c r="C82" i="61"/>
  <c r="D82" i="60"/>
  <c r="J85" i="60"/>
  <c r="F85" i="61"/>
  <c r="E87" i="61"/>
  <c r="H87" i="60"/>
  <c r="N90" i="60"/>
  <c r="H90" i="61"/>
  <c r="C42" i="61"/>
  <c r="D42" i="60"/>
  <c r="E43" i="61"/>
  <c r="H43" i="60"/>
  <c r="G44" i="61"/>
  <c r="L44" i="60"/>
  <c r="C46" i="61"/>
  <c r="D46" i="60"/>
  <c r="E47" i="61"/>
  <c r="H47" i="60"/>
  <c r="G48" i="61"/>
  <c r="L48" i="60"/>
  <c r="G49" i="61"/>
  <c r="L49" i="60"/>
  <c r="G50" i="61"/>
  <c r="L50" i="60"/>
  <c r="C52" i="61"/>
  <c r="D52" i="60"/>
  <c r="E53" i="61"/>
  <c r="H53" i="60"/>
  <c r="G54" i="61"/>
  <c r="L54" i="60"/>
  <c r="C56" i="61"/>
  <c r="D56" i="60"/>
  <c r="E57" i="61"/>
  <c r="H57" i="60"/>
  <c r="G58" i="61"/>
  <c r="L58" i="60"/>
  <c r="C60" i="61"/>
  <c r="D60" i="60"/>
  <c r="E61" i="61"/>
  <c r="H61" i="60"/>
  <c r="G62" i="61"/>
  <c r="L62" i="60"/>
  <c r="C64" i="61"/>
  <c r="D64" i="60"/>
  <c r="E65" i="61"/>
  <c r="H65" i="60"/>
  <c r="G66" i="61"/>
  <c r="L66" i="60"/>
  <c r="C68" i="61"/>
  <c r="D68" i="60"/>
  <c r="E69" i="61"/>
  <c r="H69" i="60"/>
  <c r="G70" i="61"/>
  <c r="L70" i="60"/>
  <c r="C72" i="61"/>
  <c r="D72" i="60"/>
  <c r="E73" i="61"/>
  <c r="H73" i="60"/>
  <c r="G74" i="61"/>
  <c r="L74" i="60"/>
  <c r="C76" i="61"/>
  <c r="D76" i="60"/>
  <c r="E77" i="61"/>
  <c r="H77" i="60"/>
  <c r="H78" i="61"/>
  <c r="N78" i="60"/>
  <c r="G80" i="61"/>
  <c r="L80" i="60"/>
  <c r="D84" i="61"/>
  <c r="F84" i="60"/>
  <c r="C86" i="61"/>
  <c r="D86" i="60"/>
  <c r="F89" i="61"/>
  <c r="J89" i="60"/>
  <c r="E91" i="61"/>
  <c r="H91" i="60"/>
  <c r="E35" i="61"/>
  <c r="H35" i="60"/>
  <c r="G35" i="61"/>
  <c r="L35" i="60"/>
  <c r="C36" i="61"/>
  <c r="D36" i="60"/>
  <c r="E36" i="61"/>
  <c r="H36" i="60"/>
  <c r="G36" i="61"/>
  <c r="L36" i="60"/>
  <c r="C37" i="61"/>
  <c r="D37" i="60"/>
  <c r="E37" i="61"/>
  <c r="H37" i="60"/>
  <c r="G37" i="61"/>
  <c r="L37" i="60"/>
  <c r="C38" i="61"/>
  <c r="D38" i="60"/>
  <c r="E38" i="61"/>
  <c r="H38" i="60"/>
  <c r="G38" i="61"/>
  <c r="L38" i="60"/>
  <c r="C39" i="61"/>
  <c r="D39" i="60"/>
  <c r="E39" i="61"/>
  <c r="H39" i="60"/>
  <c r="G39" i="61"/>
  <c r="L39" i="60"/>
  <c r="C40" i="61"/>
  <c r="D40" i="60"/>
  <c r="E40" i="61"/>
  <c r="H40" i="60"/>
  <c r="G40" i="61"/>
  <c r="L40" i="60"/>
  <c r="C41" i="61"/>
  <c r="D41" i="60"/>
  <c r="E41" i="61"/>
  <c r="H41" i="60"/>
  <c r="G41" i="61"/>
  <c r="L41" i="60"/>
  <c r="C43" i="61"/>
  <c r="D43" i="60"/>
  <c r="E44" i="61"/>
  <c r="H44" i="60"/>
  <c r="G45" i="61"/>
  <c r="L45" i="60"/>
  <c r="C47" i="61"/>
  <c r="D47" i="60"/>
  <c r="E48" i="61"/>
  <c r="H48" i="60"/>
  <c r="C51" i="61"/>
  <c r="D51" i="60"/>
  <c r="E52" i="61"/>
  <c r="H52" i="60"/>
  <c r="G53" i="61"/>
  <c r="L53" i="60"/>
  <c r="C55" i="61"/>
  <c r="D55" i="60"/>
  <c r="E56" i="61"/>
  <c r="H56" i="60"/>
  <c r="G57" i="61"/>
  <c r="L57" i="60"/>
  <c r="C59" i="61"/>
  <c r="D59" i="60"/>
  <c r="E60" i="61"/>
  <c r="H60" i="60"/>
  <c r="G61" i="61"/>
  <c r="L61" i="60"/>
  <c r="C63" i="61"/>
  <c r="D63" i="60"/>
  <c r="E64" i="61"/>
  <c r="H64" i="60"/>
  <c r="G65" i="61"/>
  <c r="L65" i="60"/>
  <c r="C67" i="61"/>
  <c r="D67" i="60"/>
  <c r="E68" i="61"/>
  <c r="H68" i="60"/>
  <c r="G69" i="61"/>
  <c r="L69" i="60"/>
  <c r="C71" i="61"/>
  <c r="D71" i="60"/>
  <c r="E72" i="61"/>
  <c r="H72" i="60"/>
  <c r="G73" i="61"/>
  <c r="L73" i="60"/>
  <c r="C75" i="61"/>
  <c r="D75" i="60"/>
  <c r="E76" i="61"/>
  <c r="H76" i="60"/>
  <c r="G77" i="61"/>
  <c r="L77" i="60"/>
  <c r="E79" i="61"/>
  <c r="H79" i="60"/>
  <c r="N82" i="60"/>
  <c r="H82" i="61"/>
  <c r="G84" i="61"/>
  <c r="L84" i="60"/>
  <c r="F88" i="60"/>
  <c r="D88" i="61"/>
  <c r="C90" i="61"/>
  <c r="D90" i="60"/>
  <c r="G92" i="61"/>
  <c r="L92" i="60"/>
  <c r="J93" i="60"/>
  <c r="F93" i="61"/>
  <c r="C94" i="61"/>
  <c r="D94" i="60"/>
  <c r="F78" i="61"/>
  <c r="J78" i="60"/>
  <c r="C79" i="61"/>
  <c r="D79" i="60"/>
  <c r="H79" i="61"/>
  <c r="N79" i="60"/>
  <c r="E80" i="61"/>
  <c r="H80" i="60"/>
  <c r="D81" i="61"/>
  <c r="F81" i="60"/>
  <c r="G81" i="61"/>
  <c r="L81" i="60"/>
  <c r="F82" i="61"/>
  <c r="J82" i="60"/>
  <c r="C83" i="61"/>
  <c r="D83" i="60"/>
  <c r="H83" i="61"/>
  <c r="N83" i="60"/>
  <c r="E84" i="61"/>
  <c r="H84" i="60"/>
  <c r="D85" i="61"/>
  <c r="F85" i="60"/>
  <c r="G85" i="61"/>
  <c r="L85" i="60"/>
  <c r="F86" i="61"/>
  <c r="J86" i="60"/>
  <c r="C87" i="61"/>
  <c r="D87" i="60"/>
  <c r="H87" i="61"/>
  <c r="N87" i="60"/>
  <c r="E88" i="61"/>
  <c r="H88" i="60"/>
  <c r="D89" i="61"/>
  <c r="F89" i="60"/>
  <c r="G89" i="61"/>
  <c r="L89" i="60"/>
  <c r="F90" i="61"/>
  <c r="J90" i="60"/>
  <c r="C91" i="61"/>
  <c r="D91" i="60"/>
  <c r="H91" i="61"/>
  <c r="N91" i="60"/>
  <c r="E92" i="61"/>
  <c r="H92" i="60"/>
  <c r="D93" i="61"/>
  <c r="F93" i="60"/>
  <c r="G93" i="61"/>
  <c r="L93" i="60"/>
  <c r="F94" i="61"/>
  <c r="J94" i="60"/>
  <c r="D95" i="61"/>
  <c r="F95" i="60"/>
  <c r="H95" i="61"/>
  <c r="N95" i="60"/>
  <c r="F96" i="61"/>
  <c r="J96" i="60"/>
  <c r="D97" i="61"/>
  <c r="F97" i="60"/>
  <c r="H97" i="61"/>
  <c r="N97" i="60"/>
  <c r="F98" i="61"/>
  <c r="J98" i="60"/>
  <c r="D99" i="61"/>
  <c r="F99" i="60"/>
  <c r="H99" i="61"/>
  <c r="N99" i="60"/>
  <c r="F100" i="61"/>
  <c r="J100" i="60"/>
  <c r="D101" i="61"/>
  <c r="F101" i="60"/>
  <c r="H101" i="61"/>
  <c r="N101" i="60"/>
  <c r="F102" i="61"/>
  <c r="J102" i="60"/>
  <c r="H41" i="61"/>
  <c r="N41" i="60"/>
  <c r="D42" i="61"/>
  <c r="F42" i="60"/>
  <c r="F42" i="61"/>
  <c r="J42" i="60"/>
  <c r="H42" i="61"/>
  <c r="N42" i="60"/>
  <c r="D43" i="61"/>
  <c r="F43" i="60"/>
  <c r="F43" i="61"/>
  <c r="J43" i="60"/>
  <c r="H43" i="61"/>
  <c r="N43" i="60"/>
  <c r="D44" i="61"/>
  <c r="F44" i="60"/>
  <c r="F44" i="61"/>
  <c r="J44" i="60"/>
  <c r="H44" i="61"/>
  <c r="N44" i="60"/>
  <c r="D45" i="61"/>
  <c r="F45" i="60"/>
  <c r="F45" i="61"/>
  <c r="J45" i="60"/>
  <c r="H45" i="61"/>
  <c r="N45" i="60"/>
  <c r="D46" i="61"/>
  <c r="F46" i="60"/>
  <c r="F46" i="61"/>
  <c r="J46" i="60"/>
  <c r="H46" i="61"/>
  <c r="N46" i="60"/>
  <c r="D47" i="61"/>
  <c r="F47" i="60"/>
  <c r="F47" i="61"/>
  <c r="J47" i="60"/>
  <c r="H47" i="61"/>
  <c r="N47" i="60"/>
  <c r="D48" i="61"/>
  <c r="F48" i="60"/>
  <c r="F48" i="61"/>
  <c r="J48" i="60"/>
  <c r="H48" i="61"/>
  <c r="N48" i="60"/>
  <c r="D49" i="61"/>
  <c r="F49" i="60"/>
  <c r="F49" i="61"/>
  <c r="J49" i="60"/>
  <c r="H49" i="61"/>
  <c r="N49" i="60"/>
  <c r="D50" i="61"/>
  <c r="F50" i="60"/>
  <c r="F50" i="61"/>
  <c r="J50" i="60"/>
  <c r="H50" i="61"/>
  <c r="N50" i="60"/>
  <c r="D51" i="61"/>
  <c r="F51" i="60"/>
  <c r="J51" i="60"/>
  <c r="F51" i="61"/>
  <c r="H51" i="61"/>
  <c r="N51" i="60"/>
  <c r="D52" i="61"/>
  <c r="F52" i="60"/>
  <c r="F52" i="61"/>
  <c r="J52" i="60"/>
  <c r="H52" i="61"/>
  <c r="N52" i="60"/>
  <c r="D53" i="61"/>
  <c r="F53" i="60"/>
  <c r="F53" i="61"/>
  <c r="J53" i="60"/>
  <c r="H53" i="61"/>
  <c r="N53" i="60"/>
  <c r="F54" i="60"/>
  <c r="D54" i="61"/>
  <c r="F54" i="61"/>
  <c r="J54" i="60"/>
  <c r="H54" i="61"/>
  <c r="N54" i="60"/>
  <c r="D55" i="61"/>
  <c r="F55" i="60"/>
  <c r="F55" i="61"/>
  <c r="J55" i="60"/>
  <c r="H55" i="61"/>
  <c r="N55" i="60"/>
  <c r="D56" i="61"/>
  <c r="F56" i="60"/>
  <c r="F56" i="61"/>
  <c r="J56" i="60"/>
  <c r="N56" i="60"/>
  <c r="H56" i="61"/>
  <c r="D57" i="61"/>
  <c r="F57" i="60"/>
  <c r="F57" i="61"/>
  <c r="J57" i="60"/>
  <c r="H57" i="61"/>
  <c r="N57" i="60"/>
  <c r="D58" i="61"/>
  <c r="F58" i="60"/>
  <c r="F58" i="61"/>
  <c r="J58" i="60"/>
  <c r="H58" i="61"/>
  <c r="N58" i="60"/>
  <c r="D59" i="61"/>
  <c r="F59" i="60"/>
  <c r="J59" i="60"/>
  <c r="F59" i="61"/>
  <c r="H59" i="61"/>
  <c r="N59" i="60"/>
  <c r="D60" i="61"/>
  <c r="F60" i="60"/>
  <c r="F60" i="61"/>
  <c r="J60" i="60"/>
  <c r="H60" i="61"/>
  <c r="N60" i="60"/>
  <c r="D61" i="61"/>
  <c r="F61" i="60"/>
  <c r="F61" i="61"/>
  <c r="J61" i="60"/>
  <c r="H61" i="61"/>
  <c r="N61" i="60"/>
  <c r="F62" i="60"/>
  <c r="D62" i="61"/>
  <c r="F62" i="61"/>
  <c r="J62" i="60"/>
  <c r="H62" i="61"/>
  <c r="N62" i="60"/>
  <c r="D63" i="61"/>
  <c r="F63" i="60"/>
  <c r="F63" i="61"/>
  <c r="J63" i="60"/>
  <c r="H63" i="61"/>
  <c r="N63" i="60"/>
  <c r="D64" i="61"/>
  <c r="F64" i="60"/>
  <c r="F64" i="61"/>
  <c r="J64" i="60"/>
  <c r="N64" i="60"/>
  <c r="H64" i="61"/>
  <c r="D65" i="61"/>
  <c r="F65" i="60"/>
  <c r="F65" i="61"/>
  <c r="J65" i="60"/>
  <c r="H65" i="61"/>
  <c r="N65" i="60"/>
  <c r="D66" i="61"/>
  <c r="F66" i="60"/>
  <c r="F66" i="61"/>
  <c r="J66" i="60"/>
  <c r="H66" i="61"/>
  <c r="N66" i="60"/>
  <c r="D67" i="61"/>
  <c r="F67" i="60"/>
  <c r="J67" i="60"/>
  <c r="F67" i="61"/>
  <c r="H67" i="61"/>
  <c r="N67" i="60"/>
  <c r="D68" i="61"/>
  <c r="F68" i="60"/>
  <c r="F68" i="61"/>
  <c r="J68" i="60"/>
  <c r="H68" i="61"/>
  <c r="N68" i="60"/>
  <c r="D69" i="61"/>
  <c r="F69" i="60"/>
  <c r="F69" i="61"/>
  <c r="J69" i="60"/>
  <c r="H69" i="61"/>
  <c r="N69" i="60"/>
  <c r="D70" i="61"/>
  <c r="F70" i="60"/>
  <c r="F70" i="61"/>
  <c r="J70" i="60"/>
  <c r="H70" i="61"/>
  <c r="N70" i="60"/>
  <c r="D71" i="61"/>
  <c r="F71" i="60"/>
  <c r="J71" i="60"/>
  <c r="F71" i="61"/>
  <c r="H71" i="61"/>
  <c r="N71" i="60"/>
  <c r="D72" i="61"/>
  <c r="F72" i="60"/>
  <c r="F72" i="61"/>
  <c r="J72" i="60"/>
  <c r="H72" i="61"/>
  <c r="N72" i="60"/>
  <c r="D73" i="61"/>
  <c r="F73" i="60"/>
  <c r="F73" i="61"/>
  <c r="J73" i="60"/>
  <c r="H73" i="61"/>
  <c r="N73" i="60"/>
  <c r="D74" i="61"/>
  <c r="F74" i="60"/>
  <c r="F74" i="61"/>
  <c r="J74" i="60"/>
  <c r="H74" i="61"/>
  <c r="N74" i="60"/>
  <c r="D75" i="61"/>
  <c r="F75" i="60"/>
  <c r="F75" i="61"/>
  <c r="J75" i="60"/>
  <c r="H75" i="61"/>
  <c r="N75" i="60"/>
  <c r="D76" i="61"/>
  <c r="F76" i="60"/>
  <c r="F76" i="61"/>
  <c r="J76" i="60"/>
  <c r="N76" i="60"/>
  <c r="H76" i="61"/>
  <c r="D77" i="61"/>
  <c r="F77" i="60"/>
  <c r="J77" i="60"/>
  <c r="F77" i="61"/>
  <c r="H77" i="61"/>
  <c r="N77" i="60"/>
  <c r="D78" i="61"/>
  <c r="F78" i="60"/>
  <c r="G78" i="61"/>
  <c r="L78" i="60"/>
  <c r="F79" i="61"/>
  <c r="J79" i="60"/>
  <c r="C80" i="61"/>
  <c r="D80" i="60"/>
  <c r="H80" i="61"/>
  <c r="N80" i="60"/>
  <c r="E81" i="61"/>
  <c r="H81" i="60"/>
  <c r="F82" i="60"/>
  <c r="D82" i="61"/>
  <c r="G82" i="61"/>
  <c r="L82" i="60"/>
  <c r="F83" i="61"/>
  <c r="J83" i="60"/>
  <c r="C84" i="61"/>
  <c r="D84" i="60"/>
  <c r="H84" i="61"/>
  <c r="N84" i="60"/>
  <c r="E85" i="61"/>
  <c r="H85" i="60"/>
  <c r="D86" i="61"/>
  <c r="F86" i="60"/>
  <c r="G86" i="61"/>
  <c r="L86" i="60"/>
  <c r="J87" i="60"/>
  <c r="F87" i="61"/>
  <c r="C88" i="61"/>
  <c r="D88" i="60"/>
  <c r="H88" i="61"/>
  <c r="N88" i="60"/>
  <c r="E89" i="61"/>
  <c r="H89" i="60"/>
  <c r="D90" i="61"/>
  <c r="F90" i="60"/>
  <c r="G90" i="61"/>
  <c r="L90" i="60"/>
  <c r="F91" i="61"/>
  <c r="J91" i="60"/>
  <c r="C92" i="61"/>
  <c r="D92" i="60"/>
  <c r="N92" i="60"/>
  <c r="H92" i="61"/>
  <c r="E93" i="61"/>
  <c r="H93" i="60"/>
  <c r="D94" i="61"/>
  <c r="F94" i="60"/>
  <c r="E78" i="61"/>
  <c r="H78" i="60"/>
  <c r="D79" i="61"/>
  <c r="F79" i="60"/>
  <c r="G79" i="61"/>
  <c r="L79" i="60"/>
  <c r="F80" i="61"/>
  <c r="J80" i="60"/>
  <c r="C81" i="61"/>
  <c r="D81" i="60"/>
  <c r="H81" i="61"/>
  <c r="N81" i="60"/>
  <c r="E82" i="61"/>
  <c r="H82" i="60"/>
  <c r="D83" i="61"/>
  <c r="F83" i="60"/>
  <c r="G83" i="61"/>
  <c r="L83" i="60"/>
  <c r="F84" i="61"/>
  <c r="J84" i="60"/>
  <c r="C85" i="61"/>
  <c r="D85" i="60"/>
  <c r="H85" i="61"/>
  <c r="N85" i="60"/>
  <c r="E86" i="61"/>
  <c r="H86" i="60"/>
  <c r="D87" i="61"/>
  <c r="F87" i="60"/>
  <c r="G87" i="61"/>
  <c r="L87" i="60"/>
  <c r="F88" i="61"/>
  <c r="J88" i="60"/>
  <c r="C89" i="61"/>
  <c r="D89" i="60"/>
  <c r="H89" i="61"/>
  <c r="N89" i="60"/>
  <c r="E90" i="61"/>
  <c r="H90" i="60"/>
  <c r="D91" i="61"/>
  <c r="F91" i="60"/>
  <c r="G91" i="61"/>
  <c r="L91" i="60"/>
  <c r="F92" i="61"/>
  <c r="J92" i="60"/>
  <c r="C93" i="61"/>
  <c r="D93" i="60"/>
  <c r="H93" i="61"/>
  <c r="N93" i="60"/>
  <c r="E94" i="61"/>
  <c r="H94" i="60"/>
  <c r="H94" i="61"/>
  <c r="N94" i="60"/>
  <c r="F95" i="61"/>
  <c r="J95" i="60"/>
  <c r="F96" i="60"/>
  <c r="D96" i="61"/>
  <c r="H96" i="61"/>
  <c r="N96" i="60"/>
  <c r="F97" i="61"/>
  <c r="J97" i="60"/>
  <c r="F98" i="60"/>
  <c r="D98" i="61"/>
  <c r="N98" i="60"/>
  <c r="H98" i="61"/>
  <c r="F99" i="61"/>
  <c r="J99" i="60"/>
  <c r="D100" i="61"/>
  <c r="F100" i="60"/>
  <c r="H100" i="61"/>
  <c r="N100" i="60"/>
  <c r="F101" i="61"/>
  <c r="J101" i="60"/>
  <c r="D102" i="61"/>
  <c r="F102" i="60"/>
  <c r="H102" i="61"/>
  <c r="N102" i="60"/>
  <c r="G94" i="61"/>
  <c r="L94" i="60"/>
  <c r="C95" i="61"/>
  <c r="D95" i="60"/>
  <c r="E95" i="61"/>
  <c r="H95" i="60"/>
  <c r="G95" i="61"/>
  <c r="L95" i="60"/>
  <c r="C96" i="61"/>
  <c r="D96" i="60"/>
  <c r="E96" i="61"/>
  <c r="H96" i="60"/>
  <c r="G96" i="61"/>
  <c r="L96" i="60"/>
  <c r="C97" i="61"/>
  <c r="D97" i="60"/>
  <c r="E97" i="61"/>
  <c r="H97" i="60"/>
  <c r="G97" i="61"/>
  <c r="L97" i="60"/>
  <c r="C98" i="61"/>
  <c r="D98" i="60"/>
  <c r="E98" i="61"/>
  <c r="H98" i="60"/>
  <c r="G98" i="61"/>
  <c r="L98" i="60"/>
  <c r="C99" i="61"/>
  <c r="D99" i="60"/>
  <c r="E99" i="61"/>
  <c r="H99" i="60"/>
  <c r="G99" i="61"/>
  <c r="L99" i="60"/>
  <c r="C100" i="61"/>
  <c r="D100" i="60"/>
  <c r="E100" i="61"/>
  <c r="H100" i="60"/>
  <c r="G100" i="61"/>
  <c r="L100" i="60"/>
  <c r="C101" i="61"/>
  <c r="D101" i="60"/>
  <c r="E101" i="61"/>
  <c r="H101" i="60"/>
  <c r="G101" i="61"/>
  <c r="L101" i="60"/>
  <c r="C102" i="61"/>
  <c r="D102" i="60"/>
  <c r="E102" i="61"/>
  <c r="H102" i="60"/>
  <c r="G102" i="61"/>
  <c r="L102" i="60"/>
  <c r="E10" i="63"/>
  <c r="E12" i="65"/>
  <c r="E8" i="63"/>
  <c r="E10" i="65"/>
  <c r="E8" i="62"/>
  <c r="E13" i="63"/>
  <c r="E16" i="63"/>
  <c r="E15" i="65"/>
  <c r="E9" i="63"/>
  <c r="E18" i="63"/>
  <c r="E11" i="65"/>
  <c r="E9" i="62"/>
  <c r="E14" i="63"/>
  <c r="E7" i="62"/>
  <c r="E12" i="63"/>
  <c r="E17" i="63"/>
  <c r="E8" i="65"/>
  <c r="E13" i="65"/>
  <c r="D14" i="32" l="1"/>
  <c r="C24" i="32"/>
  <c r="C16" i="32"/>
  <c r="E27" i="32"/>
  <c r="F26" i="32"/>
  <c r="F22" i="32"/>
  <c r="F18" i="32"/>
  <c r="F14" i="32"/>
  <c r="F10" i="32"/>
  <c r="G28" i="34"/>
  <c r="G28" i="33"/>
  <c r="C27" i="32"/>
  <c r="F25" i="32"/>
  <c r="C24" i="34"/>
  <c r="C24" i="33"/>
  <c r="F22" i="34"/>
  <c r="F22" i="33"/>
  <c r="G20" i="34"/>
  <c r="G20" i="33"/>
  <c r="C19" i="32"/>
  <c r="F17" i="32"/>
  <c r="C16" i="34"/>
  <c r="C16" i="33"/>
  <c r="F14" i="34"/>
  <c r="F14" i="33"/>
  <c r="G12" i="34"/>
  <c r="G12" i="33"/>
  <c r="F10" i="34"/>
  <c r="F10" i="33"/>
  <c r="H28" i="32"/>
  <c r="E26" i="32"/>
  <c r="D24" i="32"/>
  <c r="H20" i="32"/>
  <c r="H16" i="32"/>
  <c r="F12" i="32"/>
  <c r="C29" i="32"/>
  <c r="H27" i="32"/>
  <c r="E26" i="34"/>
  <c r="E26" i="33"/>
  <c r="C25" i="32"/>
  <c r="H23" i="32"/>
  <c r="E22" i="34"/>
  <c r="E22" i="33"/>
  <c r="C21" i="32"/>
  <c r="H19" i="32"/>
  <c r="E18" i="34"/>
  <c r="E18" i="33"/>
  <c r="C17" i="32"/>
  <c r="H15" i="32"/>
  <c r="E14" i="34"/>
  <c r="E14" i="33"/>
  <c r="C13" i="32"/>
  <c r="F11" i="32"/>
  <c r="C10" i="34"/>
  <c r="C10" i="33"/>
  <c r="D18" i="32"/>
  <c r="E28" i="34"/>
  <c r="E28" i="33"/>
  <c r="D25" i="32"/>
  <c r="D22" i="33"/>
  <c r="D22" i="34"/>
  <c r="E20" i="34"/>
  <c r="E20" i="33"/>
  <c r="H18" i="33"/>
  <c r="H18" i="34"/>
  <c r="E15" i="32"/>
  <c r="D14" i="33"/>
  <c r="D14" i="34"/>
  <c r="E12" i="34"/>
  <c r="E12" i="33"/>
  <c r="D10" i="33"/>
  <c r="D10" i="34"/>
  <c r="F28" i="32"/>
  <c r="C26" i="32"/>
  <c r="G22" i="32"/>
  <c r="F20" i="32"/>
  <c r="F16" i="32"/>
  <c r="D12" i="32"/>
  <c r="H28" i="34"/>
  <c r="H28" i="33"/>
  <c r="F27" i="32"/>
  <c r="C26" i="34"/>
  <c r="C26" i="33"/>
  <c r="H24" i="34"/>
  <c r="H24" i="33"/>
  <c r="F23" i="32"/>
  <c r="C22" i="34"/>
  <c r="C22" i="33"/>
  <c r="H20" i="34"/>
  <c r="H20" i="33"/>
  <c r="F19" i="32"/>
  <c r="C18" i="34"/>
  <c r="C18" i="33"/>
  <c r="H16" i="34"/>
  <c r="H16" i="33"/>
  <c r="F15" i="32"/>
  <c r="C14" i="34"/>
  <c r="C14" i="33"/>
  <c r="H12" i="34"/>
  <c r="H12" i="33"/>
  <c r="D11" i="32"/>
  <c r="G9" i="32"/>
  <c r="D22" i="32"/>
  <c r="D10" i="32"/>
  <c r="H26" i="33"/>
  <c r="H26" i="34"/>
  <c r="E23" i="32"/>
  <c r="D17" i="32"/>
  <c r="E28" i="32"/>
  <c r="E24" i="32"/>
  <c r="E20" i="32"/>
  <c r="E16" i="32"/>
  <c r="E12" i="32"/>
  <c r="F29" i="32"/>
  <c r="C28" i="34"/>
  <c r="C28" i="33"/>
  <c r="F26" i="34"/>
  <c r="F26" i="33"/>
  <c r="G24" i="34"/>
  <c r="G24" i="33"/>
  <c r="C23" i="32"/>
  <c r="F21" i="32"/>
  <c r="C20" i="34"/>
  <c r="C20" i="33"/>
  <c r="F18" i="34"/>
  <c r="F18" i="33"/>
  <c r="G16" i="34"/>
  <c r="G16" i="33"/>
  <c r="C15" i="32"/>
  <c r="F13" i="32"/>
  <c r="C12" i="34"/>
  <c r="C12" i="33"/>
  <c r="F9" i="32"/>
  <c r="D28" i="32"/>
  <c r="H24" i="32"/>
  <c r="E22" i="32"/>
  <c r="D20" i="32"/>
  <c r="D16" i="32"/>
  <c r="G29" i="32"/>
  <c r="F28" i="33"/>
  <c r="F28" i="34"/>
  <c r="D27" i="32"/>
  <c r="G25" i="32"/>
  <c r="F24" i="33"/>
  <c r="F24" i="34"/>
  <c r="D23" i="32"/>
  <c r="G21" i="32"/>
  <c r="F20" i="33"/>
  <c r="F20" i="34"/>
  <c r="D19" i="32"/>
  <c r="G17" i="32"/>
  <c r="F16" i="33"/>
  <c r="F16" i="34"/>
  <c r="D15" i="32"/>
  <c r="G13" i="32"/>
  <c r="F12" i="33"/>
  <c r="F12" i="34"/>
  <c r="G10" i="34"/>
  <c r="G10" i="33"/>
  <c r="E9" i="32"/>
  <c r="D26" i="32"/>
  <c r="C28" i="32"/>
  <c r="C20" i="32"/>
  <c r="C12" i="32"/>
  <c r="D29" i="32"/>
  <c r="D26" i="33"/>
  <c r="D26" i="34"/>
  <c r="E24" i="34"/>
  <c r="E24" i="33"/>
  <c r="H22" i="33"/>
  <c r="H22" i="34"/>
  <c r="D21" i="32"/>
  <c r="E19" i="32"/>
  <c r="D18" i="33"/>
  <c r="D18" i="34"/>
  <c r="E16" i="34"/>
  <c r="E16" i="33"/>
  <c r="H14" i="33"/>
  <c r="H14" i="34"/>
  <c r="D13" i="32"/>
  <c r="H10" i="33"/>
  <c r="H10" i="34"/>
  <c r="D9" i="32"/>
  <c r="G26" i="32"/>
  <c r="F24" i="32"/>
  <c r="C22" i="32"/>
  <c r="G18" i="32"/>
  <c r="H12" i="32"/>
  <c r="E29" i="32"/>
  <c r="D28" i="34"/>
  <c r="D28" i="33"/>
  <c r="G26" i="34"/>
  <c r="G26" i="33"/>
  <c r="E25" i="32"/>
  <c r="D24" i="34"/>
  <c r="D24" i="33"/>
  <c r="G22" i="34"/>
  <c r="G22" i="33"/>
  <c r="E21" i="32"/>
  <c r="D20" i="34"/>
  <c r="D20" i="33"/>
  <c r="G18" i="34"/>
  <c r="G18" i="33"/>
  <c r="E17" i="32"/>
  <c r="D16" i="34"/>
  <c r="D16" i="33"/>
  <c r="G14" i="34"/>
  <c r="G14" i="33"/>
  <c r="E13" i="32"/>
  <c r="D12" i="34"/>
  <c r="D12" i="33"/>
  <c r="E10" i="34"/>
  <c r="E10" i="33"/>
  <c r="C9" i="32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<sst xmlns="http://schemas.openxmlformats.org/spreadsheetml/2006/main" count="4282" uniqueCount="338">
  <si>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</si>
  <si>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</si>
  <si>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</si>
  <si>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</si>
  <si>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</si>
  <si>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</si>
  <si>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</si>
  <si>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</si>
  <si>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</si>
  <si>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</si>
  <si>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</si>
  <si>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</si>
  <si>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</si>
  <si>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</si>
  <si>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</si>
  <si>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</si>
  <si>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</si>
  <si>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</si>
  <si>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</si>
  <si>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</si>
  <si>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</si>
  <si>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</si>
  <si>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</si>
  <si>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</si>
  <si>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</si>
  <si>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</si>
  <si>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</si>
  <si>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</si>
  <si>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</si>
  <si>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</si>
  <si>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</si>
  <si>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</si>
  <si>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</si>
  <si>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</si>
  <si>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</si>
  <si>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</si>
  <si>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</si>
  <si>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</si>
  <si>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</si>
  <si>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</si>
  <si>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</si>
  <si>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</si>
  <si>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</si>
  <si>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</si>
  <si>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</si>
  <si>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</si>
  <si>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</si>
  <si>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</si>
  <si>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</si>
  <si>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</si>
  <si>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</si>
  <si>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</si>
  <si>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</si>
  <si>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</si>
  <si>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</si>
  <si>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</si>
  <si>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</si>
  <si>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</si>
  <si>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</si>
  <si>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</si>
  <si>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</si>
  <si>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</si>
  <si>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</si>
  <si>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</si>
  <si>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</si>
  <si>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</si>
  <si>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</si>
  <si>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Desarrollo Económico,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</si>
  <si>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</si>
  <si>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</si>
  <si>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</si>
  <si>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</si>
  <si>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</si>
  <si>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</si>
  <si>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</si>
  <si>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</si>
  <si>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</si>
  <si>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</si>
  <si>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</si>
  <si>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Desarrollo Económico,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</si>
  <si>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</si>
  <si>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</si>
  <si>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</si>
  <si>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</si>
  <si>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</si>
  <si>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</si>
  <si>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</si>
  <si>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</si>
  <si>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</si>
  <si>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</si>
  <si>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</si>
  <si>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</si>
  <si>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</si>
  <si>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</si>
  <si>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</si>
  <si>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</si>
  <si>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</si>
  <si>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</si>
  <si>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</si>
  <si>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Desarrollo Económico,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</si>
  <si>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</si>
  <si>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</si>
  <si>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</si>
  <si>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Desarrollo Económico, Cabildo Insular de Tenerife. 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</si>
  <si>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</si>
  <si>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</si>
  <si>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</si>
  <si>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</si>
  <si>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</si>
  <si>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</si>
  <si>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</si>
  <si>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</si>
  <si>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</si>
  <si>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</si>
  <si>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</si>
  <si>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</si>
  <si>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</si>
  <si>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</si>
  <si>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</si>
  <si>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</si>
  <si>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</si>
  <si>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</si>
  <si>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</si>
  <si>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</si>
  <si>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</si>
  <si>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</si>
  <si>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Inv. 13/14</t>
  </si>
  <si>
    <t>Temporada invierno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</si>
  <si>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</si>
  <si>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</si>
  <si>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</si>
  <si>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</si>
  <si>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</si>
  <si>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</si>
  <si>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</si>
  <si>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</si>
  <si>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</si>
  <si>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</si>
  <si>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</si>
  <si>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</si>
  <si>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</si>
  <si>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</si>
  <si>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</si>
  <si>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</si>
  <si>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PUERTO DE LA CRUZ</t>
  </si>
  <si>
    <t>Var. 11/10</t>
  </si>
  <si>
    <t>Var. 12/11</t>
  </si>
  <si>
    <t>Var. 13/12</t>
  </si>
  <si>
    <t>Total general</t>
  </si>
  <si>
    <t>TURISTAS  ALOJADOS EN LA ZONA NORTE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</si>
  <si>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</si>
  <si>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</si>
  <si>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</si>
  <si>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</si>
  <si>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</si>
  <si>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</si>
  <si>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</si>
  <si>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</si>
  <si>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</si>
  <si>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</si>
  <si>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</si>
  <si>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</si>
  <si>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</si>
  <si>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</si>
  <si>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</si>
  <si>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</si>
  <si>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</si>
  <si>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</si>
  <si>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</si>
  <si>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</si>
  <si>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</si>
  <si>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</si>
  <si>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</si>
  <si>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</si>
  <si>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</si>
  <si>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</si>
  <si>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</si>
  <si>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</si>
  <si>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</si>
  <si>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</si>
  <si>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12/11</t>
  </si>
  <si>
    <t>var. 13/12</t>
  </si>
  <si>
    <t>FUENTE: Desarrollo Económico,Cabildo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</si>
  <si>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</si>
  <si>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</si>
  <si>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</si>
  <si>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</si>
  <si>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</si>
  <si>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</si>
  <si>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</si>
  <si>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</si>
  <si>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</si>
  <si>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</si>
  <si>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</si>
  <si>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</si>
  <si>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</si>
  <si>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</si>
  <si>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</si>
  <si>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</si>
  <si>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</si>
  <si>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</si>
  <si>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</si>
  <si>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</si>
  <si>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</si>
  <si>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</si>
  <si>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</si>
  <si>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</si>
  <si>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</si>
  <si>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</si>
  <si>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</si>
  <si>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</si>
  <si>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</si>
  <si>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</si>
  <si>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</si>
  <si>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</si>
  <si>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</si>
  <si>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</si>
  <si>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</si>
  <si>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</si>
  <si>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</si>
  <si>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</si>
  <si>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</si>
  <si>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</si>
  <si>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</si>
  <si>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</si>
  <si>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</si>
  <si>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</si>
  <si>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</si>
  <si>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</si>
  <si>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</si>
  <si>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2013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</si>
  <si>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</si>
  <si>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</si>
  <si>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</si>
  <si>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</si>
  <si>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</si>
  <si>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</si>
  <si>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</si>
  <si>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</si>
  <si>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</si>
  <si>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</si>
  <si>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</si>
  <si>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</si>
  <si>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>FUENTE: Desarrollo Económico, Cabildo Insular de Tenerife.  ELABORACIÓN: Turismo de Tenerife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</si>
  <si>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</si>
  <si>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</si>
  <si>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</si>
  <si>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</si>
  <si>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</si>
  <si>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</si>
  <si>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</si>
  <si>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</si>
  <si>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</si>
  <si>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</si>
  <si>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</si>
  <si>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</si>
  <si>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</si>
  <si>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</si>
  <si>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</si>
  <si>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</si>
  <si>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</si>
  <si>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</si>
  <si>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</si>
  <si>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</si>
  <si>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</si>
  <si>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</si>
  <si>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</si>
  <si>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</si>
  <si>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</si>
  <si>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</si>
  <si>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</si>
  <si>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</si>
  <si>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</si>
  <si>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</si>
  <si>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</si>
  <si>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</si>
  <si>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</si>
  <si>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</si>
  <si>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</si>
  <si>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</si>
  <si>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</si>
  <si>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</si>
  <si>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</si>
  <si>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</si>
  <si>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FUENTE: Desarrollo Económico, Cabildo Insular de Tenerife. 
ELABORACIÓN: Turismo de Tenerife</t>
  </si>
  <si>
    <t>ÍNDICES DE OCUPACIÓN POR ZONAS  Y TIPOLOGÍA DE ESTABLECIMIENTO (%)</t>
  </si>
  <si>
    <t>MUNICIPIO</t>
  </si>
  <si>
    <t>NORTE</t>
  </si>
  <si>
    <t xml:space="preserve">FUENTE: Desarrollo Económico, Cabildo Insular de Tenerife. 
ELABORACIÓN: Turismo de Tenerife 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</si>
  <si>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</si>
  <si>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</si>
  <si>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</si>
  <si>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</si>
  <si>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>FUENTE: Desarrollo Económico, Cabildo Insular de Tenerife.  
ELABORACIÓN: Turismo de Tenerife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</si>
  <si>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</si>
  <si>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</si>
  <si>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</si>
  <si>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</si>
  <si>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</si>
  <si>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</si>
  <si>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</si>
  <si>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</si>
  <si>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</si>
  <si>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</si>
  <si>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</si>
  <si>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Desarrollo Económico, Cabildo Insular de Tenerife. 
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</si>
  <si>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</si>
  <si>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</si>
  <si>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</si>
  <si>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</si>
  <si>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</si>
  <si>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</si>
  <si>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</si>
  <si>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</si>
  <si>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</si>
  <si>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</si>
  <si>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</si>
  <si>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</si>
  <si>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</si>
  <si>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</si>
  <si>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</si>
  <si>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</si>
  <si>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</si>
  <si>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</si>
  <si>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</si>
  <si>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</si>
  <si>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</si>
  <si>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</si>
  <si>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</si>
  <si>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</si>
  <si>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</si>
  <si>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>I cuatrimestre 2014</t>
  </si>
  <si>
    <t>I cuatrimestre 2013</t>
  </si>
  <si>
    <t>I semestre 2013</t>
  </si>
  <si>
    <t>I semestre 2014</t>
  </si>
  <si>
    <t>II semestre 2013</t>
  </si>
  <si>
    <t>II semestre 2014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</si>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</sst>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0.0"/>
    <numFmt numFmtId="170" formatCode="_-* #,##0.00\ [$€-1]_-;\-* #,##0.00\ [$€-1]_-;_-* &quot;-&quot;??\ [$€-1]_-"/>
    <numFmt numFmtId="171" formatCode="#,#00"/>
    <numFmt numFmtId="172" formatCode="_-* #,##0\ _p_t_a_-;\-* #,##0\ _p_t_a_-;_-* &quot;-&quot;\ _p_t_a_-;_-@_-"/>
    <numFmt numFmtId="173" formatCode="\$#,#00"/>
    <numFmt numFmtId="174" formatCode="\$#,"/>
    <numFmt numFmtId="175" formatCode="#.##000"/>
    <numFmt numFmtId="176" formatCode="#.##0,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2"/>
      <color theme="1" tint="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9"/>
      <color theme="1" tint="0.249977111117893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3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1" fontId="42" fillId="0" borderId="0">
      <protection locked="0"/>
    </xf>
    <xf numFmtId="1" fontId="42" fillId="0" borderId="0">
      <protection locked="0"/>
    </xf>
    <xf numFmtId="0" fontId="43" fillId="34" borderId="10" applyNumberFormat="0" applyAlignment="0" applyProtection="0"/>
    <xf numFmtId="0" fontId="43" fillId="34" borderId="10" applyNumberFormat="0" applyAlignment="0" applyProtection="0"/>
    <xf numFmtId="0" fontId="43" fillId="34" borderId="10" applyNumberFormat="0" applyAlignment="0" applyProtection="0"/>
    <xf numFmtId="0" fontId="43" fillId="34" borderId="10" applyNumberFormat="0" applyAlignment="0" applyProtection="0"/>
    <xf numFmtId="0" fontId="44" fillId="35" borderId="11" applyNumberFormat="0" applyAlignment="0" applyProtection="0"/>
    <xf numFmtId="0" fontId="44" fillId="35" borderId="11" applyNumberFormat="0" applyAlignment="0" applyProtection="0"/>
    <xf numFmtId="0" fontId="44" fillId="35" borderId="11" applyNumberFormat="0" applyAlignment="0" applyProtection="0"/>
    <xf numFmtId="0" fontId="44" fillId="35" borderId="11" applyNumberFormat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7" fillId="25" borderId="10" applyNumberFormat="0" applyAlignment="0" applyProtection="0"/>
    <xf numFmtId="0" fontId="47" fillId="25" borderId="10" applyNumberFormat="0" applyAlignment="0" applyProtection="0"/>
    <xf numFmtId="0" fontId="47" fillId="25" borderId="10" applyNumberFormat="0" applyAlignment="0" applyProtection="0"/>
    <xf numFmtId="0" fontId="47" fillId="25" borderId="10" applyNumberFormat="0" applyAlignment="0" applyProtection="0"/>
    <xf numFmtId="0" fontId="3" fillId="0" borderId="0"/>
    <xf numFmtId="170" fontId="3" fillId="0" borderId="0" applyFont="0" applyFill="0" applyBorder="0" applyAlignment="0" applyProtection="0">
      <alignment vertical="center"/>
    </xf>
    <xf numFmtId="1" fontId="48" fillId="0" borderId="0">
      <protection locked="0"/>
    </xf>
    <xf numFmtId="171" fontId="48" fillId="0" borderId="0">
      <protection locked="0"/>
    </xf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172" fontId="3" fillId="0" borderId="0" applyFont="0" applyFill="0" applyBorder="0" applyAlignment="0" applyProtection="0"/>
    <xf numFmtId="173" fontId="48" fillId="0" borderId="0">
      <protection locked="0"/>
    </xf>
    <xf numFmtId="174" fontId="48" fillId="0" borderId="0">
      <protection locked="0"/>
    </xf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1" fontId="3" fillId="0" borderId="0">
      <alignment vertical="center"/>
    </xf>
    <xf numFmtId="3" fontId="3" fillId="0" borderId="0">
      <alignment vertical="center"/>
    </xf>
    <xf numFmtId="3" fontId="3" fillId="0" borderId="0">
      <alignment vertical="center"/>
    </xf>
    <xf numFmtId="0" fontId="3" fillId="41" borderId="13" applyNumberFormat="0" applyFont="0" applyAlignment="0" applyProtection="0"/>
    <xf numFmtId="0" fontId="3" fillId="41" borderId="13" applyNumberFormat="0" applyFont="0" applyAlignment="0" applyProtection="0"/>
    <xf numFmtId="0" fontId="3" fillId="41" borderId="13" applyNumberFormat="0" applyFont="0" applyAlignment="0" applyProtection="0"/>
    <xf numFmtId="0" fontId="3" fillId="41" borderId="13" applyNumberFormat="0" applyFont="0" applyAlignment="0" applyProtection="0"/>
    <xf numFmtId="9" fontId="3" fillId="0" borderId="0" applyFont="0" applyFill="0" applyBorder="0" applyProtection="0">
      <alignment vertical="center"/>
    </xf>
    <xf numFmtId="175" fontId="48" fillId="0" borderId="0">
      <protection locked="0"/>
    </xf>
    <xf numFmtId="176" fontId="48" fillId="0" borderId="0">
      <protection locked="0"/>
    </xf>
    <xf numFmtId="0" fontId="51" fillId="34" borderId="14" applyNumberFormat="0" applyAlignment="0" applyProtection="0"/>
    <xf numFmtId="0" fontId="51" fillId="34" borderId="14" applyNumberFormat="0" applyAlignment="0" applyProtection="0"/>
    <xf numFmtId="0" fontId="51" fillId="34" borderId="14" applyNumberFormat="0" applyAlignment="0" applyProtection="0"/>
    <xf numFmtId="0" fontId="51" fillId="34" borderId="14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</cellStyleXfs>
  <cellXfs count="438">
    <xf numFmtId="0" fontId="0" fillId="0" borderId="0" xfId="0"/>
    <xf numFmtId="1" fontId="3" fillId="2" borderId="0" xfId="2" applyFill="1">
      <alignment vertical="center"/>
    </xf>
    <xf numFmtId="1" fontId="3" fillId="0" borderId="0" xfId="2">
      <alignment vertical="center"/>
    </xf>
    <xf numFmtId="1" fontId="4" fillId="2" borderId="0" xfId="2" applyFont="1" applyFill="1">
      <alignment vertical="center"/>
    </xf>
    <xf numFmtId="1" fontId="5" fillId="2" borderId="0" xfId="2" applyFont="1" applyFill="1" applyAlignment="1">
      <alignment horizontal="center" vertical="center"/>
    </xf>
    <xf numFmtId="1" fontId="6" fillId="4" borderId="0" xfId="2" applyFont="1" applyFill="1" applyAlignment="1">
      <alignment horizontal="left" vertical="center"/>
    </xf>
    <xf numFmtId="1" fontId="7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1"/>
    </xf>
    <xf numFmtId="3" fontId="11" fillId="2" borderId="0" xfId="3" applyNumberFormat="1" applyFont="1" applyFill="1" applyAlignment="1" applyProtection="1">
      <alignment horizontal="left" vertical="center" indent="8"/>
    </xf>
    <xf numFmtId="3" fontId="12" fillId="2" borderId="0" xfId="3" applyNumberFormat="1" applyFont="1" applyFill="1" applyAlignment="1" applyProtection="1">
      <alignment horizontal="left" vertical="center" indent="14"/>
    </xf>
    <xf numFmtId="1" fontId="3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4" fillId="4" borderId="0" xfId="2" applyFont="1" applyFill="1">
      <alignment vertical="center"/>
    </xf>
    <xf numFmtId="1" fontId="11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8"/>
    </xf>
    <xf numFmtId="1" fontId="4" fillId="0" borderId="0" xfId="2" applyFont="1">
      <alignment vertical="center"/>
    </xf>
    <xf numFmtId="1" fontId="3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7" borderId="0" xfId="0" applyNumberFormat="1" applyFont="1" applyFill="1" applyBorder="1" applyAlignment="1">
      <alignment horizontal="right" vertical="center" wrapText="1"/>
    </xf>
    <xf numFmtId="3" fontId="17" fillId="7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6" borderId="0" xfId="0" applyNumberFormat="1" applyFont="1" applyFill="1" applyBorder="1" applyAlignment="1">
      <alignment horizontal="right" vertical="center" wrapText="1"/>
    </xf>
    <xf numFmtId="3" fontId="18" fillId="6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2" fillId="8" borderId="0" xfId="0" applyNumberFormat="1" applyFont="1" applyFill="1" applyBorder="1" applyAlignment="1">
      <alignment horizontal="left" vertical="center" wrapText="1"/>
    </xf>
    <xf numFmtId="165" fontId="18" fillId="8" borderId="0" xfId="0" applyNumberFormat="1" applyFont="1" applyFill="1" applyBorder="1" applyAlignment="1">
      <alignment horizontal="right" vertical="center" wrapText="1"/>
    </xf>
    <xf numFmtId="164" fontId="18" fillId="8" borderId="0" xfId="0" applyNumberFormat="1" applyFont="1" applyFill="1" applyBorder="1" applyAlignment="1">
      <alignment horizontal="right" vertical="center" wrapText="1"/>
    </xf>
    <xf numFmtId="4" fontId="18" fillId="8" borderId="0" xfId="0" applyNumberFormat="1" applyFont="1" applyFill="1" applyBorder="1" applyAlignment="1">
      <alignment horizontal="right" vertical="center" wrapText="1"/>
    </xf>
    <xf numFmtId="3" fontId="18" fillId="8" borderId="0" xfId="0" applyNumberFormat="1" applyFont="1" applyFill="1" applyBorder="1" applyAlignment="1">
      <alignment horizontal="right" vertical="center" wrapText="1"/>
    </xf>
    <xf numFmtId="2" fontId="18" fillId="8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3" fontId="0" fillId="0" borderId="0" xfId="0" applyNumberFormat="1" applyFont="1" applyBorder="1" applyAlignment="1">
      <alignment horizontal="right" vertical="center" wrapText="1"/>
    </xf>
    <xf numFmtId="166" fontId="20" fillId="0" borderId="0" xfId="2" applyNumberFormat="1" applyFont="1" applyBorder="1" applyAlignment="1" applyProtection="1">
      <alignment horizontal="right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12" fillId="9" borderId="0" xfId="2" applyFont="1" applyFill="1" applyBorder="1" applyAlignment="1" applyProtection="1">
      <alignment horizontal="left"/>
      <protection hidden="1"/>
    </xf>
    <xf numFmtId="167" fontId="12" fillId="9" borderId="0" xfId="2" applyNumberFormat="1" applyFont="1" applyFill="1" applyBorder="1" applyProtection="1">
      <alignment vertical="center"/>
      <protection hidden="1"/>
    </xf>
    <xf numFmtId="164" fontId="12" fillId="9" borderId="0" xfId="4" applyNumberFormat="1" applyFont="1" applyFill="1" applyBorder="1" applyProtection="1">
      <alignment vertical="center"/>
      <protection hidden="1"/>
    </xf>
    <xf numFmtId="1" fontId="12" fillId="0" borderId="0" xfId="2" applyFont="1" applyBorder="1" applyAlignment="1" applyProtection="1">
      <alignment horizontal="left"/>
      <protection hidden="1"/>
    </xf>
    <xf numFmtId="167" fontId="12" fillId="0" borderId="0" xfId="2" applyNumberFormat="1" applyFont="1" applyBorder="1" applyProtection="1">
      <alignment vertical="center"/>
      <protection hidden="1"/>
    </xf>
    <xf numFmtId="164" fontId="12" fillId="0" borderId="0" xfId="4" applyNumberFormat="1" applyFont="1" applyBorder="1" applyProtection="1">
      <alignment vertical="center"/>
      <protection hidden="1"/>
    </xf>
    <xf numFmtId="164" fontId="12" fillId="6" borderId="0" xfId="4" applyNumberFormat="1" applyFont="1" applyFill="1" applyBorder="1" applyProtection="1">
      <alignment vertical="center"/>
      <protection hidden="1"/>
    </xf>
    <xf numFmtId="1" fontId="3" fillId="0" borderId="0" xfId="2" applyFont="1" applyFill="1" applyBorder="1" applyAlignment="1" applyProtection="1">
      <alignment horizontal="left"/>
      <protection hidden="1"/>
    </xf>
    <xf numFmtId="1" fontId="3" fillId="0" borderId="0" xfId="2" applyFont="1" applyProtection="1">
      <alignment vertical="center"/>
      <protection hidden="1"/>
    </xf>
    <xf numFmtId="0" fontId="0" fillId="0" borderId="0" xfId="0" applyAlignment="1">
      <alignment vertical="center"/>
    </xf>
    <xf numFmtId="0" fontId="12" fillId="6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right" vertical="center"/>
    </xf>
    <xf numFmtId="3" fontId="12" fillId="0" borderId="0" xfId="0" applyNumberFormat="1" applyFont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3" fontId="12" fillId="6" borderId="0" xfId="0" applyNumberFormat="1" applyFont="1" applyFill="1" applyBorder="1" applyAlignment="1">
      <alignment vertical="center"/>
    </xf>
    <xf numFmtId="164" fontId="12" fillId="6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" fontId="17" fillId="4" borderId="0" xfId="0" applyNumberFormat="1" applyFont="1" applyFill="1" applyBorder="1" applyAlignment="1">
      <alignment horizontal="center" vertical="center" wrapText="1"/>
    </xf>
    <xf numFmtId="3" fontId="12" fillId="4" borderId="0" xfId="0" applyNumberFormat="1" applyFont="1" applyFill="1" applyBorder="1" applyAlignment="1">
      <alignment horizontal="right" vertical="center"/>
    </xf>
    <xf numFmtId="164" fontId="12" fillId="4" borderId="0" xfId="1" applyNumberFormat="1" applyFont="1" applyFill="1" applyBorder="1" applyAlignment="1">
      <alignment horizontal="right" vertical="center"/>
    </xf>
    <xf numFmtId="3" fontId="12" fillId="4" borderId="0" xfId="0" applyNumberFormat="1" applyFont="1" applyFill="1" applyBorder="1" applyAlignment="1">
      <alignment vertical="center"/>
    </xf>
    <xf numFmtId="164" fontId="12" fillId="4" borderId="0" xfId="0" applyNumberFormat="1" applyFont="1" applyFill="1" applyBorder="1" applyAlignment="1">
      <alignment vertical="center"/>
    </xf>
    <xf numFmtId="0" fontId="17" fillId="9" borderId="0" xfId="0" applyFont="1" applyFill="1" applyBorder="1" applyAlignment="1">
      <alignment horizontal="left" vertical="center" wrapText="1"/>
    </xf>
    <xf numFmtId="3" fontId="12" fillId="9" borderId="0" xfId="0" applyNumberFormat="1" applyFont="1" applyFill="1" applyBorder="1" applyAlignment="1">
      <alignment vertical="center"/>
    </xf>
    <xf numFmtId="164" fontId="12" fillId="9" borderId="0" xfId="1" applyNumberFormat="1" applyFont="1" applyFill="1" applyBorder="1" applyAlignment="1">
      <alignment vertical="center"/>
    </xf>
    <xf numFmtId="0" fontId="17" fillId="13" borderId="0" xfId="0" applyFont="1" applyFill="1" applyBorder="1" applyAlignment="1">
      <alignment horizontal="left" vertical="center" wrapText="1"/>
    </xf>
    <xf numFmtId="3" fontId="12" fillId="13" borderId="0" xfId="0" applyNumberFormat="1" applyFont="1" applyFill="1" applyBorder="1" applyAlignment="1">
      <alignment vertical="center"/>
    </xf>
    <xf numFmtId="164" fontId="12" fillId="13" borderId="0" xfId="1" applyNumberFormat="1" applyFont="1" applyFill="1" applyBorder="1" applyAlignment="1">
      <alignment vertical="center"/>
    </xf>
    <xf numFmtId="0" fontId="23" fillId="2" borderId="1" xfId="3" applyNumberFormat="1" applyFont="1" applyFill="1" applyBorder="1" applyAlignment="1" applyProtection="1">
      <alignment horizontal="center" vertical="center" wrapText="1"/>
    </xf>
    <xf numFmtId="0" fontId="24" fillId="2" borderId="0" xfId="3" applyNumberFormat="1" applyFont="1" applyFill="1" applyBorder="1" applyAlignment="1" applyProtection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164" fontId="12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2" fillId="9" borderId="0" xfId="0" applyNumberFormat="1" applyFont="1" applyFill="1" applyBorder="1" applyAlignment="1">
      <alignment vertical="center"/>
    </xf>
    <xf numFmtId="164" fontId="12" fillId="13" borderId="0" xfId="0" applyNumberFormat="1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3" fontId="12" fillId="0" borderId="0" xfId="0" applyNumberFormat="1" applyFont="1" applyBorder="1"/>
    <xf numFmtId="0" fontId="17" fillId="4" borderId="0" xfId="0" applyFont="1" applyFill="1" applyBorder="1" applyAlignment="1">
      <alignment horizontal="left"/>
    </xf>
    <xf numFmtId="3" fontId="12" fillId="4" borderId="0" xfId="0" applyNumberFormat="1" applyFont="1" applyFill="1" applyBorder="1"/>
    <xf numFmtId="0" fontId="20" fillId="0" borderId="0" xfId="0" applyFont="1" applyBorder="1"/>
    <xf numFmtId="0" fontId="17" fillId="6" borderId="0" xfId="0" applyFont="1" applyFill="1" applyBorder="1"/>
    <xf numFmtId="0" fontId="17" fillId="6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3" fontId="12" fillId="0" borderId="0" xfId="0" applyNumberFormat="1" applyFont="1" applyBorder="1" applyAlignment="1">
      <alignment horizontal="right"/>
    </xf>
    <xf numFmtId="0" fontId="17" fillId="4" borderId="0" xfId="0" applyFont="1" applyFill="1" applyBorder="1" applyAlignment="1"/>
    <xf numFmtId="0" fontId="17" fillId="13" borderId="0" xfId="0" applyFont="1" applyFill="1" applyBorder="1" applyAlignment="1"/>
    <xf numFmtId="0" fontId="12" fillId="13" borderId="0" xfId="0" applyFont="1" applyFill="1" applyBorder="1"/>
    <xf numFmtId="164" fontId="12" fillId="13" borderId="0" xfId="1" applyNumberFormat="1" applyFont="1" applyFill="1" applyBorder="1"/>
    <xf numFmtId="0" fontId="1" fillId="0" borderId="0" xfId="0" applyFont="1" applyBorder="1"/>
    <xf numFmtId="0" fontId="12" fillId="0" borderId="0" xfId="0" applyFont="1" applyBorder="1" applyAlignment="1"/>
    <xf numFmtId="17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4" borderId="0" xfId="2" applyFont="1" applyFill="1" applyBorder="1" applyProtection="1">
      <alignment vertical="center"/>
      <protection hidden="1"/>
    </xf>
    <xf numFmtId="1" fontId="12" fillId="4" borderId="0" xfId="2" applyFont="1" applyFill="1" applyBorder="1" applyProtection="1">
      <alignment vertical="center"/>
      <protection hidden="1"/>
    </xf>
    <xf numFmtId="1" fontId="17" fillId="14" borderId="0" xfId="2" applyFont="1" applyFill="1" applyBorder="1" applyAlignment="1" applyProtection="1">
      <alignment horizontal="left"/>
      <protection hidden="1"/>
    </xf>
    <xf numFmtId="167" fontId="12" fillId="14" borderId="0" xfId="2" applyNumberFormat="1" applyFont="1" applyFill="1" applyBorder="1" applyProtection="1">
      <alignment vertical="center"/>
      <protection hidden="1"/>
    </xf>
    <xf numFmtId="164" fontId="12" fillId="14" borderId="0" xfId="4" applyNumberFormat="1" applyFont="1" applyFill="1" applyBorder="1" applyProtection="1">
      <alignment vertical="center"/>
      <protection hidden="1"/>
    </xf>
    <xf numFmtId="164" fontId="12" fillId="4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10" fillId="0" borderId="0" xfId="3" applyNumberFormat="1" applyAlignment="1" applyProtection="1">
      <alignment vertical="center"/>
      <protection hidden="1"/>
    </xf>
    <xf numFmtId="49" fontId="3" fillId="0" borderId="0" xfId="2" applyNumberFormat="1" applyFont="1">
      <alignment vertical="center"/>
    </xf>
    <xf numFmtId="1" fontId="25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horizontal="center" vertical="center" wrapText="1"/>
      <protection hidden="1"/>
    </xf>
    <xf numFmtId="0" fontId="17" fillId="12" borderId="0" xfId="0" applyFont="1" applyFill="1" applyBorder="1" applyAlignment="1">
      <alignment horizontal="right"/>
    </xf>
    <xf numFmtId="3" fontId="12" fillId="0" borderId="0" xfId="0" applyNumberFormat="1" applyFont="1" applyBorder="1" applyProtection="1">
      <protection hidden="1"/>
    </xf>
    <xf numFmtId="164" fontId="12" fillId="6" borderId="0" xfId="1" applyNumberFormat="1" applyFont="1" applyFill="1" applyBorder="1" applyProtection="1">
      <protection hidden="1"/>
    </xf>
    <xf numFmtId="3" fontId="12" fillId="13" borderId="0" xfId="0" applyNumberFormat="1" applyFont="1" applyFill="1" applyBorder="1" applyProtection="1">
      <protection hidden="1"/>
    </xf>
    <xf numFmtId="1" fontId="17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12" fillId="4" borderId="0" xfId="0" applyNumberFormat="1" applyFont="1" applyFill="1" applyBorder="1" applyAlignment="1" applyProtection="1">
      <alignment vertical="center"/>
      <protection hidden="1"/>
    </xf>
    <xf numFmtId="164" fontId="12" fillId="4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9" borderId="0" xfId="0" applyFont="1" applyFill="1" applyBorder="1" applyAlignment="1" applyProtection="1">
      <alignment horizontal="left"/>
      <protection hidden="1"/>
    </xf>
    <xf numFmtId="3" fontId="12" fillId="9" borderId="0" xfId="0" applyNumberFormat="1" applyFont="1" applyFill="1" applyBorder="1" applyProtection="1">
      <protection hidden="1"/>
    </xf>
    <xf numFmtId="164" fontId="12" fillId="9" borderId="0" xfId="1" applyNumberFormat="1" applyFont="1" applyFill="1" applyBorder="1" applyProtection="1">
      <protection hidden="1"/>
    </xf>
    <xf numFmtId="0" fontId="17" fillId="13" borderId="0" xfId="0" applyFont="1" applyFill="1" applyBorder="1" applyAlignment="1" applyProtection="1">
      <alignment horizontal="left"/>
      <protection hidden="1"/>
    </xf>
    <xf numFmtId="164" fontId="12" fillId="13" borderId="0" xfId="1" applyNumberFormat="1" applyFont="1" applyFill="1" applyBorder="1" applyProtection="1">
      <protection hidden="1"/>
    </xf>
    <xf numFmtId="3" fontId="12" fillId="6" borderId="0" xfId="0" applyNumberFormat="1" applyFont="1" applyFill="1" applyBorder="1" applyProtection="1"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7" borderId="0" xfId="0" applyFont="1" applyFill="1" applyBorder="1" applyAlignment="1" applyProtection="1">
      <alignment horizontal="center" vertical="center" wrapText="1"/>
      <protection hidden="1"/>
    </xf>
    <xf numFmtId="164" fontId="12" fillId="12" borderId="0" xfId="0" applyNumberFormat="1" applyFont="1" applyFill="1" applyBorder="1" applyProtection="1">
      <protection hidden="1"/>
    </xf>
    <xf numFmtId="164" fontId="12" fillId="6" borderId="0" xfId="0" applyNumberFormat="1" applyFont="1" applyFill="1" applyBorder="1" applyProtection="1">
      <protection hidden="1"/>
    </xf>
    <xf numFmtId="164" fontId="12" fillId="4" borderId="0" xfId="0" applyNumberFormat="1" applyFont="1" applyFill="1" applyBorder="1" applyAlignment="1" applyProtection="1">
      <alignment vertical="center"/>
      <protection hidden="1"/>
    </xf>
    <xf numFmtId="164" fontId="12" fillId="9" borderId="0" xfId="0" applyNumberFormat="1" applyFont="1" applyFill="1" applyBorder="1" applyProtection="1">
      <protection hidden="1"/>
    </xf>
    <xf numFmtId="164" fontId="12" fillId="13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2" fillId="6" borderId="0" xfId="0" applyFont="1" applyFill="1" applyBorder="1" applyAlignment="1" applyProtection="1">
      <alignment horizontal="center"/>
      <protection hidden="1"/>
    </xf>
    <xf numFmtId="1" fontId="17" fillId="6" borderId="0" xfId="0" applyNumberFormat="1" applyFont="1" applyFill="1" applyBorder="1" applyAlignment="1" applyProtection="1">
      <alignment vertical="center" wrapText="1"/>
      <protection hidden="1"/>
    </xf>
    <xf numFmtId="1" fontId="17" fillId="6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4" borderId="0" xfId="0" applyFont="1" applyFill="1" applyBorder="1" applyAlignment="1" applyProtection="1">
      <alignment horizontal="left"/>
      <protection hidden="1"/>
    </xf>
    <xf numFmtId="164" fontId="12" fillId="4" borderId="0" xfId="0" applyNumberFormat="1" applyFont="1" applyFill="1" applyBorder="1" applyProtection="1">
      <protection hidden="1"/>
    </xf>
    <xf numFmtId="0" fontId="17" fillId="6" borderId="0" xfId="0" applyFont="1" applyFill="1" applyBorder="1" applyAlignment="1" applyProtection="1">
      <alignment horizontal="center" wrapText="1"/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3" fontId="12" fillId="4" borderId="0" xfId="0" applyNumberFormat="1" applyFont="1" applyFill="1" applyBorder="1" applyProtection="1">
      <protection hidden="1"/>
    </xf>
    <xf numFmtId="1" fontId="17" fillId="13" borderId="0" xfId="2" applyFont="1" applyFill="1" applyBorder="1" applyProtection="1">
      <alignment vertical="center"/>
      <protection hidden="1"/>
    </xf>
    <xf numFmtId="1" fontId="12" fillId="13" borderId="0" xfId="2" applyFont="1" applyFill="1" applyBorder="1" applyProtection="1">
      <alignment vertical="center"/>
      <protection hidden="1"/>
    </xf>
    <xf numFmtId="1" fontId="17" fillId="4" borderId="0" xfId="2" applyFont="1" applyFill="1" applyBorder="1" applyAlignment="1" applyProtection="1">
      <alignment horizontal="left"/>
      <protection hidden="1"/>
    </xf>
    <xf numFmtId="164" fontId="12" fillId="4" borderId="0" xfId="4" applyNumberFormat="1" applyFont="1" applyFill="1" applyBorder="1" applyProtection="1">
      <alignment vertical="center"/>
      <protection hidden="1"/>
    </xf>
    <xf numFmtId="164" fontId="12" fillId="13" borderId="0" xfId="2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4" fontId="0" fillId="0" borderId="0" xfId="1" applyNumberFormat="1" applyFont="1"/>
    <xf numFmtId="0" fontId="17" fillId="6" borderId="0" xfId="0" applyFont="1" applyFill="1" applyBorder="1" applyAlignment="1" applyProtection="1">
      <alignment horizontal="center"/>
      <protection hidden="1"/>
    </xf>
    <xf numFmtId="164" fontId="12" fillId="0" borderId="0" xfId="1" applyNumberFormat="1" applyFont="1" applyBorder="1" applyProtection="1">
      <protection hidden="1"/>
    </xf>
    <xf numFmtId="0" fontId="17" fillId="9" borderId="0" xfId="0" applyFont="1" applyFill="1" applyBorder="1" applyAlignment="1" applyProtection="1">
      <alignment horizontal="left" vertical="center" wrapText="1"/>
      <protection hidden="1"/>
    </xf>
    <xf numFmtId="0" fontId="17" fillId="13" borderId="0" xfId="0" applyFont="1" applyFill="1" applyBorder="1" applyAlignment="1" applyProtection="1">
      <alignment horizontal="left" vertical="center" wrapText="1"/>
      <protection hidden="1"/>
    </xf>
    <xf numFmtId="0" fontId="17" fillId="11" borderId="0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4" borderId="0" xfId="0" applyFont="1" applyFill="1" applyBorder="1" applyAlignment="1" applyProtection="1">
      <alignment horizontal="left" vertical="center" wrapText="1"/>
      <protection hidden="1"/>
    </xf>
    <xf numFmtId="0" fontId="12" fillId="6" borderId="0" xfId="0" applyFont="1" applyFill="1" applyBorder="1" applyAlignment="1">
      <alignment vertical="center"/>
    </xf>
    <xf numFmtId="1" fontId="17" fillId="6" borderId="0" xfId="0" applyNumberFormat="1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164" fontId="12" fillId="4" borderId="0" xfId="1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vertical="center"/>
      <protection hidden="1"/>
    </xf>
    <xf numFmtId="1" fontId="28" fillId="3" borderId="0" xfId="2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9" fillId="6" borderId="0" xfId="2" applyFont="1" applyFill="1" applyBorder="1" applyAlignment="1" applyProtection="1">
      <alignment horizontal="center" vertical="center" wrapText="1"/>
      <protection hidden="1"/>
    </xf>
    <xf numFmtId="1" fontId="3" fillId="0" borderId="0" xfId="2" applyAlignment="1">
      <alignment vertical="center" wrapText="1"/>
    </xf>
    <xf numFmtId="167" fontId="12" fillId="0" borderId="0" xfId="2" applyNumberFormat="1" applyFont="1" applyBorder="1" applyAlignment="1" applyProtection="1">
      <alignment vertical="center"/>
      <protection hidden="1"/>
    </xf>
    <xf numFmtId="164" fontId="12" fillId="6" borderId="0" xfId="1" applyNumberFormat="1" applyFont="1" applyFill="1" applyBorder="1" applyAlignment="1" applyProtection="1">
      <alignment vertical="center"/>
      <protection hidden="1"/>
    </xf>
    <xf numFmtId="167" fontId="17" fillId="13" borderId="0" xfId="2" applyNumberFormat="1" applyFont="1" applyFill="1" applyBorder="1" applyAlignment="1" applyProtection="1">
      <alignment vertical="center"/>
      <protection hidden="1"/>
    </xf>
    <xf numFmtId="164" fontId="17" fillId="6" borderId="0" xfId="1" applyNumberFormat="1" applyFont="1" applyFill="1" applyBorder="1" applyAlignment="1" applyProtection="1">
      <alignment vertical="center"/>
      <protection hidden="1"/>
    </xf>
    <xf numFmtId="1" fontId="17" fillId="4" borderId="0" xfId="2" applyNumberFormat="1" applyFont="1" applyFill="1" applyBorder="1" applyAlignment="1" applyProtection="1">
      <alignment horizontal="center" vertical="center" wrapText="1"/>
      <protection hidden="1"/>
    </xf>
    <xf numFmtId="167" fontId="12" fillId="4" borderId="0" xfId="2" applyNumberFormat="1" applyFont="1" applyFill="1" applyBorder="1" applyAlignment="1" applyProtection="1">
      <alignment vertical="center"/>
      <protection hidden="1"/>
    </xf>
    <xf numFmtId="167" fontId="17" fillId="4" borderId="0" xfId="2" applyNumberFormat="1" applyFont="1" applyFill="1" applyBorder="1" applyAlignment="1" applyProtection="1">
      <alignment vertical="center"/>
      <protection hidden="1"/>
    </xf>
    <xf numFmtId="164" fontId="17" fillId="4" borderId="0" xfId="1" applyNumberFormat="1" applyFont="1" applyFill="1" applyBorder="1" applyAlignment="1" applyProtection="1">
      <alignment vertical="center"/>
      <protection hidden="1"/>
    </xf>
    <xf numFmtId="0" fontId="2" fillId="0" borderId="0" xfId="0" applyFont="1"/>
    <xf numFmtId="49" fontId="17" fillId="9" borderId="0" xfId="2" applyNumberFormat="1" applyFont="1" applyFill="1" applyBorder="1" applyAlignment="1" applyProtection="1">
      <alignment horizontal="left" vertical="center" wrapText="1"/>
      <protection hidden="1"/>
    </xf>
    <xf numFmtId="167" fontId="12" fillId="9" borderId="0" xfId="2" applyNumberFormat="1" applyFont="1" applyFill="1" applyBorder="1" applyAlignment="1" applyProtection="1">
      <alignment vertical="center"/>
      <protection hidden="1"/>
    </xf>
    <xf numFmtId="164" fontId="12" fillId="9" borderId="0" xfId="1" applyNumberFormat="1" applyFont="1" applyFill="1" applyBorder="1" applyAlignment="1" applyProtection="1">
      <alignment vertical="center"/>
      <protection hidden="1"/>
    </xf>
    <xf numFmtId="167" fontId="17" fillId="9" borderId="0" xfId="2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49" fontId="17" fillId="13" borderId="0" xfId="2" applyNumberFormat="1" applyFont="1" applyFill="1" applyBorder="1" applyAlignment="1" applyProtection="1">
      <alignment horizontal="left" vertical="center" wrapText="1"/>
      <protection hidden="1"/>
    </xf>
    <xf numFmtId="167" fontId="12" fillId="13" borderId="0" xfId="2" applyNumberFormat="1" applyFont="1" applyFill="1" applyBorder="1" applyAlignment="1" applyProtection="1">
      <alignment vertical="center"/>
      <protection hidden="1"/>
    </xf>
    <xf numFmtId="164" fontId="12" fillId="13" borderId="0" xfId="1" applyNumberFormat="1" applyFont="1" applyFill="1" applyBorder="1" applyAlignment="1" applyProtection="1">
      <alignment vertical="center"/>
      <protection hidden="1"/>
    </xf>
    <xf numFmtId="164" fontId="17" fillId="13" borderId="0" xfId="1" applyNumberFormat="1" applyFont="1" applyFill="1" applyBorder="1" applyAlignment="1" applyProtection="1">
      <alignment vertical="center"/>
      <protection hidden="1"/>
    </xf>
    <xf numFmtId="1" fontId="17" fillId="6" borderId="0" xfId="2" applyFont="1" applyFill="1" applyBorder="1" applyAlignment="1" applyProtection="1">
      <alignment horizontal="left" vertical="center"/>
      <protection hidden="1"/>
    </xf>
    <xf numFmtId="164" fontId="3" fillId="0" borderId="0" xfId="1" applyNumberFormat="1" applyFont="1" applyAlignment="1">
      <alignment vertical="center"/>
    </xf>
    <xf numFmtId="1" fontId="30" fillId="0" borderId="0" xfId="2" applyFont="1" applyBorder="1" applyAlignment="1" applyProtection="1">
      <alignment horizontal="left"/>
      <protection hidden="1"/>
    </xf>
    <xf numFmtId="1" fontId="17" fillId="9" borderId="0" xfId="2" applyFont="1" applyFill="1" applyBorder="1" applyProtection="1">
      <alignment vertical="center"/>
      <protection hidden="1"/>
    </xf>
    <xf numFmtId="167" fontId="17" fillId="4" borderId="0" xfId="2" applyNumberFormat="1" applyFont="1" applyFill="1" applyBorder="1" applyProtection="1">
      <alignment vertical="center"/>
      <protection hidden="1"/>
    </xf>
    <xf numFmtId="164" fontId="17" fillId="4" borderId="0" xfId="4" applyNumberFormat="1" applyFont="1" applyFill="1" applyBorder="1" applyProtection="1">
      <alignment vertical="center"/>
      <protection hidden="1"/>
    </xf>
    <xf numFmtId="1" fontId="3" fillId="0" borderId="0" xfId="2" applyBorder="1">
      <alignment vertical="center"/>
    </xf>
    <xf numFmtId="1" fontId="3" fillId="0" borderId="0" xfId="2" applyFont="1" applyBorder="1" applyAlignment="1" applyProtection="1">
      <alignment horizontal="left"/>
      <protection hidden="1"/>
    </xf>
    <xf numFmtId="10" fontId="3" fillId="0" borderId="0" xfId="4" applyNumberFormat="1" applyFont="1" applyBorder="1" applyProtection="1">
      <alignment vertical="center"/>
      <protection hidden="1"/>
    </xf>
    <xf numFmtId="165" fontId="3" fillId="0" borderId="0" xfId="2" applyNumberFormat="1" applyFont="1" applyBorder="1" applyAlignment="1" applyProtection="1">
      <alignment horizontal="left"/>
      <protection hidden="1"/>
    </xf>
    <xf numFmtId="1" fontId="3" fillId="0" borderId="0" xfId="2" applyBorder="1" applyProtection="1">
      <alignment vertical="center"/>
      <protection hidden="1"/>
    </xf>
    <xf numFmtId="164" fontId="12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64" fontId="12" fillId="9" borderId="0" xfId="4" applyNumberFormat="1" applyFont="1" applyFill="1" applyBorder="1" applyAlignment="1" applyProtection="1">
      <alignment horizontal="right"/>
      <protection hidden="1"/>
    </xf>
    <xf numFmtId="164" fontId="17" fillId="4" borderId="0" xfId="4" applyNumberFormat="1" applyFont="1" applyFill="1" applyBorder="1" applyAlignment="1" applyProtection="1">
      <alignment horizontal="right"/>
      <protection hidden="1"/>
    </xf>
    <xf numFmtId="1" fontId="30" fillId="6" borderId="0" xfId="2" applyFont="1" applyFill="1" applyBorder="1" applyAlignment="1" applyProtection="1">
      <alignment horizontal="left" vertical="center"/>
      <protection hidden="1"/>
    </xf>
    <xf numFmtId="17" fontId="30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30" fillId="7" borderId="0" xfId="2" applyFont="1" applyFill="1" applyBorder="1" applyAlignment="1" applyProtection="1">
      <alignment horizontal="center" vertical="center" wrapText="1"/>
      <protection hidden="1"/>
    </xf>
    <xf numFmtId="1" fontId="30" fillId="6" borderId="0" xfId="2" applyFont="1" applyFill="1" applyBorder="1" applyAlignment="1" applyProtection="1">
      <alignment horizontal="center" vertical="center" wrapText="1"/>
      <protection hidden="1"/>
    </xf>
    <xf numFmtId="167" fontId="20" fillId="0" borderId="0" xfId="2" applyNumberFormat="1" applyFont="1" applyBorder="1" applyProtection="1">
      <alignment vertical="center"/>
      <protection hidden="1"/>
    </xf>
    <xf numFmtId="164" fontId="20" fillId="6" borderId="0" xfId="4" applyNumberFormat="1" applyFont="1" applyFill="1" applyBorder="1" applyProtection="1">
      <alignment vertical="center"/>
      <protection hidden="1"/>
    </xf>
    <xf numFmtId="164" fontId="20" fillId="0" borderId="0" xfId="4" applyNumberFormat="1" applyFont="1" applyBorder="1" applyProtection="1">
      <alignment vertical="center"/>
      <protection hidden="1"/>
    </xf>
    <xf numFmtId="1" fontId="30" fillId="13" borderId="0" xfId="2" applyFont="1" applyFill="1" applyBorder="1" applyProtection="1">
      <alignment vertical="center"/>
      <protection hidden="1"/>
    </xf>
    <xf numFmtId="167" fontId="20" fillId="13" borderId="0" xfId="2" applyNumberFormat="1" applyFont="1" applyFill="1" applyBorder="1" applyProtection="1">
      <alignment vertical="center"/>
      <protection hidden="1"/>
    </xf>
    <xf numFmtId="164" fontId="20" fillId="13" borderId="0" xfId="4" applyNumberFormat="1" applyFont="1" applyFill="1" applyBorder="1" applyProtection="1">
      <alignment vertical="center"/>
      <protection hidden="1"/>
    </xf>
    <xf numFmtId="1" fontId="30" fillId="16" borderId="0" xfId="2" applyFont="1" applyFill="1" applyBorder="1" applyAlignment="1" applyProtection="1">
      <alignment horizontal="left"/>
      <protection hidden="1"/>
    </xf>
    <xf numFmtId="167" fontId="30" fillId="16" borderId="0" xfId="2" applyNumberFormat="1" applyFont="1" applyFill="1" applyBorder="1" applyProtection="1">
      <alignment vertical="center"/>
      <protection hidden="1"/>
    </xf>
    <xf numFmtId="164" fontId="30" fillId="16" borderId="0" xfId="4" applyNumberFormat="1" applyFont="1" applyFill="1" applyBorder="1" applyProtection="1">
      <alignment vertical="center"/>
      <protection hidden="1"/>
    </xf>
    <xf numFmtId="1" fontId="31" fillId="0" borderId="0" xfId="2" applyFont="1" applyAlignment="1">
      <alignment vertical="center" wrapText="1"/>
    </xf>
    <xf numFmtId="3" fontId="12" fillId="6" borderId="0" xfId="4" applyNumberFormat="1" applyFont="1" applyFill="1" applyBorder="1" applyAlignment="1" applyProtection="1">
      <alignment vertical="center" wrapText="1"/>
      <protection hidden="1"/>
    </xf>
    <xf numFmtId="164" fontId="12" fillId="6" borderId="0" xfId="1" applyNumberFormat="1" applyFont="1" applyFill="1" applyBorder="1" applyAlignment="1" applyProtection="1">
      <alignment vertical="center" wrapText="1"/>
      <protection hidden="1"/>
    </xf>
    <xf numFmtId="3" fontId="12" fillId="0" borderId="0" xfId="4" applyNumberFormat="1" applyFont="1" applyBorder="1" applyAlignment="1" applyProtection="1">
      <alignment vertical="center" wrapText="1"/>
      <protection hidden="1"/>
    </xf>
    <xf numFmtId="164" fontId="12" fillId="0" borderId="0" xfId="1" applyNumberFormat="1" applyFont="1" applyBorder="1" applyAlignment="1" applyProtection="1">
      <alignment vertical="center" wrapText="1"/>
      <protection hidden="1"/>
    </xf>
    <xf numFmtId="164" fontId="12" fillId="6" borderId="0" xfId="1" applyNumberFormat="1" applyFont="1" applyFill="1" applyBorder="1" applyAlignment="1" applyProtection="1">
      <alignment horizontal="right" vertical="center" wrapText="1"/>
      <protection hidden="1"/>
    </xf>
    <xf numFmtId="1" fontId="31" fillId="0" borderId="0" xfId="2" applyFont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vertical="center" wrapText="1"/>
      <protection hidden="1"/>
    </xf>
    <xf numFmtId="3" fontId="12" fillId="9" borderId="0" xfId="4" applyNumberFormat="1" applyFont="1" applyFill="1" applyBorder="1" applyAlignment="1" applyProtection="1">
      <alignment vertical="center" wrapText="1"/>
      <protection hidden="1"/>
    </xf>
    <xf numFmtId="164" fontId="12" fillId="9" borderId="0" xfId="1" applyNumberFormat="1" applyFont="1" applyFill="1" applyBorder="1" applyAlignment="1" applyProtection="1">
      <alignment vertical="center" wrapText="1"/>
      <protection hidden="1"/>
    </xf>
    <xf numFmtId="1" fontId="17" fillId="4" borderId="0" xfId="2" applyFont="1" applyFill="1" applyBorder="1" applyAlignment="1" applyProtection="1">
      <alignment horizontal="left" vertical="center" wrapText="1"/>
      <protection hidden="1"/>
    </xf>
    <xf numFmtId="3" fontId="12" fillId="4" borderId="0" xfId="4" applyNumberFormat="1" applyFont="1" applyFill="1" applyBorder="1" applyAlignment="1" applyProtection="1">
      <alignment vertical="center" wrapText="1"/>
      <protection hidden="1"/>
    </xf>
    <xf numFmtId="164" fontId="12" fillId="4" borderId="0" xfId="1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>
      <alignment horizontal="right"/>
    </xf>
    <xf numFmtId="1" fontId="17" fillId="6" borderId="0" xfId="2" applyFont="1" applyFill="1" applyBorder="1" applyAlignment="1" applyProtection="1">
      <alignment horizontal="right" vertical="center" wrapText="1"/>
      <protection hidden="1"/>
    </xf>
    <xf numFmtId="164" fontId="12" fillId="0" borderId="0" xfId="1" applyNumberFormat="1" applyFont="1" applyBorder="1" applyAlignment="1" applyProtection="1">
      <alignment horizontal="right" vertical="center" wrapText="1"/>
      <protection hidden="1"/>
    </xf>
    <xf numFmtId="164" fontId="12" fillId="9" borderId="0" xfId="1" applyNumberFormat="1" applyFont="1" applyFill="1" applyBorder="1" applyAlignment="1" applyProtection="1">
      <alignment horizontal="right" vertical="center" wrapText="1"/>
      <protection hidden="1"/>
    </xf>
    <xf numFmtId="164" fontId="17" fillId="4" borderId="0" xfId="1" applyNumberFormat="1" applyFont="1" applyFill="1" applyBorder="1" applyAlignment="1" applyProtection="1">
      <alignment vertical="center" wrapText="1"/>
      <protection hidden="1"/>
    </xf>
    <xf numFmtId="164" fontId="17" fillId="4" borderId="0" xfId="1" applyNumberFormat="1" applyFont="1" applyFill="1" applyBorder="1" applyAlignment="1" applyProtection="1">
      <alignment horizontal="right" vertical="center" wrapText="1"/>
      <protection hidden="1"/>
    </xf>
    <xf numFmtId="165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29" fillId="7" borderId="0" xfId="2" applyFont="1" applyFill="1" applyBorder="1" applyAlignment="1" applyProtection="1">
      <alignment horizontal="center" vertical="center" wrapText="1"/>
      <protection hidden="1"/>
    </xf>
    <xf numFmtId="164" fontId="12" fillId="0" borderId="0" xfId="1" applyNumberFormat="1" applyFont="1" applyBorder="1" applyAlignment="1" applyProtection="1">
      <alignment vertical="center"/>
      <protection hidden="1"/>
    </xf>
    <xf numFmtId="164" fontId="12" fillId="0" borderId="0" xfId="1" applyNumberFormat="1" applyFont="1" applyFill="1" applyBorder="1" applyAlignment="1" applyProtection="1">
      <alignment vertical="center"/>
      <protection hidden="1"/>
    </xf>
    <xf numFmtId="165" fontId="30" fillId="6" borderId="0" xfId="2" applyNumberFormat="1" applyFont="1" applyFill="1" applyBorder="1" applyAlignment="1" applyProtection="1">
      <alignment horizontal="center" vertical="center" wrapText="1"/>
      <protection hidden="1"/>
    </xf>
    <xf numFmtId="165" fontId="30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2" fillId="7" borderId="0" xfId="2" applyFont="1" applyFill="1" applyBorder="1" applyAlignment="1" applyProtection="1">
      <alignment horizontal="center" vertical="center" wrapText="1"/>
      <protection hidden="1"/>
    </xf>
    <xf numFmtId="1" fontId="32" fillId="6" borderId="0" xfId="2" applyFont="1" applyFill="1" applyBorder="1" applyAlignment="1" applyProtection="1">
      <alignment horizontal="center" vertical="center" wrapText="1"/>
      <protection hidden="1"/>
    </xf>
    <xf numFmtId="0" fontId="30" fillId="12" borderId="0" xfId="0" applyFont="1" applyFill="1" applyBorder="1" applyAlignment="1">
      <alignment horizontal="right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6" borderId="0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" fontId="30" fillId="16" borderId="0" xfId="2" applyNumberFormat="1" applyFont="1" applyFill="1" applyBorder="1" applyAlignment="1" applyProtection="1">
      <alignment horizontal="center" vertical="center" wrapText="1"/>
      <protection hidden="1"/>
    </xf>
    <xf numFmtId="164" fontId="20" fillId="16" borderId="0" xfId="1" applyNumberFormat="1" applyFont="1" applyFill="1" applyBorder="1" applyAlignment="1" applyProtection="1">
      <alignment vertical="center"/>
      <protection hidden="1"/>
    </xf>
    <xf numFmtId="49" fontId="30" fillId="18" borderId="0" xfId="2" applyNumberFormat="1" applyFont="1" applyFill="1" applyBorder="1" applyAlignment="1" applyProtection="1">
      <alignment horizontal="left" vertical="center" wrapText="1"/>
      <protection hidden="1"/>
    </xf>
    <xf numFmtId="164" fontId="20" fillId="18" borderId="0" xfId="1" applyNumberFormat="1" applyFont="1" applyFill="1" applyBorder="1" applyAlignment="1" applyProtection="1">
      <alignment vertical="center"/>
      <protection hidden="1"/>
    </xf>
    <xf numFmtId="49" fontId="30" fillId="13" borderId="0" xfId="2" applyNumberFormat="1" applyFont="1" applyFill="1" applyBorder="1" applyAlignment="1" applyProtection="1">
      <alignment horizontal="left" vertical="center" wrapText="1"/>
      <protection hidden="1"/>
    </xf>
    <xf numFmtId="164" fontId="20" fillId="13" borderId="0" xfId="1" applyNumberFormat="1" applyFont="1" applyFill="1" applyBorder="1" applyAlignment="1" applyProtection="1">
      <alignment vertical="center"/>
      <protection hidden="1"/>
    </xf>
    <xf numFmtId="1" fontId="31" fillId="0" borderId="0" xfId="2" applyFont="1" applyProtection="1">
      <alignment vertical="center"/>
      <protection hidden="1"/>
    </xf>
    <xf numFmtId="49" fontId="3" fillId="0" borderId="0" xfId="2" applyNumberFormat="1" applyFont="1" applyProtection="1">
      <alignment vertical="center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3" fillId="0" borderId="0" xfId="2" applyFont="1" applyProtection="1">
      <alignment vertical="center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2" fillId="6" borderId="0" xfId="1" applyNumberFormat="1" applyFont="1" applyFill="1" applyBorder="1" applyAlignment="1" applyProtection="1">
      <alignment horizontal="right" vertical="center"/>
      <protection hidden="1"/>
    </xf>
    <xf numFmtId="167" fontId="12" fillId="4" borderId="0" xfId="2" applyNumberFormat="1" applyFont="1" applyFill="1" applyBorder="1" applyProtection="1">
      <alignment vertical="center"/>
      <protection hidden="1"/>
    </xf>
    <xf numFmtId="164" fontId="12" fillId="4" borderId="0" xfId="4" applyNumberFormat="1" applyFont="1" applyFill="1" applyBorder="1" applyAlignment="1" applyProtection="1">
      <alignment horizontal="right" vertical="center"/>
      <protection hidden="1"/>
    </xf>
    <xf numFmtId="49" fontId="17" fillId="9" borderId="0" xfId="2" applyNumberFormat="1" applyFont="1" applyFill="1" applyBorder="1" applyAlignment="1" applyProtection="1">
      <alignment horizontal="left" vertical="center"/>
      <protection hidden="1"/>
    </xf>
    <xf numFmtId="164" fontId="12" fillId="9" borderId="0" xfId="4" applyNumberFormat="1" applyFont="1" applyFill="1" applyBorder="1" applyAlignment="1" applyProtection="1">
      <alignment horizontal="right" vertical="center"/>
      <protection hidden="1"/>
    </xf>
    <xf numFmtId="49" fontId="17" fillId="13" borderId="0" xfId="2" applyNumberFormat="1" applyFont="1" applyFill="1" applyBorder="1" applyAlignment="1" applyProtection="1">
      <alignment horizontal="left" vertical="center"/>
      <protection hidden="1"/>
    </xf>
    <xf numFmtId="167" fontId="12" fillId="13" borderId="0" xfId="2" applyNumberFormat="1" applyFont="1" applyFill="1" applyBorder="1" applyProtection="1">
      <alignment vertical="center"/>
      <protection hidden="1"/>
    </xf>
    <xf numFmtId="164" fontId="12" fillId="13" borderId="0" xfId="4" applyNumberFormat="1" applyFont="1" applyFill="1" applyBorder="1" applyProtection="1">
      <alignment vertical="center"/>
      <protection hidden="1"/>
    </xf>
    <xf numFmtId="164" fontId="12" fillId="13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7" fillId="6" borderId="0" xfId="5" applyNumberFormat="1" applyFont="1" applyFill="1" applyBorder="1" applyAlignment="1" applyProtection="1">
      <alignment horizontal="right"/>
      <protection hidden="1"/>
    </xf>
    <xf numFmtId="164" fontId="12" fillId="0" borderId="0" xfId="1" applyNumberFormat="1" applyFont="1" applyBorder="1"/>
    <xf numFmtId="164" fontId="12" fillId="6" borderId="0" xfId="1" applyNumberFormat="1" applyFont="1" applyFill="1" applyBorder="1"/>
    <xf numFmtId="0" fontId="17" fillId="9" borderId="0" xfId="0" applyFont="1" applyFill="1" applyBorder="1" applyAlignment="1" applyProtection="1">
      <alignment horizontal="left" wrapText="1"/>
      <protection hidden="1"/>
    </xf>
    <xf numFmtId="164" fontId="12" fillId="9" borderId="0" xfId="1" applyNumberFormat="1" applyFont="1" applyFill="1" applyBorder="1"/>
    <xf numFmtId="0" fontId="17" fillId="13" borderId="0" xfId="0" applyFont="1" applyFill="1" applyBorder="1" applyAlignment="1" applyProtection="1">
      <alignment horizontal="left" wrapText="1"/>
      <protection hidden="1"/>
    </xf>
    <xf numFmtId="1" fontId="3" fillId="0" borderId="0" xfId="2" applyAlignment="1" applyProtection="1">
      <alignment vertical="center" wrapText="1"/>
      <protection hidden="1"/>
    </xf>
    <xf numFmtId="1" fontId="3" fillId="0" borderId="0" xfId="2" applyFont="1" applyAlignment="1" applyProtection="1">
      <alignment vertical="center" wrapText="1"/>
      <protection hidden="1"/>
    </xf>
    <xf numFmtId="164" fontId="12" fillId="0" borderId="0" xfId="4" applyNumberFormat="1" applyFont="1" applyBorder="1" applyAlignment="1" applyProtection="1">
      <alignment horizontal="right" vertical="center"/>
      <protection hidden="1"/>
    </xf>
    <xf numFmtId="164" fontId="12" fillId="6" borderId="0" xfId="4" applyNumberFormat="1" applyFont="1" applyFill="1" applyBorder="1" applyAlignment="1" applyProtection="1">
      <alignment horizontal="right" vertical="center"/>
      <protection hidden="1"/>
    </xf>
    <xf numFmtId="164" fontId="12" fillId="0" borderId="0" xfId="1" applyNumberFormat="1" applyFont="1" applyBorder="1" applyAlignment="1" applyProtection="1">
      <alignment horizontal="right" vertical="center"/>
      <protection hidden="1"/>
    </xf>
    <xf numFmtId="164" fontId="17" fillId="4" borderId="0" xfId="4" applyNumberFormat="1" applyFont="1" applyFill="1" applyBorder="1" applyAlignment="1" applyProtection="1">
      <alignment horizontal="right" vertical="center"/>
      <protection hidden="1"/>
    </xf>
    <xf numFmtId="3" fontId="17" fillId="9" borderId="0" xfId="0" applyNumberFormat="1" applyFont="1" applyFill="1" applyBorder="1" applyAlignment="1">
      <alignment horizontal="right"/>
    </xf>
    <xf numFmtId="164" fontId="17" fillId="9" borderId="0" xfId="4" applyNumberFormat="1" applyFont="1" applyFill="1" applyBorder="1" applyAlignment="1" applyProtection="1">
      <alignment horizontal="right" vertical="center"/>
      <protection hidden="1"/>
    </xf>
    <xf numFmtId="3" fontId="12" fillId="13" borderId="0" xfId="0" applyNumberFormat="1" applyFont="1" applyFill="1" applyBorder="1" applyAlignment="1">
      <alignment horizontal="right"/>
    </xf>
    <xf numFmtId="164" fontId="17" fillId="13" borderId="0" xfId="4" applyNumberFormat="1" applyFont="1" applyFill="1" applyBorder="1" applyAlignment="1" applyProtection="1">
      <alignment horizontal="right" vertical="center"/>
      <protection hidden="1"/>
    </xf>
    <xf numFmtId="165" fontId="12" fillId="0" borderId="0" xfId="0" applyNumberFormat="1" applyFont="1" applyBorder="1" applyProtection="1">
      <protection hidden="1"/>
    </xf>
    <xf numFmtId="165" fontId="12" fillId="13" borderId="0" xfId="0" applyNumberFormat="1" applyFont="1" applyFill="1" applyBorder="1" applyProtection="1">
      <protection hidden="1"/>
    </xf>
    <xf numFmtId="165" fontId="12" fillId="4" borderId="0" xfId="0" applyNumberFormat="1" applyFont="1" applyFill="1" applyBorder="1" applyAlignment="1" applyProtection="1">
      <alignment vertical="center"/>
      <protection hidden="1"/>
    </xf>
    <xf numFmtId="165" fontId="12" fillId="9" borderId="0" xfId="0" applyNumberFormat="1" applyFont="1" applyFill="1" applyBorder="1" applyProtection="1">
      <protection hidden="1"/>
    </xf>
    <xf numFmtId="10" fontId="12" fillId="9" borderId="0" xfId="1" applyNumberFormat="1" applyFont="1" applyFill="1" applyBorder="1" applyProtection="1">
      <protection hidden="1"/>
    </xf>
    <xf numFmtId="165" fontId="12" fillId="6" borderId="0" xfId="0" applyNumberFormat="1" applyFont="1" applyFill="1" applyBorder="1" applyProtection="1">
      <protection hidden="1"/>
    </xf>
    <xf numFmtId="1" fontId="3" fillId="0" borderId="0" xfId="2" applyAlignment="1">
      <alignment vertical="center"/>
    </xf>
    <xf numFmtId="1" fontId="17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12" fillId="4" borderId="0" xfId="2" applyFont="1" applyFill="1" applyBorder="1" applyAlignment="1" applyProtection="1">
      <alignment horizontal="left" vertical="center"/>
      <protection hidden="1"/>
    </xf>
    <xf numFmtId="168" fontId="12" fillId="4" borderId="0" xfId="2" applyNumberFormat="1" applyFont="1" applyFill="1" applyBorder="1" applyAlignment="1" applyProtection="1">
      <alignment vertical="center"/>
      <protection hidden="1"/>
    </xf>
    <xf numFmtId="4" fontId="3" fillId="0" borderId="0" xfId="2" applyNumberFormat="1" applyFont="1" applyAlignment="1">
      <alignment vertical="center"/>
    </xf>
    <xf numFmtId="1" fontId="12" fillId="0" borderId="0" xfId="2" applyFont="1" applyBorder="1" applyAlignment="1" applyProtection="1">
      <alignment horizontal="left" vertical="center"/>
      <protection hidden="1"/>
    </xf>
    <xf numFmtId="168" fontId="12" fillId="0" borderId="0" xfId="2" applyNumberFormat="1" applyFont="1" applyBorder="1" applyAlignment="1" applyProtection="1">
      <alignment vertical="center"/>
      <protection hidden="1"/>
    </xf>
    <xf numFmtId="1" fontId="3" fillId="0" borderId="0" xfId="2" applyAlignment="1" applyProtection="1">
      <alignment vertical="center"/>
      <protection hidden="1"/>
    </xf>
    <xf numFmtId="1" fontId="17" fillId="13" borderId="0" xfId="2" applyFont="1" applyFill="1" applyBorder="1" applyAlignment="1" applyProtection="1">
      <alignment vertical="center" wrapText="1"/>
      <protection hidden="1"/>
    </xf>
    <xf numFmtId="1" fontId="12" fillId="13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8" fontId="12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2" fillId="9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2" fillId="0" borderId="0" xfId="2" applyNumberFormat="1" applyFont="1" applyBorder="1" applyAlignment="1" applyProtection="1">
      <alignment horizontal="right" vertical="center" wrapText="1"/>
      <protection hidden="1"/>
    </xf>
    <xf numFmtId="164" fontId="12" fillId="6" borderId="0" xfId="4" applyNumberFormat="1" applyFont="1" applyFill="1" applyBorder="1" applyAlignment="1" applyProtection="1">
      <alignment horizontal="right" vertical="center" wrapText="1"/>
      <protection hidden="1"/>
    </xf>
    <xf numFmtId="4" fontId="3" fillId="0" borderId="0" xfId="2" applyNumberFormat="1" applyFont="1" applyAlignment="1">
      <alignment vertical="center" wrapText="1"/>
    </xf>
    <xf numFmtId="168" fontId="12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12" fillId="13" borderId="0" xfId="2" applyNumberFormat="1" applyFont="1" applyFill="1" applyBorder="1" applyAlignment="1" applyProtection="1">
      <alignment horizontal="right" vertical="center" wrapText="1"/>
      <protection hidden="1"/>
    </xf>
    <xf numFmtId="168" fontId="12" fillId="9" borderId="0" xfId="2" applyNumberFormat="1" applyFont="1" applyFill="1" applyBorder="1" applyProtection="1">
      <alignment vertical="center"/>
      <protection hidden="1"/>
    </xf>
    <xf numFmtId="168" fontId="12" fillId="9" borderId="0" xfId="2" applyNumberFormat="1" applyFont="1" applyFill="1" applyBorder="1" applyAlignment="1" applyProtection="1">
      <alignment horizontal="right" vertical="center"/>
      <protection hidden="1"/>
    </xf>
    <xf numFmtId="168" fontId="12" fillId="0" borderId="0" xfId="2" applyNumberFormat="1" applyFont="1" applyBorder="1" applyProtection="1">
      <alignment vertical="center"/>
      <protection hidden="1"/>
    </xf>
    <xf numFmtId="168" fontId="12" fillId="0" borderId="0" xfId="2" applyNumberFormat="1" applyFont="1" applyBorder="1" applyAlignment="1" applyProtection="1">
      <alignment horizontal="right" vertical="center"/>
      <protection hidden="1"/>
    </xf>
    <xf numFmtId="1" fontId="34" fillId="0" borderId="0" xfId="2" applyFont="1" applyBorder="1" applyAlignment="1">
      <alignment wrapText="1"/>
    </xf>
    <xf numFmtId="1" fontId="3" fillId="0" borderId="0" xfId="2" applyFont="1" applyBorder="1" applyAlignment="1">
      <alignment vertical="center" wrapText="1"/>
    </xf>
    <xf numFmtId="4" fontId="3" fillId="0" borderId="0" xfId="2" applyNumberFormat="1" applyFont="1">
      <alignment vertical="center"/>
    </xf>
    <xf numFmtId="1" fontId="34" fillId="0" borderId="0" xfId="2" applyFont="1" applyBorder="1" applyAlignment="1">
      <alignment vertical="center" wrapText="1"/>
    </xf>
    <xf numFmtId="1" fontId="17" fillId="13" borderId="0" xfId="2" applyFont="1" applyFill="1" applyBorder="1" applyAlignment="1" applyProtection="1">
      <alignment vertical="center"/>
      <protection hidden="1"/>
    </xf>
    <xf numFmtId="1" fontId="12" fillId="13" borderId="0" xfId="2" applyFont="1" applyFill="1" applyBorder="1" applyAlignment="1" applyProtection="1">
      <alignment vertical="center"/>
      <protection hidden="1"/>
    </xf>
    <xf numFmtId="1" fontId="17" fillId="4" borderId="0" xfId="2" applyFont="1" applyFill="1" applyBorder="1" applyAlignment="1" applyProtection="1">
      <alignment horizontal="left" vertical="center"/>
      <protection hidden="1"/>
    </xf>
    <xf numFmtId="164" fontId="12" fillId="4" borderId="0" xfId="4" applyNumberFormat="1" applyFont="1" applyFill="1" applyBorder="1" applyAlignment="1" applyProtection="1">
      <alignment vertical="center"/>
      <protection hidden="1"/>
    </xf>
    <xf numFmtId="168" fontId="12" fillId="13" borderId="0" xfId="2" applyNumberFormat="1" applyFont="1" applyFill="1" applyBorder="1" applyAlignment="1" applyProtection="1">
      <alignment vertical="center"/>
      <protection hidden="1"/>
    </xf>
    <xf numFmtId="164" fontId="12" fillId="13" borderId="0" xfId="2" applyNumberFormat="1" applyFont="1" applyFill="1" applyBorder="1" applyAlignment="1" applyProtection="1">
      <alignment vertical="center"/>
      <protection hidden="1"/>
    </xf>
    <xf numFmtId="1" fontId="17" fillId="14" borderId="0" xfId="2" applyFont="1" applyFill="1" applyBorder="1" applyAlignment="1" applyProtection="1">
      <alignment horizontal="left" vertical="center"/>
      <protection hidden="1"/>
    </xf>
    <xf numFmtId="168" fontId="12" fillId="14" borderId="0" xfId="2" applyNumberFormat="1" applyFont="1" applyFill="1" applyBorder="1" applyAlignment="1" applyProtection="1">
      <alignment vertical="center"/>
      <protection hidden="1"/>
    </xf>
    <xf numFmtId="164" fontId="12" fillId="14" borderId="0" xfId="4" applyNumberFormat="1" applyFont="1" applyFill="1" applyBorder="1" applyAlignment="1" applyProtection="1">
      <alignment vertical="center"/>
      <protection hidden="1"/>
    </xf>
    <xf numFmtId="169" fontId="3" fillId="0" borderId="0" xfId="2" applyNumberFormat="1" applyAlignment="1">
      <alignment vertical="center" wrapText="1"/>
    </xf>
    <xf numFmtId="1" fontId="17" fillId="0" borderId="0" xfId="2" applyFont="1" applyBorder="1" applyAlignment="1" applyProtection="1">
      <alignment horizontal="left" vertical="center"/>
      <protection hidden="1"/>
    </xf>
    <xf numFmtId="164" fontId="12" fillId="6" borderId="0" xfId="4" applyNumberFormat="1" applyFont="1" applyFill="1" applyBorder="1" applyAlignment="1" applyProtection="1">
      <alignment vertical="center"/>
      <protection hidden="1"/>
    </xf>
    <xf numFmtId="165" fontId="12" fillId="0" borderId="0" xfId="0" applyNumberFormat="1" applyFont="1" applyBorder="1"/>
    <xf numFmtId="165" fontId="12" fillId="4" borderId="0" xfId="0" applyNumberFormat="1" applyFont="1" applyFill="1" applyBorder="1" applyAlignment="1">
      <alignment vertical="center"/>
    </xf>
    <xf numFmtId="164" fontId="17" fillId="4" borderId="0" xfId="4" applyNumberFormat="1" applyFont="1" applyFill="1" applyBorder="1" applyAlignment="1" applyProtection="1">
      <alignment vertical="center"/>
      <protection hidden="1"/>
    </xf>
    <xf numFmtId="0" fontId="17" fillId="9" borderId="0" xfId="2" applyNumberFormat="1" applyFont="1" applyFill="1" applyBorder="1" applyAlignment="1" applyProtection="1">
      <alignment horizontal="left" vertical="center"/>
      <protection hidden="1"/>
    </xf>
    <xf numFmtId="164" fontId="17" fillId="9" borderId="0" xfId="4" applyNumberFormat="1" applyFont="1" applyFill="1" applyBorder="1" applyProtection="1">
      <alignment vertical="center"/>
      <protection hidden="1"/>
    </xf>
    <xf numFmtId="165" fontId="12" fillId="13" borderId="0" xfId="0" applyNumberFormat="1" applyFont="1" applyFill="1" applyBorder="1" applyAlignment="1">
      <alignment vertical="center"/>
    </xf>
    <xf numFmtId="164" fontId="17" fillId="13" borderId="0" xfId="4" applyNumberFormat="1" applyFont="1" applyFill="1" applyBorder="1" applyProtection="1">
      <alignment vertical="center"/>
      <protection hidden="1"/>
    </xf>
    <xf numFmtId="2" fontId="12" fillId="0" borderId="0" xfId="0" applyNumberFormat="1" applyFont="1" applyBorder="1" applyProtection="1">
      <protection hidden="1"/>
    </xf>
    <xf numFmtId="2" fontId="12" fillId="6" borderId="0" xfId="1" applyNumberFormat="1" applyFont="1" applyFill="1" applyBorder="1" applyProtection="1">
      <protection hidden="1"/>
    </xf>
    <xf numFmtId="2" fontId="12" fillId="13" borderId="0" xfId="0" applyNumberFormat="1" applyFont="1" applyFill="1" applyBorder="1" applyProtection="1">
      <protection hidden="1"/>
    </xf>
    <xf numFmtId="2" fontId="12" fillId="4" borderId="0" xfId="0" applyNumberFormat="1" applyFont="1" applyFill="1" applyBorder="1" applyAlignment="1" applyProtection="1">
      <alignment vertical="center"/>
      <protection hidden="1"/>
    </xf>
    <xf numFmtId="4" fontId="12" fillId="4" borderId="0" xfId="0" applyNumberFormat="1" applyFont="1" applyFill="1" applyBorder="1" applyAlignment="1" applyProtection="1">
      <alignment vertical="center"/>
      <protection hidden="1"/>
    </xf>
    <xf numFmtId="2" fontId="12" fillId="9" borderId="0" xfId="0" applyNumberFormat="1" applyFont="1" applyFill="1" applyBorder="1" applyProtection="1">
      <protection hidden="1"/>
    </xf>
    <xf numFmtId="2" fontId="12" fillId="9" borderId="0" xfId="1" applyNumberFormat="1" applyFont="1" applyFill="1" applyBorder="1" applyProtection="1">
      <protection hidden="1"/>
    </xf>
    <xf numFmtId="2" fontId="12" fillId="13" borderId="0" xfId="1" applyNumberFormat="1" applyFont="1" applyFill="1" applyBorder="1" applyProtection="1">
      <protection hidden="1"/>
    </xf>
    <xf numFmtId="2" fontId="12" fillId="6" borderId="0" xfId="0" applyNumberFormat="1" applyFont="1" applyFill="1" applyBorder="1" applyProtection="1">
      <protection hidden="1"/>
    </xf>
    <xf numFmtId="4" fontId="12" fillId="0" borderId="0" xfId="0" applyNumberFormat="1" applyFont="1" applyBorder="1" applyProtection="1">
      <protection hidden="1"/>
    </xf>
    <xf numFmtId="4" fontId="12" fillId="6" borderId="0" xfId="0" applyNumberFormat="1" applyFont="1" applyFill="1" applyBorder="1" applyProtection="1">
      <protection hidden="1"/>
    </xf>
    <xf numFmtId="4" fontId="12" fillId="9" borderId="0" xfId="0" applyNumberFormat="1" applyFont="1" applyFill="1" applyBorder="1" applyProtection="1">
      <protection hidden="1"/>
    </xf>
    <xf numFmtId="4" fontId="12" fillId="13" borderId="0" xfId="0" applyNumberFormat="1" applyFont="1" applyFill="1" applyBorder="1" applyProtection="1">
      <protection hidden="1"/>
    </xf>
    <xf numFmtId="4" fontId="12" fillId="6" borderId="0" xfId="1" applyNumberFormat="1" applyFont="1" applyFill="1" applyBorder="1" applyProtection="1">
      <protection hidden="1"/>
    </xf>
    <xf numFmtId="4" fontId="12" fillId="0" borderId="0" xfId="1" applyNumberFormat="1" applyFont="1" applyBorder="1" applyProtection="1">
      <protection hidden="1"/>
    </xf>
    <xf numFmtId="4" fontId="12" fillId="13" borderId="0" xfId="1" applyNumberFormat="1" applyFont="1" applyFill="1" applyBorder="1" applyProtection="1">
      <protection hidden="1"/>
    </xf>
    <xf numFmtId="166" fontId="12" fillId="9" borderId="0" xfId="2" applyNumberFormat="1" applyFont="1" applyFill="1" applyBorder="1" applyAlignment="1" applyProtection="1">
      <alignment horizontal="right" vertical="center"/>
      <protection hidden="1"/>
    </xf>
    <xf numFmtId="166" fontId="12" fillId="9" borderId="0" xfId="4" applyNumberFormat="1" applyFont="1" applyFill="1" applyBorder="1" applyAlignment="1" applyProtection="1">
      <alignment horizontal="right" vertical="center"/>
      <protection hidden="1"/>
    </xf>
    <xf numFmtId="166" fontId="12" fillId="0" borderId="0" xfId="2" applyNumberFormat="1" applyFont="1" applyBorder="1" applyAlignment="1" applyProtection="1">
      <alignment horizontal="right" vertical="center"/>
      <protection hidden="1"/>
    </xf>
    <xf numFmtId="166" fontId="12" fillId="6" borderId="0" xfId="4" applyNumberFormat="1" applyFont="1" applyFill="1" applyBorder="1" applyAlignment="1" applyProtection="1">
      <alignment horizontal="right" vertical="center"/>
      <protection hidden="1"/>
    </xf>
    <xf numFmtId="166" fontId="12" fillId="9" borderId="0" xfId="2" applyNumberFormat="1" applyFont="1" applyFill="1" applyBorder="1" applyAlignment="1" applyProtection="1">
      <alignment horizontal="right" vertical="center" wrapText="1"/>
      <protection hidden="1"/>
    </xf>
    <xf numFmtId="166" fontId="12" fillId="0" borderId="0" xfId="2" applyNumberFormat="1" applyFont="1" applyBorder="1" applyAlignment="1" applyProtection="1">
      <alignment horizontal="right" vertical="center" wrapText="1"/>
      <protection hidden="1"/>
    </xf>
    <xf numFmtId="1" fontId="12" fillId="13" borderId="0" xfId="2" applyFont="1" applyFill="1" applyBorder="1" applyAlignment="1" applyProtection="1">
      <alignment horizontal="right" vertical="center" wrapText="1"/>
      <protection hidden="1"/>
    </xf>
    <xf numFmtId="1" fontId="12" fillId="13" borderId="0" xfId="2" applyFont="1" applyFill="1" applyBorder="1" applyAlignment="1" applyProtection="1">
      <alignment horizontal="right" vertical="center"/>
      <protection hidden="1"/>
    </xf>
    <xf numFmtId="166" fontId="12" fillId="4" borderId="0" xfId="2" applyNumberFormat="1" applyFont="1" applyFill="1" applyBorder="1" applyAlignment="1" applyProtection="1">
      <alignment horizontal="right" vertical="center" wrapText="1"/>
      <protection hidden="1"/>
    </xf>
    <xf numFmtId="166" fontId="12" fillId="4" borderId="0" xfId="4" applyNumberFormat="1" applyFont="1" applyFill="1" applyBorder="1" applyAlignment="1" applyProtection="1">
      <alignment horizontal="right"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4" fontId="12" fillId="0" borderId="0" xfId="0" applyNumberFormat="1" applyFont="1" applyBorder="1"/>
    <xf numFmtId="2" fontId="12" fillId="0" borderId="0" xfId="4" applyNumberFormat="1" applyFont="1" applyBorder="1" applyProtection="1">
      <alignment vertical="center"/>
      <protection hidden="1"/>
    </xf>
    <xf numFmtId="2" fontId="12" fillId="6" borderId="0" xfId="4" applyNumberFormat="1" applyFont="1" applyFill="1" applyBorder="1" applyProtection="1">
      <alignment vertical="center"/>
      <protection hidden="1"/>
    </xf>
    <xf numFmtId="2" fontId="12" fillId="0" borderId="0" xfId="1" applyNumberFormat="1" applyFont="1" applyBorder="1" applyAlignment="1" applyProtection="1">
      <alignment horizontal="right" vertical="center"/>
      <protection hidden="1"/>
    </xf>
    <xf numFmtId="2" fontId="17" fillId="4" borderId="0" xfId="4" applyNumberFormat="1" applyFont="1" applyFill="1" applyBorder="1" applyAlignment="1" applyProtection="1">
      <alignment horizontal="right" vertical="center"/>
      <protection hidden="1"/>
    </xf>
    <xf numFmtId="2" fontId="17" fillId="9" borderId="0" xfId="4" applyNumberFormat="1" applyFont="1" applyFill="1" applyBorder="1" applyProtection="1">
      <alignment vertical="center"/>
      <protection hidden="1"/>
    </xf>
    <xf numFmtId="2" fontId="17" fillId="9" borderId="0" xfId="4" applyNumberFormat="1" applyFont="1" applyFill="1" applyBorder="1" applyAlignment="1" applyProtection="1">
      <alignment horizontal="right" vertical="center"/>
      <protection hidden="1"/>
    </xf>
    <xf numFmtId="2" fontId="17" fillId="13" borderId="0" xfId="4" applyNumberFormat="1" applyFont="1" applyFill="1" applyBorder="1" applyProtection="1">
      <alignment vertical="center"/>
      <protection hidden="1"/>
    </xf>
    <xf numFmtId="2" fontId="17" fillId="13" borderId="0" xfId="4" applyNumberFormat="1" applyFont="1" applyFill="1" applyBorder="1" applyAlignment="1" applyProtection="1">
      <alignment horizontal="right" vertical="center"/>
      <protection hidden="1"/>
    </xf>
    <xf numFmtId="1" fontId="3" fillId="0" borderId="3" xfId="2" applyFont="1" applyBorder="1" applyAlignment="1" applyProtection="1">
      <alignment horizontal="left"/>
    </xf>
    <xf numFmtId="1" fontId="31" fillId="19" borderId="4" xfId="2" applyFont="1" applyFill="1" applyBorder="1" applyAlignment="1">
      <alignment vertical="center"/>
    </xf>
    <xf numFmtId="1" fontId="3" fillId="0" borderId="6" xfId="2" applyFont="1" applyBorder="1" applyAlignment="1" applyProtection="1">
      <alignment horizontal="left"/>
    </xf>
    <xf numFmtId="1" fontId="3" fillId="0" borderId="8" xfId="2" applyFont="1" applyBorder="1" applyAlignment="1" applyProtection="1">
      <alignment horizontal="left"/>
    </xf>
    <xf numFmtId="1" fontId="36" fillId="19" borderId="9" xfId="2" applyNumberFormat="1" applyFont="1" applyFill="1" applyBorder="1" applyAlignment="1">
      <alignment horizontal="center" vertical="center" wrapText="1"/>
    </xf>
    <xf numFmtId="1" fontId="3" fillId="0" borderId="3" xfId="2" applyFont="1" applyFill="1" applyBorder="1" applyAlignment="1">
      <alignment horizontal="left" vertical="center" wrapText="1"/>
    </xf>
    <xf numFmtId="1" fontId="3" fillId="0" borderId="6" xfId="2" applyFont="1" applyFill="1" applyBorder="1" applyAlignment="1">
      <alignment horizontal="left" vertical="center" wrapText="1"/>
    </xf>
    <xf numFmtId="1" fontId="5" fillId="3" borderId="0" xfId="2" applyFont="1" applyFill="1" applyAlignment="1">
      <alignment horizontal="center" vertical="center"/>
    </xf>
    <xf numFmtId="1" fontId="14" fillId="5" borderId="0" xfId="2" applyFont="1" applyFill="1" applyAlignment="1">
      <alignment horizontal="center" vertical="center"/>
    </xf>
    <xf numFmtId="3" fontId="19" fillId="6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8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6" borderId="0" xfId="2" applyFont="1" applyFill="1" applyBorder="1" applyAlignment="1" applyProtection="1">
      <alignment horizontal="left" vertical="center"/>
      <protection hidden="1"/>
    </xf>
    <xf numFmtId="3" fontId="22" fillId="3" borderId="0" xfId="5" applyNumberFormat="1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0" fontId="19" fillId="6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6" borderId="0" xfId="5" applyNumberFormat="1" applyFont="1" applyFill="1" applyBorder="1" applyAlignment="1" applyProtection="1">
      <alignment vertical="center" wrapText="1"/>
    </xf>
    <xf numFmtId="1" fontId="22" fillId="3" borderId="0" xfId="5" applyNumberFormat="1" applyFont="1" applyFill="1" applyBorder="1" applyAlignment="1">
      <alignment horizontal="center" vertical="center" wrapText="1"/>
    </xf>
    <xf numFmtId="1" fontId="19" fillId="6" borderId="0" xfId="2" applyFont="1" applyFill="1" applyBorder="1" applyAlignment="1" applyProtection="1">
      <alignment vertical="center" wrapText="1"/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1" fontId="17" fillId="7" borderId="0" xfId="2" applyFont="1" applyFill="1" applyBorder="1" applyAlignment="1" applyProtection="1">
      <alignment horizontal="center" vertical="center"/>
      <protection hidden="1"/>
    </xf>
    <xf numFmtId="3" fontId="17" fillId="7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" fontId="17" fillId="7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7" borderId="0" xfId="0" applyFont="1" applyFill="1" applyBorder="1" applyAlignment="1" applyProtection="1">
      <alignment horizontal="center" vertical="center" wrapText="1"/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6" borderId="0" xfId="2" applyFont="1" applyFill="1" applyBorder="1" applyAlignment="1" applyProtection="1">
      <alignment horizontal="left"/>
      <protection hidden="1"/>
    </xf>
    <xf numFmtId="0" fontId="19" fillId="6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6" borderId="0" xfId="0" applyFont="1" applyFill="1" applyBorder="1" applyAlignment="1">
      <alignment horizontal="left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1" fontId="19" fillId="6" borderId="0" xfId="2" applyFont="1" applyFill="1" applyBorder="1" applyAlignment="1" applyProtection="1">
      <alignment horizontal="left" vertical="center" wrapText="1"/>
      <protection hidden="1"/>
    </xf>
    <xf numFmtId="17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horizontal="center" vertical="center" wrapText="1"/>
      <protection hidden="1"/>
    </xf>
    <xf numFmtId="1" fontId="17" fillId="15" borderId="0" xfId="2" applyFont="1" applyFill="1" applyBorder="1" applyAlignment="1" applyProtection="1">
      <alignment horizontal="center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6" fillId="17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6" borderId="0" xfId="5" applyNumberFormat="1" applyFont="1" applyFill="1" applyBorder="1" applyAlignment="1" applyProtection="1">
      <alignment horizontal="left" vertical="center"/>
      <protection hidden="1"/>
    </xf>
    <xf numFmtId="1" fontId="19" fillId="6" borderId="0" xfId="2" applyFont="1" applyFill="1" applyBorder="1" applyAlignment="1" applyProtection="1">
      <alignment horizontal="left" wrapText="1"/>
      <protection hidden="1"/>
    </xf>
    <xf numFmtId="1" fontId="35" fillId="19" borderId="2" xfId="2" applyFont="1" applyFill="1" applyBorder="1" applyAlignment="1">
      <alignment horizontal="center" vertical="center"/>
    </xf>
    <xf numFmtId="1" fontId="35" fillId="19" borderId="5" xfId="2" applyFont="1" applyFill="1" applyBorder="1" applyAlignment="1">
      <alignment horizontal="center" vertical="center"/>
    </xf>
    <xf numFmtId="1" fontId="3" fillId="0" borderId="0" xfId="2" applyAlignment="1">
      <alignment horizontal="center" vertical="center"/>
    </xf>
    <xf numFmtId="1" fontId="35" fillId="19" borderId="7" xfId="2" applyFont="1" applyFill="1" applyBorder="1" applyAlignment="1">
      <alignment horizontal="center" vertical="center"/>
    </xf>
    <xf numFmtId="1" fontId="35" fillId="19" borderId="2" xfId="2" applyFont="1" applyFill="1" applyBorder="1" applyAlignment="1">
      <alignment horizontal="center" vertical="center" wrapText="1"/>
    </xf>
    <xf numFmtId="1" fontId="35" fillId="19" borderId="5" xfId="2" applyFont="1" applyFill="1" applyBorder="1" applyAlignment="1">
      <alignment horizontal="center" vertical="center" wrapText="1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89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9831457763058583"/>
          <c:w val="0.98549622206315135"/>
          <c:h val="0.643148930418032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tipología'!$E$6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236414</c:v>
                </c:pt>
                <c:pt idx="1">
                  <c:v>177654</c:v>
                </c:pt>
                <c:pt idx="2">
                  <c:v>58760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227458</c:v>
                </c:pt>
                <c:pt idx="1">
                  <c:v>170696</c:v>
                </c:pt>
                <c:pt idx="2">
                  <c:v>56762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0567168"/>
        <c:axId val="442934976"/>
      </c:barChart>
      <c:lineChart>
        <c:grouping val="standard"/>
        <c:varyColors val="0"/>
        <c:ser>
          <c:idx val="1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717251252684321E-2"/>
                  <c:y val="0.44212204161175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818420424719639E-2"/>
                  <c:y val="0.53457853176078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279885468861846E-2"/>
                  <c:y val="0.17765243936782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44043536634E-2"/>
                  <c:y val="-0.283188567125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9.60083160083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08999911042E-2"/>
                  <c:y val="-0.18053628431581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3.9374302068953392E-2</c:v>
                </c:pt>
                <c:pt idx="1">
                  <c:v>4.07625251909828E-2</c:v>
                </c:pt>
                <c:pt idx="2">
                  <c:v>3.5199605369789645E-2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0709760"/>
        <c:axId val="442937280"/>
      </c:lineChart>
      <c:catAx>
        <c:axId val="25056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293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93497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50567168"/>
        <c:crosses val="autoZero"/>
        <c:crossBetween val="between"/>
      </c:valAx>
      <c:catAx>
        <c:axId val="270709760"/>
        <c:scaling>
          <c:orientation val="minMax"/>
        </c:scaling>
        <c:delete val="1"/>
        <c:axPos val="b"/>
        <c:majorTickMark val="out"/>
        <c:minorTickMark val="none"/>
        <c:tickLblPos val="none"/>
        <c:crossAx val="442937280"/>
        <c:crosses val="autoZero"/>
        <c:auto val="1"/>
        <c:lblAlgn val="ctr"/>
        <c:lblOffset val="100"/>
        <c:noMultiLvlLbl val="0"/>
      </c:catAx>
      <c:valAx>
        <c:axId val="4429372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70709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167788117394417"/>
          <c:y val="0.1396496682549874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33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3719015507035"/>
          <c:y val="0.25088133018905634"/>
          <c:w val="0.84014284524951965"/>
          <c:h val="0.61551167779154514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tip'!$B$116,'tab. Turistas alojados tip'!$B$103,'tab. Turistas alojados tip'!$B$90,'tab. Turistas alojados tip'!$B$77,'tab. Turistas alojados tip'!$B$64,'tab. Turistas alojados tip'!$B$51,'tab. Turistas alojados tip'!$B$38,'tab. Turistas alojados tip'!$B$25)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tip'!$C$116,'tab. Turistas alojados tip'!$C$103,'tab. Turistas alojados tip'!$C$90,'tab. Turistas alojados tip'!$C$77,'tab. Turistas alojados tip'!$C$64,'tab. Turistas alojados tip'!$C$51,'tab. Turistas alojados tip'!$C$38,'tab. Turistas alojados tip'!$C$25)</c:f>
              <c:numCache>
                <c:formatCode>#,##0</c:formatCode>
                <c:ptCount val="8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  <c:pt idx="5">
                  <c:v>537233</c:v>
                </c:pt>
                <c:pt idx="6">
                  <c:v>515641</c:v>
                </c:pt>
                <c:pt idx="7">
                  <c:v>551360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tip'!$B$116,'tab. Turistas alojados tip'!$B$103,'tab. Turistas alojados tip'!$B$90,'tab. Turistas alojados tip'!$B$77,'tab. Turistas alojados tip'!$B$64,'tab. Turistas alojados tip'!$B$51,'tab. Turistas alojados tip'!$B$38,'tab. Turistas alojados tip'!$B$25)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tip'!$E$116,'tab. Turistas alojados tip'!$E$103,'tab. Turistas alojados tip'!$E$90,'tab. Turistas alojados tip'!$E$77,'tab. Turistas alojados tip'!$E$64,'tab. Turistas alojados tip'!$E$51,'tab. Turistas alojados tip'!$E$38,'tab. Turistas alojados tip'!$E$25)</c:f>
              <c:numCache>
                <c:formatCode>#,##0</c:formatCode>
                <c:ptCount val="8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  <c:pt idx="7">
                  <c:v>197728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tip'!$B$116,'tab. Turistas alojados tip'!$B$103,'tab. Turistas alojados tip'!$B$90,'tab. Turistas alojados tip'!$B$77,'tab. Turistas alojados tip'!$B$64,'tab. Turistas alojados tip'!$B$51,'tab. Turistas alojados tip'!$B$38,'tab. Turistas alojados tip'!$B$25)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tip'!$G$116,'tab. Turistas alojados tip'!$G$103,'tab. Turistas alojados tip'!$G$90,'tab. Turistas alojados tip'!$G$77,'tab. Turistas alojados tip'!$G$64,'tab. Turistas alojados tip'!$G$51,'tab. Turistas alojados tip'!$G$38,'tab. Turistas alojados tip'!$G$25)</c:f>
              <c:numCache>
                <c:formatCode>#,##0</c:formatCode>
                <c:ptCount val="8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  <c:pt idx="5">
                  <c:v>727752</c:v>
                </c:pt>
                <c:pt idx="6">
                  <c:v>684289</c:v>
                </c:pt>
                <c:pt idx="7">
                  <c:v>749088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585728"/>
        <c:axId val="443584448"/>
      </c:lineChart>
      <c:catAx>
        <c:axId val="27258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43584448"/>
        <c:crosses val="autoZero"/>
        <c:auto val="1"/>
        <c:lblAlgn val="ctr"/>
        <c:lblOffset val="100"/>
        <c:tickLblSkip val="1"/>
        <c:noMultiLvlLbl val="0"/>
      </c:catAx>
      <c:valAx>
        <c:axId val="443584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725857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2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77262807047894"/>
          <c:y val="0.14412913903003521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167"/>
          <c:w val="0.91263650546021846"/>
          <c:h val="0.308841817308053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1687906</c:v>
                </c:pt>
                <c:pt idx="1">
                  <c:v>1115261</c:v>
                </c:pt>
                <c:pt idx="2">
                  <c:v>572645</c:v>
                </c:pt>
                <c:pt idx="3">
                  <c:v>273468</c:v>
                </c:pt>
                <c:pt idx="4">
                  <c:v>208896</c:v>
                </c:pt>
                <c:pt idx="5">
                  <c:v>64572</c:v>
                </c:pt>
                <c:pt idx="6">
                  <c:v>236414</c:v>
                </c:pt>
                <c:pt idx="7">
                  <c:v>177654</c:v>
                </c:pt>
                <c:pt idx="8">
                  <c:v>58760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83443712"/>
        <c:axId val="443583296"/>
      </c:barChart>
      <c:catAx>
        <c:axId val="28344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Desarrollo Económico,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4.4721788871554861E-2"/>
              <c:y val="0.94453796723685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4358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358329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83443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1">
              <a:lumMod val="75000"/>
              <a:lumOff val="2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044482957827845"/>
          <c:y val="2.15633423180593E-2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083328"/>
        <c:axId val="410258240"/>
      </c:lineChart>
      <c:catAx>
        <c:axId val="290083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10258240"/>
        <c:crosses val="autoZero"/>
        <c:auto val="1"/>
        <c:lblAlgn val="ctr"/>
        <c:lblOffset val="100"/>
        <c:noMultiLvlLbl val="0"/>
      </c:catAx>
      <c:valAx>
        <c:axId val="410258240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crossAx val="290083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/>
              <a:t>TURISTAS  ALOJADOS EN LA ZONA NORTE</a:t>
            </a:r>
          </a:p>
        </c:rich>
      </c:tx>
      <c:layout>
        <c:manualLayout>
          <c:xMode val="edge"/>
          <c:yMode val="edge"/>
          <c:x val="0.20510687463893704"/>
          <c:y val="2.8757718234860931E-2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64618</c:v>
                </c:pt>
                <c:pt idx="1">
                  <c:v>63892</c:v>
                </c:pt>
                <c:pt idx="2">
                  <c:v>71152</c:v>
                </c:pt>
                <c:pt idx="3">
                  <c:v>63325</c:v>
                </c:pt>
                <c:pt idx="4">
                  <c:v>57411</c:v>
                </c:pt>
                <c:pt idx="5">
                  <c:v>61413</c:v>
                </c:pt>
                <c:pt idx="6">
                  <c:v>69805</c:v>
                </c:pt>
                <c:pt idx="7">
                  <c:v>74619</c:v>
                </c:pt>
                <c:pt idx="8">
                  <c:v>65350</c:v>
                </c:pt>
                <c:pt idx="9">
                  <c:v>62518</c:v>
                </c:pt>
                <c:pt idx="10">
                  <c:v>60170</c:v>
                </c:pt>
                <c:pt idx="11">
                  <c:v>63897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62677</c:v>
                </c:pt>
                <c:pt idx="1">
                  <c:v>60173</c:v>
                </c:pt>
                <c:pt idx="2">
                  <c:v>73425</c:v>
                </c:pt>
                <c:pt idx="3">
                  <c:v>60429</c:v>
                </c:pt>
                <c:pt idx="4">
                  <c:v>57172</c:v>
                </c:pt>
                <c:pt idx="5">
                  <c:v>67370</c:v>
                </c:pt>
                <c:pt idx="6">
                  <c:v>74515</c:v>
                </c:pt>
                <c:pt idx="7">
                  <c:v>86217</c:v>
                </c:pt>
                <c:pt idx="8">
                  <c:v>68906</c:v>
                </c:pt>
                <c:pt idx="9">
                  <c:v>71534</c:v>
                </c:pt>
                <c:pt idx="10">
                  <c:v>78295</c:v>
                </c:pt>
                <c:pt idx="11">
                  <c:v>71124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171392"/>
        <c:axId val="410260544"/>
      </c:lineChart>
      <c:catAx>
        <c:axId val="290171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10260544"/>
        <c:crosses val="autoZero"/>
        <c:auto val="1"/>
        <c:lblAlgn val="ctr"/>
        <c:lblOffset val="100"/>
        <c:noMultiLvlLbl val="0"/>
      </c:catAx>
      <c:valAx>
        <c:axId val="410260544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crossAx val="290171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es-ES"/>
              <a:t>TURISTAS  ALOJADOS EN TENERIFE</a:t>
            </a:r>
          </a:p>
        </c:rich>
      </c:tx>
      <c:layout>
        <c:manualLayout>
          <c:xMode val="edge"/>
          <c:yMode val="edge"/>
          <c:x val="0.24670132871172731"/>
          <c:y val="1.7972546968433253E-2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0015365930211929"/>
          <c:y val="0.15899880439473368"/>
          <c:w val="0.87253410481402116"/>
          <c:h val="0.584322148410693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201536"/>
        <c:axId val="410262848"/>
      </c:lineChart>
      <c:catAx>
        <c:axId val="291201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10262848"/>
        <c:crosses val="autoZero"/>
        <c:auto val="1"/>
        <c:lblAlgn val="ctr"/>
        <c:lblOffset val="100"/>
        <c:noMultiLvlLbl val="0"/>
      </c:catAx>
      <c:valAx>
        <c:axId val="410262848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crossAx val="291201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323134868106824"/>
          <c:y val="0.1061686157154884"/>
          <c:w val="0.47740773522509095"/>
          <c:h val="6.35629487402860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4377625013314543"/>
          <c:y val="3.949798153403413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977361180535E-3"/>
          <c:y val="0.38579053252861151"/>
          <c:w val="0.98549622206315135"/>
          <c:h val="0.4827456466418855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1.01522842639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246618106139446E-3"/>
                  <c:y val="3.38409475465306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2434963579605339E-3"/>
                  <c:y val="6.768189509306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4568322039869887E-2"/>
                  <c:y val="1.12144103814434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236414</c:v>
                </c:pt>
                <c:pt idx="1">
                  <c:v>177654</c:v>
                </c:pt>
                <c:pt idx="2">
                  <c:v>145012</c:v>
                </c:pt>
                <c:pt idx="3">
                  <c:v>26373</c:v>
                </c:pt>
                <c:pt idx="4">
                  <c:v>6269</c:v>
                </c:pt>
                <c:pt idx="5">
                  <c:v>58760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3246618106139446E-3"/>
                  <c:y val="1.69204737732656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2434963579604576E-3"/>
                  <c:y val="1.3536379018612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246618106139446E-3"/>
                  <c:y val="1.01522842639593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0811654526534098E-3"/>
                  <c:y val="1.01522842639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2434963579604576E-3"/>
                  <c:y val="-1.2408204093095626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1893205076731208E-3"/>
                  <c:y val="4.44648733629108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227458</c:v>
                </c:pt>
                <c:pt idx="1">
                  <c:v>170696</c:v>
                </c:pt>
                <c:pt idx="2">
                  <c:v>141170</c:v>
                </c:pt>
                <c:pt idx="3">
                  <c:v>24352</c:v>
                </c:pt>
                <c:pt idx="4">
                  <c:v>5174</c:v>
                </c:pt>
                <c:pt idx="5">
                  <c:v>56762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93827584"/>
        <c:axId val="410265856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027219022179978E-2"/>
                  <c:y val="-0.57582237499500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251435922226683E-2"/>
                  <c:y val="-0.46654968890310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94016239645382E-2"/>
                  <c:y val="-0.43296534633678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000106516342068E-2"/>
                  <c:y val="-8.3855203378765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202602276172296E-2"/>
                  <c:y val="0.24152417496036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37366752152859E-2"/>
                  <c:y val="-0.2346821748804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3.9374302068953392E-2</c:v>
                </c:pt>
                <c:pt idx="1">
                  <c:v>4.07625251909828E-2</c:v>
                </c:pt>
                <c:pt idx="2">
                  <c:v>2.7215414039810159E-2</c:v>
                </c:pt>
                <c:pt idx="3">
                  <c:v>8.2991130091984236E-2</c:v>
                </c:pt>
                <c:pt idx="4">
                  <c:v>0.21163509856977195</c:v>
                </c:pt>
                <c:pt idx="5">
                  <c:v>3.5199605369789645E-2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4482944"/>
        <c:axId val="410266432"/>
      </c:lineChart>
      <c:catAx>
        <c:axId val="29382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4122919858742942E-2"/>
              <c:y val="0.954603567955020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026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02658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93827584"/>
        <c:crosses val="autoZero"/>
        <c:crossBetween val="between"/>
      </c:valAx>
      <c:catAx>
        <c:axId val="294482944"/>
        <c:scaling>
          <c:orientation val="minMax"/>
        </c:scaling>
        <c:delete val="1"/>
        <c:axPos val="b"/>
        <c:majorTickMark val="out"/>
        <c:minorTickMark val="none"/>
        <c:tickLblPos val="none"/>
        <c:crossAx val="410266432"/>
        <c:crosses val="autoZero"/>
        <c:auto val="1"/>
        <c:lblAlgn val="ctr"/>
        <c:lblOffset val="100"/>
        <c:noMultiLvlLbl val="0"/>
      </c:catAx>
      <c:valAx>
        <c:axId val="4102664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94482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122002179488229"/>
          <c:y val="0.13964959963760876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2890084710975111"/>
          <c:y val="0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866291002724184E-2"/>
          <c:y val="0.20902919819847424"/>
          <c:w val="0.90913370899727586"/>
          <c:h val="0.66030331811636389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'!$B$115,'tablas turistas por categorías '!$B$102,'tablas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'!$C$115,'tablas turistas por categorías '!$C$102,'tablas turistas por categorías '!$C$89,'tablas turistas por categorías '!$C$76,'tablas turistas por categorías '!$C$63,'tablas turistas por categorías '!$C$50,'tablas turistas por categorías '!$C$37,'tablas turistas por categorías '!$C$24)</c:f>
              <c:numCache>
                <c:formatCode>#,##0</c:formatCode>
                <c:ptCount val="8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  <c:pt idx="5">
                  <c:v>12714</c:v>
                </c:pt>
                <c:pt idx="6">
                  <c:v>13432</c:v>
                </c:pt>
                <c:pt idx="7">
                  <c:v>14034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'!$B$115,'tablas turistas por categorías '!$B$102,'tablas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'!$E$115,'tablas turistas por categorías '!$E$102,'tablas turistas por categorías '!$E$89,'tablas turistas por categorías '!$E$76,'tablas turistas por categorías '!$E$63,'tablas turistas por categorías '!$E$50,'tablas turistas por categorías '!$E$37,'tablas turistas por categorías '!$E$24)</c:f>
              <c:numCache>
                <c:formatCode>#,##0</c:formatCode>
                <c:ptCount val="8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  <c:pt idx="5">
                  <c:v>73781</c:v>
                </c:pt>
                <c:pt idx="6">
                  <c:v>67348</c:v>
                </c:pt>
                <c:pt idx="7">
                  <c:v>71750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'!$B$115,'tablas turistas por categorías '!$B$102,'tablas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'!$G$115,'tablas turistas por categorías '!$G$102,'tablas turistas por categorías '!$G$89,'tablas turistas por categorías '!$G$76,'tablas turistas por categorías '!$G$63,'tablas turistas por categorías '!$G$50,'tablas turistas por categorías '!$G$37,'tablas turistas por categorías '!$G$24)</c:f>
              <c:numCache>
                <c:formatCode>#,##0</c:formatCode>
                <c:ptCount val="8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  <c:pt idx="5">
                  <c:v>450738</c:v>
                </c:pt>
                <c:pt idx="6">
                  <c:v>434861</c:v>
                </c:pt>
                <c:pt idx="7">
                  <c:v>465576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'!$B$115,'tablas turistas por categorías '!$B$102,'tablas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'!$K$115,'tablas turistas por categorías '!$K$102,'tablas turistas por categorías '!$K$89,'tablas turistas por categorías '!$K$76,'tablas turistas por categorías '!$K$63,'tablas turistas por categorías '!$K$50,'tablas turistas por categorías '!$K$37,'tablas turistas por categorías '!$K$24)</c:f>
              <c:numCache>
                <c:formatCode>#,##0</c:formatCode>
                <c:ptCount val="8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  <c:pt idx="7">
                  <c:v>197728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516672"/>
        <c:axId val="410269888"/>
      </c:lineChart>
      <c:catAx>
        <c:axId val="29551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0269888"/>
        <c:crosses val="autoZero"/>
        <c:auto val="1"/>
        <c:lblAlgn val="ctr"/>
        <c:lblOffset val="100"/>
        <c:noMultiLvlLbl val="0"/>
      </c:catAx>
      <c:valAx>
        <c:axId val="410269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5516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919565623017501"/>
          <c:y val="0.11888771102055823"/>
          <c:w val="0.6246177118083226"/>
          <c:h val="8.167479065116860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ALOJADOS EN PUERTO DE LA CRUZ POR CATEGORÍA 2013</a:t>
            </a:r>
          </a:p>
        </c:rich>
      </c:tx>
      <c:layout/>
      <c:overlay val="1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87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4390248586565889E-2"/>
          <c:y val="0.17899590750208358"/>
          <c:w val="0.83661644644064648"/>
          <c:h val="0.66287768531303259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'!$B$24</c:f>
              <c:strCache>
                <c:ptCount val="1"/>
                <c:pt idx="0">
                  <c:v>2013</c:v>
                </c:pt>
              </c:strCache>
            </c:strRef>
          </c:tx>
          <c:dLbls>
            <c:dLbl>
              <c:idx val="0"/>
              <c:layout>
                <c:manualLayout>
                  <c:x val="8.0147533153102607E-2"/>
                  <c:y val="1.892048310208818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6.0190817380055273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2.4388328094551198E-3"/>
                  <c:y val="5.459616126183285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170745759697665E-3"/>
                  <c:y val="6.358050030476047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0.21963284417761555"/>
                  <c:y val="3.807242104215646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'!$K$24,'tablas turistas por categorías '!$C$24,'tablas turistas por categorías '!$E$24,'tablas turistas por categorías '!$G$24)</c:f>
              <c:numCache>
                <c:formatCode>#,##0</c:formatCode>
                <c:ptCount val="4"/>
                <c:pt idx="0">
                  <c:v>197728</c:v>
                </c:pt>
                <c:pt idx="1">
                  <c:v>14034</c:v>
                </c:pt>
                <c:pt idx="2">
                  <c:v>71750</c:v>
                </c:pt>
                <c:pt idx="3">
                  <c:v>465576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ALOJADOS EN PUERTO DE LA CRUZ POR CATEGORÍA</a:t>
            </a:r>
          </a:p>
        </c:rich>
      </c:tx>
      <c:layout>
        <c:manualLayout>
          <c:xMode val="edge"/>
          <c:yMode val="edge"/>
          <c:x val="0.11189141389567035"/>
          <c:y val="1.8604651162790697E-2"/>
        </c:manualLayout>
      </c:layout>
      <c:overlay val="1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87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4390239774568744E-2"/>
          <c:y val="0.25341439296832086"/>
          <c:w val="0.84625063994888872"/>
          <c:h val="0.66949081364829399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'!$B$11</c:f>
              <c:strCache>
                <c:ptCount val="1"/>
                <c:pt idx="0">
                  <c:v>I cuatrimestre 2014</c:v>
                </c:pt>
              </c:strCache>
            </c:strRef>
          </c:tx>
          <c:dLbls>
            <c:dLbl>
              <c:idx val="0"/>
              <c:layout>
                <c:manualLayout>
                  <c:x val="8.0147533153102607E-2"/>
                  <c:y val="1.892048310208818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6472782856166256E-2"/>
                  <c:y val="1.293830695405478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2.7902776520751398E-2"/>
                  <c:y val="8.303215885893053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0.20012074133296356"/>
                  <c:y val="3.807242104215646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'!$K$11,'tablas turistas por categorías '!$C$11,'tablas turistas por categorías '!$E$11,'tablas turistas por categorías '!$G$11)</c:f>
              <c:numCache>
                <c:formatCode>#,##0</c:formatCode>
                <c:ptCount val="4"/>
                <c:pt idx="0">
                  <c:v>58760</c:v>
                </c:pt>
                <c:pt idx="1">
                  <c:v>6269</c:v>
                </c:pt>
                <c:pt idx="2">
                  <c:v>26373</c:v>
                </c:pt>
                <c:pt idx="3">
                  <c:v>145012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820032"/>
        <c:axId val="410327232"/>
      </c:lineChart>
      <c:catAx>
        <c:axId val="299820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10327232"/>
        <c:crosses val="autoZero"/>
        <c:auto val="1"/>
        <c:lblAlgn val="ctr"/>
        <c:lblOffset val="100"/>
        <c:noMultiLvlLbl val="0"/>
      </c:catAx>
      <c:valAx>
        <c:axId val="410327232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9820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5189</c:v>
                </c:pt>
                <c:pt idx="1">
                  <c:v>5492</c:v>
                </c:pt>
                <c:pt idx="2">
                  <c:v>6559</c:v>
                </c:pt>
                <c:pt idx="3">
                  <c:v>3763</c:v>
                </c:pt>
                <c:pt idx="4">
                  <c:v>2493</c:v>
                </c:pt>
                <c:pt idx="5">
                  <c:v>3185</c:v>
                </c:pt>
                <c:pt idx="6">
                  <c:v>2901</c:v>
                </c:pt>
                <c:pt idx="7">
                  <c:v>4205</c:v>
                </c:pt>
                <c:pt idx="8">
                  <c:v>6135</c:v>
                </c:pt>
                <c:pt idx="9">
                  <c:v>6249</c:v>
                </c:pt>
                <c:pt idx="10">
                  <c:v>4441</c:v>
                </c:pt>
                <c:pt idx="11">
                  <c:v>4991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4521</c:v>
                </c:pt>
                <c:pt idx="1">
                  <c:v>4737</c:v>
                </c:pt>
                <c:pt idx="2">
                  <c:v>5594</c:v>
                </c:pt>
                <c:pt idx="3">
                  <c:v>4679</c:v>
                </c:pt>
                <c:pt idx="4">
                  <c:v>2716</c:v>
                </c:pt>
                <c:pt idx="5">
                  <c:v>4197</c:v>
                </c:pt>
                <c:pt idx="6">
                  <c:v>4202</c:v>
                </c:pt>
                <c:pt idx="7">
                  <c:v>5368</c:v>
                </c:pt>
                <c:pt idx="8">
                  <c:v>4545</c:v>
                </c:pt>
                <c:pt idx="9">
                  <c:v>6281</c:v>
                </c:pt>
                <c:pt idx="10">
                  <c:v>5109</c:v>
                </c:pt>
                <c:pt idx="11">
                  <c:v>4659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4905</c:v>
                </c:pt>
                <c:pt idx="1">
                  <c:v>5096</c:v>
                </c:pt>
                <c:pt idx="2">
                  <c:v>5812</c:v>
                </c:pt>
                <c:pt idx="3">
                  <c:v>5255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482112"/>
        <c:axId val="435661056"/>
      </c:lineChart>
      <c:catAx>
        <c:axId val="299482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35661056"/>
        <c:crosses val="autoZero"/>
        <c:auto val="1"/>
        <c:lblAlgn val="ctr"/>
        <c:lblOffset val="100"/>
        <c:noMultiLvlLbl val="0"/>
      </c:catAx>
      <c:valAx>
        <c:axId val="435661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9482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19184</c:v>
                </c:pt>
                <c:pt idx="1">
                  <c:v>21255</c:v>
                </c:pt>
                <c:pt idx="2">
                  <c:v>24832</c:v>
                </c:pt>
                <c:pt idx="3">
                  <c:v>30998</c:v>
                </c:pt>
                <c:pt idx="4">
                  <c:v>32285</c:v>
                </c:pt>
                <c:pt idx="5">
                  <c:v>37906</c:v>
                </c:pt>
                <c:pt idx="6">
                  <c:v>34532</c:v>
                </c:pt>
                <c:pt idx="7">
                  <c:v>44519</c:v>
                </c:pt>
                <c:pt idx="8">
                  <c:v>34094</c:v>
                </c:pt>
                <c:pt idx="9">
                  <c:v>26809</c:v>
                </c:pt>
                <c:pt idx="10">
                  <c:v>19914</c:v>
                </c:pt>
                <c:pt idx="11">
                  <c:v>20419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19195</c:v>
                </c:pt>
                <c:pt idx="1">
                  <c:v>21085</c:v>
                </c:pt>
                <c:pt idx="2">
                  <c:v>29003</c:v>
                </c:pt>
                <c:pt idx="3">
                  <c:v>29651</c:v>
                </c:pt>
                <c:pt idx="4">
                  <c:v>32421</c:v>
                </c:pt>
                <c:pt idx="5">
                  <c:v>41112</c:v>
                </c:pt>
                <c:pt idx="6">
                  <c:v>43980</c:v>
                </c:pt>
                <c:pt idx="7">
                  <c:v>52547</c:v>
                </c:pt>
                <c:pt idx="8">
                  <c:v>35619</c:v>
                </c:pt>
                <c:pt idx="9">
                  <c:v>30951</c:v>
                </c:pt>
                <c:pt idx="10">
                  <c:v>25879</c:v>
                </c:pt>
                <c:pt idx="11">
                  <c:v>23910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17225</c:v>
                </c:pt>
                <c:pt idx="1">
                  <c:v>18524</c:v>
                </c:pt>
                <c:pt idx="2">
                  <c:v>20568</c:v>
                </c:pt>
                <c:pt idx="3">
                  <c:v>28449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131328"/>
        <c:axId val="435666240"/>
      </c:lineChart>
      <c:catAx>
        <c:axId val="300131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35666240"/>
        <c:crosses val="autoZero"/>
        <c:auto val="1"/>
        <c:lblAlgn val="ctr"/>
        <c:lblOffset val="100"/>
        <c:noMultiLvlLbl val="0"/>
      </c:catAx>
      <c:valAx>
        <c:axId val="435666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0131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19243</c:v>
                </c:pt>
                <c:pt idx="1">
                  <c:v>16339</c:v>
                </c:pt>
                <c:pt idx="2">
                  <c:v>17310</c:v>
                </c:pt>
                <c:pt idx="3">
                  <c:v>13364</c:v>
                </c:pt>
                <c:pt idx="4">
                  <c:v>10634</c:v>
                </c:pt>
                <c:pt idx="5">
                  <c:v>9531</c:v>
                </c:pt>
                <c:pt idx="6">
                  <c:v>8575</c:v>
                </c:pt>
                <c:pt idx="7">
                  <c:v>11102</c:v>
                </c:pt>
                <c:pt idx="8">
                  <c:v>12732</c:v>
                </c:pt>
                <c:pt idx="9">
                  <c:v>11040</c:v>
                </c:pt>
                <c:pt idx="10">
                  <c:v>16605</c:v>
                </c:pt>
                <c:pt idx="11">
                  <c:v>15249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17566</c:v>
                </c:pt>
                <c:pt idx="1">
                  <c:v>14309</c:v>
                </c:pt>
                <c:pt idx="2">
                  <c:v>15820</c:v>
                </c:pt>
                <c:pt idx="3">
                  <c:v>11175</c:v>
                </c:pt>
                <c:pt idx="4">
                  <c:v>9843</c:v>
                </c:pt>
                <c:pt idx="5">
                  <c:v>9655</c:v>
                </c:pt>
                <c:pt idx="6">
                  <c:v>11230</c:v>
                </c:pt>
                <c:pt idx="7">
                  <c:v>11629</c:v>
                </c:pt>
                <c:pt idx="8">
                  <c:v>12900</c:v>
                </c:pt>
                <c:pt idx="9">
                  <c:v>12591</c:v>
                </c:pt>
                <c:pt idx="10">
                  <c:v>20133</c:v>
                </c:pt>
                <c:pt idx="11">
                  <c:v>15738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17944</c:v>
                </c:pt>
                <c:pt idx="1">
                  <c:v>15696</c:v>
                </c:pt>
                <c:pt idx="2">
                  <c:v>19355</c:v>
                </c:pt>
                <c:pt idx="3">
                  <c:v>14263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820544"/>
        <c:axId val="410441344"/>
      </c:lineChart>
      <c:catAx>
        <c:axId val="299820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10441344"/>
        <c:crosses val="autoZero"/>
        <c:auto val="1"/>
        <c:lblAlgn val="ctr"/>
        <c:lblOffset val="100"/>
        <c:noMultiLvlLbl val="0"/>
      </c:catAx>
      <c:valAx>
        <c:axId val="410441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98205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1140</c:v>
                </c:pt>
                <c:pt idx="1">
                  <c:v>1066</c:v>
                </c:pt>
                <c:pt idx="2">
                  <c:v>882</c:v>
                </c:pt>
                <c:pt idx="3">
                  <c:v>318</c:v>
                </c:pt>
                <c:pt idx="4">
                  <c:v>58</c:v>
                </c:pt>
                <c:pt idx="5">
                  <c:v>124</c:v>
                </c:pt>
                <c:pt idx="6">
                  <c:v>109</c:v>
                </c:pt>
                <c:pt idx="7">
                  <c:v>161</c:v>
                </c:pt>
                <c:pt idx="8">
                  <c:v>117</c:v>
                </c:pt>
                <c:pt idx="9">
                  <c:v>611</c:v>
                </c:pt>
                <c:pt idx="10">
                  <c:v>884</c:v>
                </c:pt>
                <c:pt idx="11">
                  <c:v>927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875</c:v>
                </c:pt>
                <c:pt idx="1">
                  <c:v>912</c:v>
                </c:pt>
                <c:pt idx="2">
                  <c:v>778</c:v>
                </c:pt>
                <c:pt idx="3">
                  <c:v>321</c:v>
                </c:pt>
                <c:pt idx="4">
                  <c:v>80</c:v>
                </c:pt>
                <c:pt idx="5">
                  <c:v>203</c:v>
                </c:pt>
                <c:pt idx="6">
                  <c:v>354</c:v>
                </c:pt>
                <c:pt idx="7">
                  <c:v>215</c:v>
                </c:pt>
                <c:pt idx="8">
                  <c:v>215</c:v>
                </c:pt>
                <c:pt idx="9">
                  <c:v>811</c:v>
                </c:pt>
                <c:pt idx="10">
                  <c:v>1289</c:v>
                </c:pt>
                <c:pt idx="11">
                  <c:v>1192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1357</c:v>
                </c:pt>
                <c:pt idx="1">
                  <c:v>977</c:v>
                </c:pt>
                <c:pt idx="2">
                  <c:v>1045</c:v>
                </c:pt>
                <c:pt idx="3">
                  <c:v>505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849088"/>
        <c:axId val="438862976"/>
      </c:lineChart>
      <c:catAx>
        <c:axId val="301849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38862976"/>
        <c:crosses val="autoZero"/>
        <c:auto val="1"/>
        <c:lblAlgn val="ctr"/>
        <c:lblOffset val="100"/>
        <c:noMultiLvlLbl val="0"/>
      </c:catAx>
      <c:valAx>
        <c:axId val="438862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1849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3684</c:v>
                </c:pt>
                <c:pt idx="1">
                  <c:v>3626</c:v>
                </c:pt>
                <c:pt idx="2">
                  <c:v>3895</c:v>
                </c:pt>
                <c:pt idx="3">
                  <c:v>1266</c:v>
                </c:pt>
                <c:pt idx="4">
                  <c:v>116</c:v>
                </c:pt>
                <c:pt idx="5">
                  <c:v>29</c:v>
                </c:pt>
                <c:pt idx="6">
                  <c:v>17</c:v>
                </c:pt>
                <c:pt idx="7">
                  <c:v>25</c:v>
                </c:pt>
                <c:pt idx="8">
                  <c:v>116</c:v>
                </c:pt>
                <c:pt idx="9">
                  <c:v>2404</c:v>
                </c:pt>
                <c:pt idx="10">
                  <c:v>3922</c:v>
                </c:pt>
                <c:pt idx="11">
                  <c:v>3754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4223</c:v>
                </c:pt>
                <c:pt idx="1">
                  <c:v>3092</c:v>
                </c:pt>
                <c:pt idx="2">
                  <c:v>3763</c:v>
                </c:pt>
                <c:pt idx="3">
                  <c:v>1439</c:v>
                </c:pt>
                <c:pt idx="4">
                  <c:v>100</c:v>
                </c:pt>
                <c:pt idx="5">
                  <c:v>44</c:v>
                </c:pt>
                <c:pt idx="6">
                  <c:v>35</c:v>
                </c:pt>
                <c:pt idx="7">
                  <c:v>35</c:v>
                </c:pt>
                <c:pt idx="8">
                  <c:v>73</c:v>
                </c:pt>
                <c:pt idx="9">
                  <c:v>2309</c:v>
                </c:pt>
                <c:pt idx="10">
                  <c:v>5578</c:v>
                </c:pt>
                <c:pt idx="11">
                  <c:v>4145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4577</c:v>
                </c:pt>
                <c:pt idx="1">
                  <c:v>4001</c:v>
                </c:pt>
                <c:pt idx="2">
                  <c:v>4649</c:v>
                </c:pt>
                <c:pt idx="3">
                  <c:v>1702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849600"/>
        <c:axId val="440075968"/>
      </c:lineChart>
      <c:catAx>
        <c:axId val="3018496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0075968"/>
        <c:crosses val="autoZero"/>
        <c:auto val="1"/>
        <c:lblAlgn val="ctr"/>
        <c:lblOffset val="100"/>
        <c:noMultiLvlLbl val="0"/>
      </c:catAx>
      <c:valAx>
        <c:axId val="440075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1849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1029</c:v>
                </c:pt>
                <c:pt idx="1">
                  <c:v>772</c:v>
                </c:pt>
                <c:pt idx="2">
                  <c:v>651</c:v>
                </c:pt>
                <c:pt idx="3">
                  <c:v>347</c:v>
                </c:pt>
                <c:pt idx="4">
                  <c:v>27</c:v>
                </c:pt>
                <c:pt idx="5">
                  <c:v>65</c:v>
                </c:pt>
                <c:pt idx="6">
                  <c:v>50</c:v>
                </c:pt>
                <c:pt idx="7">
                  <c:v>53</c:v>
                </c:pt>
                <c:pt idx="8">
                  <c:v>25</c:v>
                </c:pt>
                <c:pt idx="9">
                  <c:v>508</c:v>
                </c:pt>
                <c:pt idx="10">
                  <c:v>868</c:v>
                </c:pt>
                <c:pt idx="11">
                  <c:v>2068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2054</c:v>
                </c:pt>
                <c:pt idx="1">
                  <c:v>1795</c:v>
                </c:pt>
                <c:pt idx="2">
                  <c:v>646</c:v>
                </c:pt>
                <c:pt idx="3">
                  <c:v>182</c:v>
                </c:pt>
                <c:pt idx="4">
                  <c:v>40</c:v>
                </c:pt>
                <c:pt idx="5">
                  <c:v>75</c:v>
                </c:pt>
                <c:pt idx="6">
                  <c:v>146</c:v>
                </c:pt>
                <c:pt idx="7">
                  <c:v>48</c:v>
                </c:pt>
                <c:pt idx="8">
                  <c:v>55</c:v>
                </c:pt>
                <c:pt idx="9">
                  <c:v>812</c:v>
                </c:pt>
                <c:pt idx="10">
                  <c:v>1533</c:v>
                </c:pt>
                <c:pt idx="11">
                  <c:v>1575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1623</c:v>
                </c:pt>
                <c:pt idx="1">
                  <c:v>1584</c:v>
                </c:pt>
                <c:pt idx="2">
                  <c:v>1625</c:v>
                </c:pt>
                <c:pt idx="3">
                  <c:v>487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241728"/>
        <c:axId val="428695552"/>
      </c:lineChart>
      <c:catAx>
        <c:axId val="3032417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28695552"/>
        <c:crosses val="autoZero"/>
        <c:auto val="1"/>
        <c:lblAlgn val="ctr"/>
        <c:lblOffset val="100"/>
        <c:noMultiLvlLbl val="0"/>
      </c:catAx>
      <c:valAx>
        <c:axId val="428695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32417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2765</c:v>
                </c:pt>
                <c:pt idx="1">
                  <c:v>1785</c:v>
                </c:pt>
                <c:pt idx="2">
                  <c:v>2320</c:v>
                </c:pt>
                <c:pt idx="3">
                  <c:v>741</c:v>
                </c:pt>
                <c:pt idx="4">
                  <c:v>47</c:v>
                </c:pt>
                <c:pt idx="5">
                  <c:v>90</c:v>
                </c:pt>
                <c:pt idx="6">
                  <c:v>81</c:v>
                </c:pt>
                <c:pt idx="7">
                  <c:v>44</c:v>
                </c:pt>
                <c:pt idx="8">
                  <c:v>113</c:v>
                </c:pt>
                <c:pt idx="9">
                  <c:v>1399</c:v>
                </c:pt>
                <c:pt idx="10">
                  <c:v>2518</c:v>
                </c:pt>
                <c:pt idx="11">
                  <c:v>2892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2412</c:v>
                </c:pt>
                <c:pt idx="1">
                  <c:v>2028</c:v>
                </c:pt>
                <c:pt idx="2">
                  <c:v>2405</c:v>
                </c:pt>
                <c:pt idx="3">
                  <c:v>827</c:v>
                </c:pt>
                <c:pt idx="4">
                  <c:v>71</c:v>
                </c:pt>
                <c:pt idx="5">
                  <c:v>90</c:v>
                </c:pt>
                <c:pt idx="6">
                  <c:v>182</c:v>
                </c:pt>
                <c:pt idx="7">
                  <c:v>82</c:v>
                </c:pt>
                <c:pt idx="8">
                  <c:v>107</c:v>
                </c:pt>
                <c:pt idx="9">
                  <c:v>1887</c:v>
                </c:pt>
                <c:pt idx="10">
                  <c:v>3292</c:v>
                </c:pt>
                <c:pt idx="11">
                  <c:v>3455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2715</c:v>
                </c:pt>
                <c:pt idx="1">
                  <c:v>2657</c:v>
                </c:pt>
                <c:pt idx="2">
                  <c:v>2665</c:v>
                </c:pt>
                <c:pt idx="3">
                  <c:v>763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875840"/>
        <c:axId val="428701888"/>
      </c:lineChart>
      <c:catAx>
        <c:axId val="299875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28701888"/>
        <c:crosses val="autoZero"/>
        <c:auto val="1"/>
        <c:lblAlgn val="ctr"/>
        <c:lblOffset val="100"/>
        <c:noMultiLvlLbl val="0"/>
      </c:catAx>
      <c:valAx>
        <c:axId val="428701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99875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1150</c:v>
                </c:pt>
                <c:pt idx="1">
                  <c:v>1810</c:v>
                </c:pt>
                <c:pt idx="2">
                  <c:v>1760</c:v>
                </c:pt>
                <c:pt idx="3">
                  <c:v>1917</c:v>
                </c:pt>
                <c:pt idx="4">
                  <c:v>1671</c:v>
                </c:pt>
                <c:pt idx="5">
                  <c:v>1072</c:v>
                </c:pt>
                <c:pt idx="6">
                  <c:v>1312</c:v>
                </c:pt>
                <c:pt idx="7">
                  <c:v>1724</c:v>
                </c:pt>
                <c:pt idx="8">
                  <c:v>1344</c:v>
                </c:pt>
                <c:pt idx="9">
                  <c:v>1223</c:v>
                </c:pt>
                <c:pt idx="10">
                  <c:v>826</c:v>
                </c:pt>
                <c:pt idx="11">
                  <c:v>1127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945</c:v>
                </c:pt>
                <c:pt idx="1">
                  <c:v>1281</c:v>
                </c:pt>
                <c:pt idx="2">
                  <c:v>2203</c:v>
                </c:pt>
                <c:pt idx="3">
                  <c:v>1930</c:v>
                </c:pt>
                <c:pt idx="4">
                  <c:v>1808</c:v>
                </c:pt>
                <c:pt idx="5">
                  <c:v>1776</c:v>
                </c:pt>
                <c:pt idx="6">
                  <c:v>2020</c:v>
                </c:pt>
                <c:pt idx="7">
                  <c:v>2213</c:v>
                </c:pt>
                <c:pt idx="8">
                  <c:v>1473</c:v>
                </c:pt>
                <c:pt idx="9">
                  <c:v>1768</c:v>
                </c:pt>
                <c:pt idx="10">
                  <c:v>779</c:v>
                </c:pt>
                <c:pt idx="11">
                  <c:v>1476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1196</c:v>
                </c:pt>
                <c:pt idx="1">
                  <c:v>1673</c:v>
                </c:pt>
                <c:pt idx="2">
                  <c:v>2431</c:v>
                </c:pt>
                <c:pt idx="3">
                  <c:v>2359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242752"/>
        <c:axId val="435671552"/>
      </c:lineChart>
      <c:catAx>
        <c:axId val="303242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35671552"/>
        <c:crosses val="autoZero"/>
        <c:auto val="1"/>
        <c:lblAlgn val="ctr"/>
        <c:lblOffset val="100"/>
        <c:noMultiLvlLbl val="0"/>
      </c:catAx>
      <c:valAx>
        <c:axId val="43567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3242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213</c:v>
                </c:pt>
                <c:pt idx="1">
                  <c:v>239</c:v>
                </c:pt>
                <c:pt idx="2">
                  <c:v>304</c:v>
                </c:pt>
                <c:pt idx="3">
                  <c:v>327</c:v>
                </c:pt>
                <c:pt idx="4">
                  <c:v>206</c:v>
                </c:pt>
                <c:pt idx="5">
                  <c:v>237</c:v>
                </c:pt>
                <c:pt idx="6">
                  <c:v>252</c:v>
                </c:pt>
                <c:pt idx="7">
                  <c:v>419</c:v>
                </c:pt>
                <c:pt idx="8">
                  <c:v>342</c:v>
                </c:pt>
                <c:pt idx="9">
                  <c:v>326</c:v>
                </c:pt>
                <c:pt idx="10">
                  <c:v>268</c:v>
                </c:pt>
                <c:pt idx="11">
                  <c:v>396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426</c:v>
                </c:pt>
                <c:pt idx="1">
                  <c:v>424</c:v>
                </c:pt>
                <c:pt idx="2">
                  <c:v>402</c:v>
                </c:pt>
                <c:pt idx="3">
                  <c:v>326</c:v>
                </c:pt>
                <c:pt idx="4">
                  <c:v>302</c:v>
                </c:pt>
                <c:pt idx="5">
                  <c:v>359</c:v>
                </c:pt>
                <c:pt idx="6">
                  <c:v>686</c:v>
                </c:pt>
                <c:pt idx="7">
                  <c:v>663</c:v>
                </c:pt>
                <c:pt idx="8">
                  <c:v>976</c:v>
                </c:pt>
                <c:pt idx="9">
                  <c:v>431</c:v>
                </c:pt>
                <c:pt idx="10">
                  <c:v>440</c:v>
                </c:pt>
                <c:pt idx="11">
                  <c:v>380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489</c:v>
                </c:pt>
                <c:pt idx="1">
                  <c:v>471</c:v>
                </c:pt>
                <c:pt idx="2">
                  <c:v>366</c:v>
                </c:pt>
                <c:pt idx="3">
                  <c:v>360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97888"/>
        <c:axId val="441117504"/>
      </c:lineChart>
      <c:catAx>
        <c:axId val="303397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1117504"/>
        <c:crosses val="autoZero"/>
        <c:auto val="1"/>
        <c:lblAlgn val="ctr"/>
        <c:lblOffset val="100"/>
        <c:noMultiLvlLbl val="0"/>
      </c:catAx>
      <c:valAx>
        <c:axId val="441117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3397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158</c:v>
                </c:pt>
                <c:pt idx="1">
                  <c:v>156</c:v>
                </c:pt>
                <c:pt idx="2">
                  <c:v>150</c:v>
                </c:pt>
                <c:pt idx="3">
                  <c:v>150</c:v>
                </c:pt>
                <c:pt idx="4">
                  <c:v>170</c:v>
                </c:pt>
                <c:pt idx="5">
                  <c:v>154</c:v>
                </c:pt>
                <c:pt idx="6">
                  <c:v>157</c:v>
                </c:pt>
                <c:pt idx="7">
                  <c:v>149</c:v>
                </c:pt>
                <c:pt idx="8">
                  <c:v>202</c:v>
                </c:pt>
                <c:pt idx="9">
                  <c:v>243</c:v>
                </c:pt>
                <c:pt idx="10">
                  <c:v>170</c:v>
                </c:pt>
                <c:pt idx="11">
                  <c:v>359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167</c:v>
                </c:pt>
                <c:pt idx="1">
                  <c:v>122</c:v>
                </c:pt>
                <c:pt idx="2">
                  <c:v>183</c:v>
                </c:pt>
                <c:pt idx="3">
                  <c:v>107</c:v>
                </c:pt>
                <c:pt idx="4">
                  <c:v>141</c:v>
                </c:pt>
                <c:pt idx="5">
                  <c:v>152</c:v>
                </c:pt>
                <c:pt idx="6">
                  <c:v>261</c:v>
                </c:pt>
                <c:pt idx="7">
                  <c:v>213</c:v>
                </c:pt>
                <c:pt idx="8">
                  <c:v>120</c:v>
                </c:pt>
                <c:pt idx="9">
                  <c:v>166</c:v>
                </c:pt>
                <c:pt idx="10">
                  <c:v>131</c:v>
                </c:pt>
                <c:pt idx="11">
                  <c:v>217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207</c:v>
                </c:pt>
                <c:pt idx="3">
                  <c:v>187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96352"/>
        <c:axId val="442262656"/>
      </c:lineChart>
      <c:catAx>
        <c:axId val="3033963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2262656"/>
        <c:crosses val="autoZero"/>
        <c:auto val="1"/>
        <c:lblAlgn val="ctr"/>
        <c:lblOffset val="100"/>
        <c:noMultiLvlLbl val="0"/>
      </c:catAx>
      <c:valAx>
        <c:axId val="442262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3396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433</c:v>
                </c:pt>
                <c:pt idx="1">
                  <c:v>362</c:v>
                </c:pt>
                <c:pt idx="2">
                  <c:v>450</c:v>
                </c:pt>
                <c:pt idx="3">
                  <c:v>352</c:v>
                </c:pt>
                <c:pt idx="4">
                  <c:v>388</c:v>
                </c:pt>
                <c:pt idx="5">
                  <c:v>403</c:v>
                </c:pt>
                <c:pt idx="6">
                  <c:v>345</c:v>
                </c:pt>
                <c:pt idx="7">
                  <c:v>887</c:v>
                </c:pt>
                <c:pt idx="8">
                  <c:v>517</c:v>
                </c:pt>
                <c:pt idx="9">
                  <c:v>475</c:v>
                </c:pt>
                <c:pt idx="10">
                  <c:v>449</c:v>
                </c:pt>
                <c:pt idx="11">
                  <c:v>471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434</c:v>
                </c:pt>
                <c:pt idx="1">
                  <c:v>399</c:v>
                </c:pt>
                <c:pt idx="2">
                  <c:v>347</c:v>
                </c:pt>
                <c:pt idx="3">
                  <c:v>408</c:v>
                </c:pt>
                <c:pt idx="4">
                  <c:v>391</c:v>
                </c:pt>
                <c:pt idx="5">
                  <c:v>576</c:v>
                </c:pt>
                <c:pt idx="6">
                  <c:v>666</c:v>
                </c:pt>
                <c:pt idx="7">
                  <c:v>1093</c:v>
                </c:pt>
                <c:pt idx="8">
                  <c:v>731</c:v>
                </c:pt>
                <c:pt idx="9">
                  <c:v>509</c:v>
                </c:pt>
                <c:pt idx="10">
                  <c:v>470</c:v>
                </c:pt>
                <c:pt idx="11">
                  <c:v>478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519</c:v>
                </c:pt>
                <c:pt idx="1">
                  <c:v>439</c:v>
                </c:pt>
                <c:pt idx="2">
                  <c:v>539</c:v>
                </c:pt>
                <c:pt idx="3">
                  <c:v>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379968"/>
        <c:axId val="442268992"/>
      </c:lineChart>
      <c:catAx>
        <c:axId val="319379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2268992"/>
        <c:crosses val="autoZero"/>
        <c:auto val="1"/>
        <c:lblAlgn val="ctr"/>
        <c:lblOffset val="100"/>
        <c:noMultiLvlLbl val="0"/>
      </c:catAx>
      <c:valAx>
        <c:axId val="442268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19379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433</c:v>
                </c:pt>
                <c:pt idx="1">
                  <c:v>182</c:v>
                </c:pt>
                <c:pt idx="2">
                  <c:v>262</c:v>
                </c:pt>
                <c:pt idx="3">
                  <c:v>314</c:v>
                </c:pt>
                <c:pt idx="4">
                  <c:v>311</c:v>
                </c:pt>
                <c:pt idx="5">
                  <c:v>433</c:v>
                </c:pt>
                <c:pt idx="6">
                  <c:v>412</c:v>
                </c:pt>
                <c:pt idx="7">
                  <c:v>558</c:v>
                </c:pt>
                <c:pt idx="8">
                  <c:v>534</c:v>
                </c:pt>
                <c:pt idx="9">
                  <c:v>572</c:v>
                </c:pt>
                <c:pt idx="10">
                  <c:v>453</c:v>
                </c:pt>
                <c:pt idx="11">
                  <c:v>479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517</c:v>
                </c:pt>
                <c:pt idx="1">
                  <c:v>468</c:v>
                </c:pt>
                <c:pt idx="2">
                  <c:v>539</c:v>
                </c:pt>
                <c:pt idx="3">
                  <c:v>541</c:v>
                </c:pt>
                <c:pt idx="4">
                  <c:v>569</c:v>
                </c:pt>
                <c:pt idx="5">
                  <c:v>812</c:v>
                </c:pt>
                <c:pt idx="6">
                  <c:v>1002</c:v>
                </c:pt>
                <c:pt idx="7">
                  <c:v>884</c:v>
                </c:pt>
                <c:pt idx="8">
                  <c:v>902</c:v>
                </c:pt>
                <c:pt idx="9">
                  <c:v>983</c:v>
                </c:pt>
                <c:pt idx="10">
                  <c:v>718</c:v>
                </c:pt>
                <c:pt idx="11">
                  <c:v>826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1002</c:v>
                </c:pt>
                <c:pt idx="1">
                  <c:v>775</c:v>
                </c:pt>
                <c:pt idx="2">
                  <c:v>789</c:v>
                </c:pt>
                <c:pt idx="3">
                  <c:v>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181376"/>
        <c:axId val="438859392"/>
      </c:lineChart>
      <c:catAx>
        <c:axId val="398181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38859392"/>
        <c:crosses val="autoZero"/>
        <c:auto val="1"/>
        <c:lblAlgn val="ctr"/>
        <c:lblOffset val="100"/>
        <c:noMultiLvlLbl val="0"/>
      </c:catAx>
      <c:valAx>
        <c:axId val="438859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98181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153</c:v>
                </c:pt>
                <c:pt idx="1">
                  <c:v>167</c:v>
                </c:pt>
                <c:pt idx="2">
                  <c:v>287</c:v>
                </c:pt>
                <c:pt idx="3">
                  <c:v>336</c:v>
                </c:pt>
                <c:pt idx="4">
                  <c:v>307</c:v>
                </c:pt>
                <c:pt idx="5">
                  <c:v>596</c:v>
                </c:pt>
                <c:pt idx="6">
                  <c:v>457</c:v>
                </c:pt>
                <c:pt idx="7">
                  <c:v>739</c:v>
                </c:pt>
                <c:pt idx="8">
                  <c:v>354</c:v>
                </c:pt>
                <c:pt idx="9">
                  <c:v>441</c:v>
                </c:pt>
                <c:pt idx="10">
                  <c:v>242</c:v>
                </c:pt>
                <c:pt idx="11">
                  <c:v>291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177</c:v>
                </c:pt>
                <c:pt idx="1">
                  <c:v>194</c:v>
                </c:pt>
                <c:pt idx="2">
                  <c:v>246</c:v>
                </c:pt>
                <c:pt idx="3">
                  <c:v>226</c:v>
                </c:pt>
                <c:pt idx="4">
                  <c:v>293</c:v>
                </c:pt>
                <c:pt idx="5">
                  <c:v>392</c:v>
                </c:pt>
                <c:pt idx="6">
                  <c:v>690</c:v>
                </c:pt>
                <c:pt idx="7">
                  <c:v>741</c:v>
                </c:pt>
                <c:pt idx="8">
                  <c:v>747</c:v>
                </c:pt>
                <c:pt idx="9">
                  <c:v>967</c:v>
                </c:pt>
                <c:pt idx="10">
                  <c:v>309</c:v>
                </c:pt>
                <c:pt idx="11">
                  <c:v>590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440</c:v>
                </c:pt>
                <c:pt idx="1">
                  <c:v>455</c:v>
                </c:pt>
                <c:pt idx="2">
                  <c:v>602</c:v>
                </c:pt>
                <c:pt idx="3">
                  <c:v>497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503232"/>
        <c:axId val="442429376"/>
      </c:lineChart>
      <c:catAx>
        <c:axId val="393503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2429376"/>
        <c:crosses val="autoZero"/>
        <c:auto val="1"/>
        <c:lblAlgn val="ctr"/>
        <c:lblOffset val="100"/>
        <c:noMultiLvlLbl val="0"/>
      </c:catAx>
      <c:valAx>
        <c:axId val="442429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93503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179</c:v>
                </c:pt>
                <c:pt idx="1">
                  <c:v>168</c:v>
                </c:pt>
                <c:pt idx="2">
                  <c:v>189</c:v>
                </c:pt>
                <c:pt idx="3">
                  <c:v>192</c:v>
                </c:pt>
                <c:pt idx="4">
                  <c:v>109</c:v>
                </c:pt>
                <c:pt idx="5">
                  <c:v>310</c:v>
                </c:pt>
                <c:pt idx="6">
                  <c:v>131</c:v>
                </c:pt>
                <c:pt idx="7">
                  <c:v>146</c:v>
                </c:pt>
                <c:pt idx="8">
                  <c:v>314</c:v>
                </c:pt>
                <c:pt idx="9">
                  <c:v>462</c:v>
                </c:pt>
                <c:pt idx="10">
                  <c:v>400</c:v>
                </c:pt>
                <c:pt idx="11">
                  <c:v>397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255</c:v>
                </c:pt>
                <c:pt idx="1">
                  <c:v>219</c:v>
                </c:pt>
                <c:pt idx="2">
                  <c:v>221</c:v>
                </c:pt>
                <c:pt idx="3">
                  <c:v>148</c:v>
                </c:pt>
                <c:pt idx="4">
                  <c:v>112</c:v>
                </c:pt>
                <c:pt idx="5">
                  <c:v>162</c:v>
                </c:pt>
                <c:pt idx="6">
                  <c:v>110</c:v>
                </c:pt>
                <c:pt idx="7">
                  <c:v>183</c:v>
                </c:pt>
                <c:pt idx="8">
                  <c:v>295</c:v>
                </c:pt>
                <c:pt idx="9">
                  <c:v>276</c:v>
                </c:pt>
                <c:pt idx="10">
                  <c:v>374</c:v>
                </c:pt>
                <c:pt idx="11">
                  <c:v>261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306</c:v>
                </c:pt>
                <c:pt idx="1">
                  <c:v>370</c:v>
                </c:pt>
                <c:pt idx="2">
                  <c:v>381</c:v>
                </c:pt>
                <c:pt idx="3">
                  <c:v>213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182400"/>
        <c:axId val="442911552"/>
      </c:lineChart>
      <c:catAx>
        <c:axId val="3981824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2911552"/>
        <c:crosses val="autoZero"/>
        <c:auto val="1"/>
        <c:lblAlgn val="ctr"/>
        <c:lblOffset val="100"/>
        <c:noMultiLvlLbl val="0"/>
      </c:catAx>
      <c:valAx>
        <c:axId val="44291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98182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3862959876543209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248</c:v>
                </c:pt>
                <c:pt idx="1">
                  <c:v>290</c:v>
                </c:pt>
                <c:pt idx="2">
                  <c:v>247</c:v>
                </c:pt>
                <c:pt idx="3">
                  <c:v>233</c:v>
                </c:pt>
                <c:pt idx="4">
                  <c:v>253</c:v>
                </c:pt>
                <c:pt idx="5">
                  <c:v>178</c:v>
                </c:pt>
                <c:pt idx="6">
                  <c:v>201</c:v>
                </c:pt>
                <c:pt idx="7">
                  <c:v>156</c:v>
                </c:pt>
                <c:pt idx="8">
                  <c:v>272</c:v>
                </c:pt>
                <c:pt idx="9">
                  <c:v>487</c:v>
                </c:pt>
                <c:pt idx="10">
                  <c:v>403</c:v>
                </c:pt>
                <c:pt idx="11">
                  <c:v>304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252</c:v>
                </c:pt>
                <c:pt idx="1">
                  <c:v>267</c:v>
                </c:pt>
                <c:pt idx="2">
                  <c:v>317</c:v>
                </c:pt>
                <c:pt idx="3">
                  <c:v>371</c:v>
                </c:pt>
                <c:pt idx="4">
                  <c:v>212</c:v>
                </c:pt>
                <c:pt idx="5">
                  <c:v>240</c:v>
                </c:pt>
                <c:pt idx="6">
                  <c:v>278</c:v>
                </c:pt>
                <c:pt idx="7">
                  <c:v>196</c:v>
                </c:pt>
                <c:pt idx="8">
                  <c:v>327</c:v>
                </c:pt>
                <c:pt idx="9">
                  <c:v>452</c:v>
                </c:pt>
                <c:pt idx="10">
                  <c:v>309</c:v>
                </c:pt>
                <c:pt idx="11">
                  <c:v>361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306</c:v>
                </c:pt>
                <c:pt idx="1">
                  <c:v>334</c:v>
                </c:pt>
                <c:pt idx="2">
                  <c:v>337</c:v>
                </c:pt>
                <c:pt idx="3">
                  <c:v>390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183424"/>
        <c:axId val="443491456"/>
      </c:lineChart>
      <c:catAx>
        <c:axId val="398183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3491456"/>
        <c:crosses val="autoZero"/>
        <c:auto val="1"/>
        <c:lblAlgn val="ctr"/>
        <c:lblOffset val="100"/>
        <c:noMultiLvlLbl val="0"/>
      </c:catAx>
      <c:valAx>
        <c:axId val="443491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98183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6842830596588652"/>
          <c:h val="0.85303769163637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AÑO'!$O$10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AÑO'!$N$11:$N$31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Italia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Austria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AÑO'!$O$11:$O$31</c:f>
              <c:numCache>
                <c:formatCode>#,##0_)</c:formatCode>
                <c:ptCount val="21"/>
                <c:pt idx="0">
                  <c:v>385353</c:v>
                </c:pt>
                <c:pt idx="1">
                  <c:v>162589</c:v>
                </c:pt>
                <c:pt idx="2">
                  <c:v>57880</c:v>
                </c:pt>
                <c:pt idx="3">
                  <c:v>24836</c:v>
                </c:pt>
                <c:pt idx="4">
                  <c:v>16838</c:v>
                </c:pt>
                <c:pt idx="5">
                  <c:v>8961</c:v>
                </c:pt>
                <c:pt idx="6">
                  <c:v>7245</c:v>
                </c:pt>
                <c:pt idx="7">
                  <c:v>56608</c:v>
                </c:pt>
                <c:pt idx="8">
                  <c:v>19672</c:v>
                </c:pt>
                <c:pt idx="9">
                  <c:v>8761</c:v>
                </c:pt>
                <c:pt idx="10">
                  <c:v>6502</c:v>
                </c:pt>
                <c:pt idx="11">
                  <c:v>5815</c:v>
                </c:pt>
                <c:pt idx="12">
                  <c:v>5572</c:v>
                </c:pt>
                <c:pt idx="13">
                  <c:v>5182</c:v>
                </c:pt>
                <c:pt idx="14">
                  <c:v>3582</c:v>
                </c:pt>
                <c:pt idx="15">
                  <c:v>2616</c:v>
                </c:pt>
                <c:pt idx="16">
                  <c:v>1980</c:v>
                </c:pt>
                <c:pt idx="17">
                  <c:v>15257</c:v>
                </c:pt>
                <c:pt idx="18">
                  <c:v>1430</c:v>
                </c:pt>
                <c:pt idx="19">
                  <c:v>3510</c:v>
                </c:pt>
                <c:pt idx="20">
                  <c:v>6779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429345792"/>
        <c:axId val="442922048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AÑO'!$P$10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8482433497465711"/>
                  <c:y val="-7.80620321000666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34414524630702159"/>
                  <c:y val="-9.499555349752778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79981779137112"/>
                  <c:y val="-9.367311540896133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312429954520147"/>
                  <c:y val="-7.872198412821426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209286855671967"/>
                  <c:y val="-9.366959483546972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4511760410114026E-2"/>
                  <c:y val="-9.4331968705922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5846221701626141E-2"/>
                  <c:y val="-9.367065670020878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8561766556039999"/>
                  <c:y val="-1.0857603422353855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1386607665777315"/>
                  <c:y val="-9.3670805756622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9.4700187269979683E-2"/>
                  <c:y val="-9.2999955438101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4481320000289226E-2"/>
                  <c:y val="-9.343830889532991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0007664331214798E-2"/>
                  <c:y val="-9.43356014693790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1781884702428725E-2"/>
                  <c:y val="-9.3667172993164589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8.0337519793496889E-2"/>
                  <c:y val="-7.8292107119053884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1859974114805834E-2"/>
                  <c:y val="-9.43331796270750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1595906090251116"/>
                  <c:y val="-9.3668383914317158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5787972784393686"/>
                  <c:y val="-7.8057188415456393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126418082037266"/>
                  <c:y val="-1.0927594664972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7.9458724684207865E-2"/>
                  <c:y val="-1.086172055427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7.9647440764119365E-2"/>
                  <c:y val="-9.3002377280407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4481175390266297E-2"/>
                  <c:y val="-1.249004622812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AÑO'!$P$11:$P$31</c:f>
              <c:numCache>
                <c:formatCode>0.0%</c:formatCode>
                <c:ptCount val="21"/>
                <c:pt idx="0">
                  <c:v>0.11133766117659273</c:v>
                </c:pt>
                <c:pt idx="1">
                  <c:v>5.3486186342163195E-3</c:v>
                </c:pt>
                <c:pt idx="2">
                  <c:v>0.1459343879308638</c:v>
                </c:pt>
                <c:pt idx="3">
                  <c:v>8.6724424608383657E-2</c:v>
                </c:pt>
                <c:pt idx="4">
                  <c:v>0.13808719161879013</c:v>
                </c:pt>
                <c:pt idx="5">
                  <c:v>0.38650781370880394</c:v>
                </c:pt>
                <c:pt idx="6">
                  <c:v>0.13256213850242302</c:v>
                </c:pt>
                <c:pt idx="7">
                  <c:v>1.8074564322068953E-2</c:v>
                </c:pt>
                <c:pt idx="8">
                  <c:v>0.1615493623051488</c:v>
                </c:pt>
                <c:pt idx="9">
                  <c:v>0.77240542180861826</c:v>
                </c:pt>
                <c:pt idx="10">
                  <c:v>0.17534345625451916</c:v>
                </c:pt>
                <c:pt idx="11">
                  <c:v>0.64777557381694528</c:v>
                </c:pt>
                <c:pt idx="12">
                  <c:v>0.27505720823798629</c:v>
                </c:pt>
                <c:pt idx="13">
                  <c:v>3.6607321464292859E-2</c:v>
                </c:pt>
                <c:pt idx="14">
                  <c:v>9.4743276283618588E-2</c:v>
                </c:pt>
                <c:pt idx="15">
                  <c:v>-0.12712712712712712</c:v>
                </c:pt>
                <c:pt idx="16">
                  <c:v>-0.1073038773669973</c:v>
                </c:pt>
                <c:pt idx="17">
                  <c:v>0.46617336152219874</c:v>
                </c:pt>
                <c:pt idx="18">
                  <c:v>7.7618688771665417E-2</c:v>
                </c:pt>
                <c:pt idx="19">
                  <c:v>0.12825458052073288</c:v>
                </c:pt>
                <c:pt idx="20">
                  <c:v>0.11754038905374217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AÑO'!$Q$10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79706152474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606060606060663E-2"/>
                  <c:y val="9.36768034720916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3848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244260789715384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848E-2"/>
                  <c:y val="9.367680347209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848E-2"/>
                  <c:y val="1.0928960405077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63E-2"/>
                  <c:y val="9.367680347209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AÑO'!$Q$11:$Q$31</c:f>
              <c:numCache>
                <c:formatCode>0.0%</c:formatCode>
                <c:ptCount val="21"/>
                <c:pt idx="0">
                  <c:v>0.51442954632833526</c:v>
                </c:pt>
                <c:pt idx="1">
                  <c:v>0.21704926523986501</c:v>
                </c:pt>
                <c:pt idx="2">
                  <c:v>7.7267290358409152E-2</c:v>
                </c:pt>
                <c:pt idx="3">
                  <c:v>3.3154983126148063E-2</c:v>
                </c:pt>
                <c:pt idx="4">
                  <c:v>2.2477999914562775E-2</c:v>
                </c:pt>
                <c:pt idx="5">
                  <c:v>1.1962546456491092E-2</c:v>
                </c:pt>
                <c:pt idx="6">
                  <c:v>9.6717608612072285E-3</c:v>
                </c:pt>
                <c:pt idx="7">
                  <c:v>7.5569225511555385E-2</c:v>
                </c:pt>
                <c:pt idx="8">
                  <c:v>2.6261267034046736E-2</c:v>
                </c:pt>
                <c:pt idx="9">
                  <c:v>1.1695555128369431E-2</c:v>
                </c:pt>
                <c:pt idx="10">
                  <c:v>8.6798880772352514E-3</c:v>
                </c:pt>
                <c:pt idx="11">
                  <c:v>7.7627728651373405E-3</c:v>
                </c:pt>
                <c:pt idx="12">
                  <c:v>7.4383784014695207E-3</c:v>
                </c:pt>
                <c:pt idx="13">
                  <c:v>6.9177453116322785E-3</c:v>
                </c:pt>
                <c:pt idx="14">
                  <c:v>4.7818146866589776E-3</c:v>
                </c:pt>
                <c:pt idx="15">
                  <c:v>3.4922465718313471E-3</c:v>
                </c:pt>
                <c:pt idx="16">
                  <c:v>2.6432141484044598E-3</c:v>
                </c:pt>
                <c:pt idx="17">
                  <c:v>2.0367433465761031E-2</c:v>
                </c:pt>
                <c:pt idx="18">
                  <c:v>1.9089879960698876E-3</c:v>
                </c:pt>
                <c:pt idx="19">
                  <c:v>4.6856978085351789E-3</c:v>
                </c:pt>
                <c:pt idx="20">
                  <c:v>9.0496710666837545E-3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29346304"/>
        <c:axId val="442949632"/>
      </c:barChart>
      <c:catAx>
        <c:axId val="429345792"/>
        <c:scaling>
          <c:orientation val="maxMin"/>
        </c:scaling>
        <c:delete val="0"/>
        <c:axPos val="l"/>
        <c:majorTickMark val="out"/>
        <c:minorTickMark val="none"/>
        <c:tickLblPos val="low"/>
        <c:crossAx val="442922048"/>
        <c:crosses val="autoZero"/>
        <c:auto val="1"/>
        <c:lblAlgn val="ctr"/>
        <c:lblOffset val="100"/>
        <c:noMultiLvlLbl val="0"/>
      </c:catAx>
      <c:valAx>
        <c:axId val="442922048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429345792"/>
        <c:crosses val="autoZero"/>
        <c:crossBetween val="between"/>
      </c:valAx>
      <c:valAx>
        <c:axId val="44294963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29346304"/>
        <c:crosses val="autoZero"/>
        <c:crossBetween val="between"/>
      </c:valAx>
      <c:catAx>
        <c:axId val="429346304"/>
        <c:scaling>
          <c:orientation val="maxMin"/>
        </c:scaling>
        <c:delete val="1"/>
        <c:axPos val="r"/>
        <c:majorTickMark val="out"/>
        <c:minorTickMark val="none"/>
        <c:tickLblPos val="none"/>
        <c:crossAx val="442949632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2"/>
          <c:y val="6.713504248833127E-2"/>
          <c:w val="0.38626118016239708"/>
          <c:h val="3.0125943667786211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075426388122148"/>
          <c:h val="0.85303769163637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Austria</c:v>
                </c:pt>
                <c:pt idx="11">
                  <c:v>Italia</c:v>
                </c:pt>
                <c:pt idx="12">
                  <c:v>Países del Este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84766</c:v>
                </c:pt>
                <c:pt idx="1">
                  <c:v>67258</c:v>
                </c:pt>
                <c:pt idx="2">
                  <c:v>32932</c:v>
                </c:pt>
                <c:pt idx="3">
                  <c:v>14929</c:v>
                </c:pt>
                <c:pt idx="4">
                  <c:v>8800</c:v>
                </c:pt>
                <c:pt idx="5">
                  <c:v>5319</c:v>
                </c:pt>
                <c:pt idx="6">
                  <c:v>3884</c:v>
                </c:pt>
                <c:pt idx="7">
                  <c:v>21068</c:v>
                </c:pt>
                <c:pt idx="8">
                  <c:v>7659</c:v>
                </c:pt>
                <c:pt idx="9">
                  <c:v>3233</c:v>
                </c:pt>
                <c:pt idx="10">
                  <c:v>2285</c:v>
                </c:pt>
                <c:pt idx="11">
                  <c:v>2070</c:v>
                </c:pt>
                <c:pt idx="12">
                  <c:v>1994</c:v>
                </c:pt>
                <c:pt idx="13">
                  <c:v>1686</c:v>
                </c:pt>
                <c:pt idx="14">
                  <c:v>1367</c:v>
                </c:pt>
                <c:pt idx="15">
                  <c:v>1270</c:v>
                </c:pt>
                <c:pt idx="16">
                  <c:v>823</c:v>
                </c:pt>
                <c:pt idx="17">
                  <c:v>4778</c:v>
                </c:pt>
                <c:pt idx="18">
                  <c:v>530</c:v>
                </c:pt>
                <c:pt idx="19">
                  <c:v>672</c:v>
                </c:pt>
                <c:pt idx="20">
                  <c:v>2023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445312512"/>
        <c:axId val="442953088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0.76705843042682398"/>
                  <c:y val="-9.3634545878462389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57561670104890017"/>
                  <c:y val="-1.1056735710656204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32204826103379142"/>
                  <c:y val="-1.2482030504816334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1426882064096231"/>
                  <c:y val="-9.4294393223147005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619080686869861"/>
                  <c:y val="-9.36664344118485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258771827875759"/>
                  <c:y val="-1.0990628327982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2536653398030037"/>
                  <c:y val="-9.3668887375955145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24281328994392298"/>
                  <c:y val="-1.0857187080581466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2862626027835081"/>
                  <c:y val="-1.0924643593513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0392509515646338"/>
                  <c:y val="-1.0857309728786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3706453206264417E-2"/>
                  <c:y val="-9.3437082267878151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5542609756806234E-2"/>
                  <c:y val="-9.43348671309064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9246738530377429E-2"/>
                  <c:y val="-9.366398144774301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8.5965801784002094E-2"/>
                  <c:y val="-9.3668887375955145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1961675915971755E-2"/>
                  <c:y val="-9.4333640648853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8.3951826132434557E-2"/>
                  <c:y val="-9.3665207929795186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6.3522532469419177E-2"/>
                  <c:y val="-7.805577083722485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sz="12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126418082037266"/>
                  <c:y val="-1.0927594664972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5.7318476334369609E-2"/>
                  <c:y val="-1.241923462368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4359952930237962"/>
                  <c:y val="-9.300045465689603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9.3799575791033499E-2"/>
                  <c:y val="-1.24898799899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Austria</c:v>
                </c:pt>
                <c:pt idx="11">
                  <c:v>Italia</c:v>
                </c:pt>
                <c:pt idx="12">
                  <c:v>Países del Este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-0.14320658216588836</c:v>
                </c:pt>
                <c:pt idx="1">
                  <c:v>0.1424834380839137</c:v>
                </c:pt>
                <c:pt idx="2">
                  <c:v>0.1866532141827616</c:v>
                </c:pt>
                <c:pt idx="3">
                  <c:v>0.19269793081409284</c:v>
                </c:pt>
                <c:pt idx="4">
                  <c:v>0.14702815432742439</c:v>
                </c:pt>
                <c:pt idx="5">
                  <c:v>0.1372674791533034</c:v>
                </c:pt>
                <c:pt idx="6">
                  <c:v>0.34580734580734579</c:v>
                </c:pt>
                <c:pt idx="7">
                  <c:v>7.8695407301213452E-2</c:v>
                </c:pt>
                <c:pt idx="8">
                  <c:v>0.20443465953766315</c:v>
                </c:pt>
                <c:pt idx="9">
                  <c:v>0.56561743341404358</c:v>
                </c:pt>
                <c:pt idx="10">
                  <c:v>0.32771644392794885</c:v>
                </c:pt>
                <c:pt idx="11">
                  <c:v>0.30352644836272041</c:v>
                </c:pt>
                <c:pt idx="12">
                  <c:v>1.3653618030842229</c:v>
                </c:pt>
                <c:pt idx="13">
                  <c:v>6.8441064638783272E-2</c:v>
                </c:pt>
                <c:pt idx="14">
                  <c:v>0.13256006628003314</c:v>
                </c:pt>
                <c:pt idx="15">
                  <c:v>0.5065243179122183</c:v>
                </c:pt>
                <c:pt idx="16">
                  <c:v>0.4214162348877375</c:v>
                </c:pt>
                <c:pt idx="17">
                  <c:v>0.9173354735152488</c:v>
                </c:pt>
                <c:pt idx="18">
                  <c:v>0.19909502262443438</c:v>
                </c:pt>
                <c:pt idx="19">
                  <c:v>-0.20848056537102475</c:v>
                </c:pt>
                <c:pt idx="20">
                  <c:v>0.12077562326869806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79706152474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676206525844791E-2"/>
                  <c:y val="9.3677472750328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3848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244260789715384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848E-2"/>
                  <c:y val="9.367680347209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848E-2"/>
                  <c:y val="1.0928960405077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63E-2"/>
                  <c:y val="9.367680347209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Austria</c:v>
                </c:pt>
                <c:pt idx="11">
                  <c:v>Italia</c:v>
                </c:pt>
                <c:pt idx="12">
                  <c:v>Países del Este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0.35854898610065394</c:v>
                </c:pt>
                <c:pt idx="1">
                  <c:v>0.28449245814545671</c:v>
                </c:pt>
                <c:pt idx="2">
                  <c:v>0.13929801111609297</c:v>
                </c:pt>
                <c:pt idx="3">
                  <c:v>6.3147698528851923E-2</c:v>
                </c:pt>
                <c:pt idx="4">
                  <c:v>3.7222837903000669E-2</c:v>
                </c:pt>
                <c:pt idx="5">
                  <c:v>2.2498667591597792E-2</c:v>
                </c:pt>
                <c:pt idx="6">
                  <c:v>1.6428807092642567E-2</c:v>
                </c:pt>
                <c:pt idx="7">
                  <c:v>8.9114857834138417E-2</c:v>
                </c:pt>
                <c:pt idx="8">
                  <c:v>3.2396558579441147E-2</c:v>
                </c:pt>
                <c:pt idx="9">
                  <c:v>1.3675163061409222E-2</c:v>
                </c:pt>
                <c:pt idx="10">
                  <c:v>9.6652482509496061E-3</c:v>
                </c:pt>
                <c:pt idx="11">
                  <c:v>8.7558266430922023E-3</c:v>
                </c:pt>
                <c:pt idx="12">
                  <c:v>8.4343566793844693E-3</c:v>
                </c:pt>
                <c:pt idx="13">
                  <c:v>7.1315573527794465E-3</c:v>
                </c:pt>
                <c:pt idx="14">
                  <c:v>5.7822294787956722E-3</c:v>
                </c:pt>
                <c:pt idx="15">
                  <c:v>5.3719322882739597E-3</c:v>
                </c:pt>
                <c:pt idx="16">
                  <c:v>3.4811813175192672E-3</c:v>
                </c:pt>
                <c:pt idx="17">
                  <c:v>2.0210309034151955E-2</c:v>
                </c:pt>
                <c:pt idx="18">
                  <c:v>2.2418300100670858E-3</c:v>
                </c:pt>
                <c:pt idx="19">
                  <c:v>2.8424712580473236E-3</c:v>
                </c:pt>
                <c:pt idx="20">
                  <c:v>8.5570228497466316E-3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56597504"/>
        <c:axId val="442953664"/>
      </c:barChart>
      <c:catAx>
        <c:axId val="445312512"/>
        <c:scaling>
          <c:orientation val="maxMin"/>
        </c:scaling>
        <c:delete val="0"/>
        <c:axPos val="l"/>
        <c:majorTickMark val="out"/>
        <c:minorTickMark val="none"/>
        <c:tickLblPos val="low"/>
        <c:crossAx val="442953088"/>
        <c:crosses val="autoZero"/>
        <c:auto val="1"/>
        <c:lblAlgn val="ctr"/>
        <c:lblOffset val="100"/>
        <c:noMultiLvlLbl val="0"/>
      </c:catAx>
      <c:valAx>
        <c:axId val="442953088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445312512"/>
        <c:crosses val="autoZero"/>
        <c:crossBetween val="between"/>
      </c:valAx>
      <c:valAx>
        <c:axId val="44295366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56597504"/>
        <c:crosses val="autoZero"/>
        <c:crossBetween val="between"/>
      </c:valAx>
      <c:catAx>
        <c:axId val="456597504"/>
        <c:scaling>
          <c:orientation val="maxMin"/>
        </c:scaling>
        <c:delete val="1"/>
        <c:axPos val="r"/>
        <c:majorTickMark val="out"/>
        <c:minorTickMark val="none"/>
        <c:tickLblPos val="none"/>
        <c:crossAx val="442953664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2"/>
          <c:y val="6.713504248833127E-2"/>
          <c:w val="0.38626118016239708"/>
          <c:h val="3.0125943667786211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EVOLUCIÓN MENSUAL</a:t>
            </a:r>
            <a:r>
              <a:rPr lang="es-ES" sz="1600" baseline="0"/>
              <a:t> DE LOS TURISAS ALOJADOS EN EL PUERTO DE LA CRUZ</a:t>
            </a:r>
            <a:endParaRPr lang="es-ES" sz="16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8543390321452942E-2"/>
          <c:y val="0.1588658053898869"/>
          <c:w val="0.88780659552862451"/>
          <c:h val="0.63343555739743052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('Alojados evol mensual'!$B$23,'Alojados evol mensual'!$B$22,'Alojados evol mensual'!$B$21,'Alojados evol mensual'!$B$20,'Alojados evol mensual'!$B$19,'Alojados evol mensual'!$B$18,'Alojados evol mensual'!$B$17,'Alojados evol mensual'!$B$16,'Alojados evol mensual'!$B$15,'Alojados evol mensual'!$B$14,'Alojados evol mensual'!$B$13,'Alojados evol mensual'!$B$12)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mensual'!$C$25)</c:f>
              <c:numCache>
                <c:formatCode>#,##0_)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('Alojados evol mensual'!$B$23,'Alojados evol mensual'!$B$22,'Alojados evol mensual'!$B$21,'Alojados evol mensual'!$B$20,'Alojados evol mensual'!$B$19,'Alojados evol mensual'!$B$18,'Alojados evol mensual'!$B$17,'Alojados evol mensual'!$B$16,'Alojados evol mensual'!$B$15,'Alojados evol mensual'!$B$14,'Alojados evol mensual'!$B$13,'Alojados evol mensual'!$B$12)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mensual'!$C$12)</c:f>
              <c:numCache>
                <c:formatCode>#,##0_)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  <c:pt idx="8">
                  <c:v>62952</c:v>
                </c:pt>
                <c:pt idx="9">
                  <c:v>64975</c:v>
                </c:pt>
                <c:pt idx="10">
                  <c:v>69540</c:v>
                </c:pt>
                <c:pt idx="11">
                  <c:v>62177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('Alojados evol mensual'!$B$23,'Alojados evol mensual'!$B$22,'Alojados evol mensual'!$B$21,'Alojados evol mensual'!$B$20,'Alojados evol mensual'!$B$19,'Alojados evol mensual'!$B$18,'Alojados evol mensual'!$B$17,'Alojados evol mensual'!$B$16,'Alojados evol mensual'!$B$15,'Alojados evol mensual'!$B$14,'Alojados evol mensual'!$B$13,'Alojados evol mensual'!$B$12)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mensual'!$C$10,'Alojados evol mensual'!$C$9,'Alojados evol mensual'!$C$8,'Alojados evol mensual'!$C$7)</c:f>
              <c:numCache>
                <c:formatCode>#,##0_)</c:formatCode>
                <c:ptCount val="4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840832"/>
        <c:axId val="443501376"/>
      </c:lineChart>
      <c:catAx>
        <c:axId val="414840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43501376"/>
        <c:crosses val="autoZero"/>
        <c:auto val="1"/>
        <c:lblAlgn val="ctr"/>
        <c:lblOffset val="100"/>
        <c:noMultiLvlLbl val="0"/>
      </c:catAx>
      <c:valAx>
        <c:axId val="443501376"/>
        <c:scaling>
          <c:orientation val="minMax"/>
          <c:min val="50000"/>
        </c:scaling>
        <c:delete val="0"/>
        <c:axPos val="l"/>
        <c:numFmt formatCode="#,##0_)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14840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73294934327712"/>
          <c:y val="0.15573950281386453"/>
          <c:w val="0.37819205873287198"/>
          <c:h val="7.604293170447515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3536751039167313"/>
          <c:w val="0.98549622206315135"/>
          <c:h val="0.7547369132506506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tipología'!$E$6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2045272</c:v>
                </c:pt>
                <c:pt idx="1">
                  <c:v>1468662</c:v>
                </c:pt>
                <c:pt idx="2">
                  <c:v>576610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1957698</c:v>
                </c:pt>
                <c:pt idx="1">
                  <c:v>1414744</c:v>
                </c:pt>
                <c:pt idx="2">
                  <c:v>542954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15458304"/>
        <c:axId val="443508992"/>
      </c:barChart>
      <c:lineChart>
        <c:grouping val="standard"/>
        <c:varyColors val="0"/>
        <c:ser>
          <c:idx val="1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424242424242441E-2"/>
                  <c:y val="0.2918454935622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464646464646465E-2"/>
                  <c:y val="0.188841201716738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64646464646465E-2"/>
                  <c:y val="0.51502145922746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4.4733150874138913E-2</c:v>
                </c:pt>
                <c:pt idx="1">
                  <c:v>3.8111488721634446E-2</c:v>
                </c:pt>
                <c:pt idx="2">
                  <c:v>6.1986834980495585E-2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5386112"/>
        <c:axId val="443510144"/>
      </c:lineChart>
      <c:catAx>
        <c:axId val="41545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350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350899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15458304"/>
        <c:crosses val="autoZero"/>
        <c:crossBetween val="between"/>
      </c:valAx>
      <c:catAx>
        <c:axId val="415386112"/>
        <c:scaling>
          <c:orientation val="minMax"/>
        </c:scaling>
        <c:delete val="1"/>
        <c:axPos val="b"/>
        <c:majorTickMark val="out"/>
        <c:minorTickMark val="none"/>
        <c:tickLblPos val="none"/>
        <c:crossAx val="443510144"/>
        <c:crosses val="autoZero"/>
        <c:auto val="1"/>
        <c:lblAlgn val="ctr"/>
        <c:lblOffset val="100"/>
        <c:noMultiLvlLbl val="0"/>
      </c:catAx>
      <c:valAx>
        <c:axId val="4435101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153861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167788117394417"/>
          <c:y val="0.1396496682549874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070989045203897E-2"/>
          <c:y val="0.29441997415297705"/>
          <c:w val="0.96052225781870915"/>
          <c:h val="0.547043446980294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2045272</c:v>
                </c:pt>
                <c:pt idx="1">
                  <c:v>1468662</c:v>
                </c:pt>
                <c:pt idx="2">
                  <c:v>1224844</c:v>
                </c:pt>
                <c:pt idx="3">
                  <c:v>220729</c:v>
                </c:pt>
                <c:pt idx="4">
                  <c:v>23089</c:v>
                </c:pt>
                <c:pt idx="5">
                  <c:v>576610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1957698</c:v>
                </c:pt>
                <c:pt idx="1">
                  <c:v>1414744</c:v>
                </c:pt>
                <c:pt idx="2">
                  <c:v>1206696</c:v>
                </c:pt>
                <c:pt idx="3">
                  <c:v>195872</c:v>
                </c:pt>
                <c:pt idx="4">
                  <c:v>12176</c:v>
                </c:pt>
                <c:pt idx="5">
                  <c:v>542954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15460352"/>
        <c:axId val="443514176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351880832793926E-2"/>
                  <c:y val="-1.6009166366894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676690127573762E-2"/>
                  <c:y val="-7.50043300425010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94016239645382E-2"/>
                  <c:y val="-1.8479822001945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324768326956009E-2"/>
                  <c:y val="4.5068414671516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527264086786238E-2"/>
                  <c:y val="0.31597425956273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293870394192398E-2"/>
                  <c:y val="-4.56346509985744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4.4733150874138913E-2</c:v>
                </c:pt>
                <c:pt idx="1">
                  <c:v>3.8111488721634446E-2</c:v>
                </c:pt>
                <c:pt idx="2">
                  <c:v>1.5039413406524925E-2</c:v>
                </c:pt>
                <c:pt idx="3">
                  <c:v>0.12690430485214835</c:v>
                </c:pt>
                <c:pt idx="4">
                  <c:v>0.89627135348226017</c:v>
                </c:pt>
                <c:pt idx="5">
                  <c:v>6.1986834980495585E-2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6681472"/>
        <c:axId val="250644160"/>
      </c:lineChart>
      <c:catAx>
        <c:axId val="41546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351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351417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15460352"/>
        <c:crosses val="autoZero"/>
        <c:crossBetween val="between"/>
      </c:valAx>
      <c:catAx>
        <c:axId val="416681472"/>
        <c:scaling>
          <c:orientation val="minMax"/>
        </c:scaling>
        <c:delete val="1"/>
        <c:axPos val="b"/>
        <c:majorTickMark val="out"/>
        <c:minorTickMark val="none"/>
        <c:tickLblPos val="none"/>
        <c:crossAx val="250644160"/>
        <c:crosses val="autoZero"/>
        <c:auto val="1"/>
        <c:lblAlgn val="ctr"/>
        <c:lblOffset val="100"/>
        <c:noMultiLvlLbl val="0"/>
      </c:catAx>
      <c:valAx>
        <c:axId val="2506441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16681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370701451080323"/>
          <c:y val="0.1498018839015681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EVOLUCIÓN  DE PERNOCTACIONES EN PUERTO DE LA CRUZ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8543390321452942E-2"/>
          <c:y val="0.1588658053898869"/>
          <c:w val="0.88780659552862451"/>
          <c:h val="0.60711976792374645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('Pernoctacion mensual'!$B$75,'Pernoctacion mensual'!$B$74,'Pernoctacion mensual'!$B$73,'Pernoctacion mensual'!$B$72,'Pernoctacion mensual'!$B$71,'Pernoctacion mensual'!$B$70,'Pernoctacion mensual'!$B$69,'Pernoctacion mensual'!$B$68,'Pernoctacion mensual'!$B$67,'Pernoctacion mensual'!$B$66,'Pernoctacion mensual'!$B$65,'Pernoctacion mensual'!$B$64)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mensual'!$C$25)</c:f>
              <c:numCache>
                <c:formatCode>#,##0</c:formatCode>
                <c:ptCount val="12"/>
                <c:pt idx="0">
                  <c:v>551141</c:v>
                </c:pt>
                <c:pt idx="1">
                  <c:v>547845</c:v>
                </c:pt>
                <c:pt idx="2">
                  <c:v>525008</c:v>
                </c:pt>
                <c:pt idx="3">
                  <c:v>400759</c:v>
                </c:pt>
                <c:pt idx="4">
                  <c:v>352382</c:v>
                </c:pt>
                <c:pt idx="5">
                  <c:v>378211</c:v>
                </c:pt>
                <c:pt idx="6">
                  <c:v>314936</c:v>
                </c:pt>
                <c:pt idx="7">
                  <c:v>450199</c:v>
                </c:pt>
                <c:pt idx="8">
                  <c:v>397200</c:v>
                </c:pt>
                <c:pt idx="9">
                  <c:v>386308</c:v>
                </c:pt>
                <c:pt idx="10">
                  <c:v>428725</c:v>
                </c:pt>
                <c:pt idx="11">
                  <c:v>473197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val>
            <c:numRef>
              <c:f>('Pernoctacion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mensual'!$C$12)</c:f>
              <c:numCache>
                <c:formatCode>#,##0</c:formatCode>
                <c:ptCount val="12"/>
                <c:pt idx="0">
                  <c:v>544262</c:v>
                </c:pt>
                <c:pt idx="1">
                  <c:v>510784</c:v>
                </c:pt>
                <c:pt idx="2">
                  <c:v>526906</c:v>
                </c:pt>
                <c:pt idx="3">
                  <c:v>375746</c:v>
                </c:pt>
                <c:pt idx="4">
                  <c:v>338270</c:v>
                </c:pt>
                <c:pt idx="5">
                  <c:v>373055</c:v>
                </c:pt>
                <c:pt idx="6">
                  <c:v>446248</c:v>
                </c:pt>
                <c:pt idx="7">
                  <c:v>501523</c:v>
                </c:pt>
                <c:pt idx="8">
                  <c:v>409526</c:v>
                </c:pt>
                <c:pt idx="9">
                  <c:v>421311</c:v>
                </c:pt>
                <c:pt idx="10">
                  <c:v>541906</c:v>
                </c:pt>
                <c:pt idx="11">
                  <c:v>522069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('Pernoctacion mensual'!$C$10,'Pernoctacion mensual'!$C$9,'Pernoctacion mensual'!$C$8,'Pernoctacion mensual'!$C$7)</c:f>
              <c:numCache>
                <c:formatCode>#,##0</c:formatCode>
                <c:ptCount val="4"/>
                <c:pt idx="0">
                  <c:v>572582</c:v>
                </c:pt>
                <c:pt idx="1">
                  <c:v>525829</c:v>
                </c:pt>
                <c:pt idx="2">
                  <c:v>525786</c:v>
                </c:pt>
                <c:pt idx="3">
                  <c:v>421075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060352"/>
        <c:axId val="250647616"/>
      </c:lineChart>
      <c:catAx>
        <c:axId val="4170603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250647616"/>
        <c:crosses val="autoZero"/>
        <c:auto val="1"/>
        <c:lblAlgn val="ctr"/>
        <c:lblOffset val="100"/>
        <c:noMultiLvlLbl val="0"/>
      </c:catAx>
      <c:valAx>
        <c:axId val="25064761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17060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73294934327712"/>
          <c:y val="0.15573950281386453"/>
          <c:w val="0.37819205873287198"/>
          <c:h val="7.604293170447515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 paperSize="9" orientation="landscape" horizontalDpi="1200" verticalDpi="12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8111451936985359"/>
          <c:w val="0.98549622206315135"/>
          <c:h val="0.694659289818936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Tipología'!$D$6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68.953529142055729</c:v>
                </c:pt>
                <c:pt idx="1">
                  <c:v>73.497778044679322</c:v>
                </c:pt>
                <c:pt idx="2">
                  <c:v>59.572072072072075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65.537098782790338</c:v>
                </c:pt>
                <c:pt idx="1">
                  <c:v>70.991349029525708</c:v>
                </c:pt>
                <c:pt idx="2">
                  <c:v>54.605559578405341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17307648"/>
        <c:axId val="444248000"/>
      </c:barChart>
      <c:lineChart>
        <c:grouping val="standard"/>
        <c:varyColors val="0"/>
        <c:ser>
          <c:idx val="1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351854203708386E-2"/>
                  <c:y val="0.18963556646198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9400241300482602E-2"/>
                  <c:y val="0.524160226933749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5.2129716186986919E-2</c:v>
                </c:pt>
                <c:pt idx="1">
                  <c:v>3.5306118976710543E-2</c:v>
                </c:pt>
                <c:pt idx="2">
                  <c:v>9.0952506155267399E-2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7480192"/>
        <c:axId val="444248576"/>
      </c:lineChart>
      <c:catAx>
        <c:axId val="417307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424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24800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417307648"/>
        <c:crosses val="autoZero"/>
        <c:crossBetween val="between"/>
      </c:valAx>
      <c:catAx>
        <c:axId val="417480192"/>
        <c:scaling>
          <c:orientation val="minMax"/>
        </c:scaling>
        <c:delete val="1"/>
        <c:axPos val="b"/>
        <c:majorTickMark val="out"/>
        <c:minorTickMark val="none"/>
        <c:tickLblPos val="none"/>
        <c:crossAx val="444248576"/>
        <c:crosses val="autoZero"/>
        <c:auto val="1"/>
        <c:lblAlgn val="ctr"/>
        <c:lblOffset val="100"/>
        <c:noMultiLvlLbl val="0"/>
      </c:catAx>
      <c:valAx>
        <c:axId val="4442485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17480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87138049276099"/>
          <c:y val="0.1339312107073105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69.69733191847277</c:v>
                </c:pt>
                <c:pt idx="1">
                  <c:v>77.531790287366491</c:v>
                </c:pt>
                <c:pt idx="2">
                  <c:v>59.822013806568577</c:v>
                </c:pt>
                <c:pt idx="3">
                  <c:v>66.608272506082727</c:v>
                </c:pt>
                <c:pt idx="4">
                  <c:v>70.729760845674818</c:v>
                </c:pt>
                <c:pt idx="5">
                  <c:v>57.834038918597741</c:v>
                </c:pt>
                <c:pt idx="6">
                  <c:v>68.953529142055729</c:v>
                </c:pt>
                <c:pt idx="7">
                  <c:v>73.497778044679322</c:v>
                </c:pt>
                <c:pt idx="8">
                  <c:v>59.572072072072075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18956800"/>
        <c:axId val="300883968"/>
      </c:barChart>
      <c:catAx>
        <c:axId val="41895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088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0883968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18956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ÍNDICES DE OCUPACIÓN SEGÚN TIPOLOGÍA ALOJATIVA (%)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2649498224486645"/>
          <c:w val="0.98549622206315135"/>
          <c:h val="0.5765138181256754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68.953529142055729</c:v>
                </c:pt>
                <c:pt idx="1">
                  <c:v>73.497778044679322</c:v>
                </c:pt>
                <c:pt idx="2">
                  <c:v>74.667398195562058</c:v>
                </c:pt>
                <c:pt idx="3">
                  <c:v>71.488858660448244</c:v>
                </c:pt>
                <c:pt idx="4">
                  <c:v>47.043602281988591</c:v>
                </c:pt>
                <c:pt idx="5">
                  <c:v>59.572072072072075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65.537098782790338</c:v>
                </c:pt>
                <c:pt idx="1">
                  <c:v>70.991349029525708</c:v>
                </c:pt>
                <c:pt idx="2">
                  <c:v>73.561082662765173</c:v>
                </c:pt>
                <c:pt idx="3">
                  <c:v>63.438269205855683</c:v>
                </c:pt>
                <c:pt idx="4">
                  <c:v>27.875457875457876</c:v>
                </c:pt>
                <c:pt idx="5">
                  <c:v>54.605559578405341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19234816"/>
        <c:axId val="300888576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165323086209809E-2"/>
                  <c:y val="8.212873646548657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676302902441952E-2"/>
                  <c:y val="7.1718656651294547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196346335292786E-2"/>
                  <c:y val="-8.32752683408192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813107621081678E-2"/>
                  <c:y val="6.1227487229058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771566044912636E-2"/>
                  <c:y val="0.47793490008122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026158503923188E-2"/>
                  <c:y val="1.968168301212987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5.2129716186986919E-2</c:v>
                </c:pt>
                <c:pt idx="1">
                  <c:v>3.5306118976710543E-2</c:v>
                </c:pt>
                <c:pt idx="2">
                  <c:v>1.5039413406525037E-2</c:v>
                </c:pt>
                <c:pt idx="3">
                  <c:v>0.12690430485214832</c:v>
                </c:pt>
                <c:pt idx="4">
                  <c:v>0.68763514099643697</c:v>
                </c:pt>
                <c:pt idx="5">
                  <c:v>9.0952506155267399E-2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9235328"/>
        <c:axId val="300889152"/>
      </c:lineChart>
      <c:catAx>
        <c:axId val="41923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088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0888576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419234816"/>
        <c:crosses val="autoZero"/>
        <c:crossBetween val="between"/>
      </c:valAx>
      <c:catAx>
        <c:axId val="419235328"/>
        <c:scaling>
          <c:orientation val="minMax"/>
        </c:scaling>
        <c:delete val="1"/>
        <c:axPos val="b"/>
        <c:majorTickMark val="out"/>
        <c:minorTickMark val="none"/>
        <c:tickLblPos val="none"/>
        <c:crossAx val="300889152"/>
        <c:crosses val="autoZero"/>
        <c:auto val="1"/>
        <c:lblAlgn val="ctr"/>
        <c:lblOffset val="100"/>
        <c:noMultiLvlLbl val="0"/>
      </c:catAx>
      <c:valAx>
        <c:axId val="3008891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19235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259036652359245"/>
          <c:y val="0.10895919340005773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INDICES DE OCUPACIÓN EN ESTABLECIMIENTOS ALOJATIVOS DE PUERTO DE LA CRUZ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55453673735568332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('IO evolución mensual'!$B$114,'IO evolución mensual'!$B$113,'IO evolución mensual'!$B$112,'IO evolución mensual'!$B$111,'IO evolución mensual'!$B$110,'IO evolución mensual'!$B$109,'IO evolución mensual'!$B$108,'IO evolución mensual'!$B$107,'IO evolución mensual'!$B$106,'IO evolución mensual'!$B$105,'IO evolución mensual'!$B$104,'IO evolución mensual'!$B$103)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mensual'!$C$25)</c:f>
              <c:numCache>
                <c:formatCode>#,##0.0</c:formatCode>
                <c:ptCount val="12"/>
                <c:pt idx="0">
                  <c:v>73.22381357283308</c:v>
                </c:pt>
                <c:pt idx="1">
                  <c:v>77.805629722206405</c:v>
                </c:pt>
                <c:pt idx="2">
                  <c:v>69.751820162618912</c:v>
                </c:pt>
                <c:pt idx="3">
                  <c:v>55.019082921471721</c:v>
                </c:pt>
                <c:pt idx="4">
                  <c:v>46.816974012860712</c:v>
                </c:pt>
                <c:pt idx="5">
                  <c:v>51.923531026908293</c:v>
                </c:pt>
                <c:pt idx="6">
                  <c:v>41.14879422597761</c:v>
                </c:pt>
                <c:pt idx="7">
                  <c:v>58.821938462865141</c:v>
                </c:pt>
                <c:pt idx="8">
                  <c:v>53.627121390092753</c:v>
                </c:pt>
                <c:pt idx="9">
                  <c:v>50.474091243455689</c:v>
                </c:pt>
                <c:pt idx="10">
                  <c:v>57.883402864973604</c:v>
                </c:pt>
                <c:pt idx="11">
                  <c:v>61.826802846768643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mensual'!$C$12)</c:f>
              <c:numCache>
                <c:formatCode>#,##0.0</c:formatCode>
                <c:ptCount val="12"/>
                <c:pt idx="0">
                  <c:v>70.52921989988117</c:v>
                </c:pt>
                <c:pt idx="1">
                  <c:v>73.28279321209061</c:v>
                </c:pt>
                <c:pt idx="2">
                  <c:v>68.28</c:v>
                </c:pt>
                <c:pt idx="3">
                  <c:v>50.31481407089008</c:v>
                </c:pt>
                <c:pt idx="4">
                  <c:v>43.83535726457626</c:v>
                </c:pt>
                <c:pt idx="5">
                  <c:v>49.954471805996334</c:v>
                </c:pt>
                <c:pt idx="6">
                  <c:v>58.343520342858788</c:v>
                </c:pt>
                <c:pt idx="7">
                  <c:v>65.570304747386132</c:v>
                </c:pt>
                <c:pt idx="8">
                  <c:v>55.327145732852372</c:v>
                </c:pt>
                <c:pt idx="9">
                  <c:v>55.08</c:v>
                </c:pt>
                <c:pt idx="10">
                  <c:v>73.209999999999994</c:v>
                </c:pt>
                <c:pt idx="11">
                  <c:v>68.260000000000005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('IO evolución mensual'!$C$10,'IO evolución mensual'!$C$9,'IO evolución mensual'!$C$8,'IO evolución mensual'!$C$7)</c:f>
              <c:numCache>
                <c:formatCode>#,##0.0</c:formatCode>
                <c:ptCount val="4"/>
                <c:pt idx="0">
                  <c:v>74.72</c:v>
                </c:pt>
                <c:pt idx="1">
                  <c:v>75.98</c:v>
                </c:pt>
                <c:pt idx="2">
                  <c:v>68.62</c:v>
                </c:pt>
                <c:pt idx="3">
                  <c:v>56.78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538944"/>
        <c:axId val="300992192"/>
      </c:lineChart>
      <c:catAx>
        <c:axId val="419538944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0992192"/>
        <c:crosses val="autoZero"/>
        <c:auto val="1"/>
        <c:lblAlgn val="ctr"/>
        <c:lblOffset val="100"/>
        <c:noMultiLvlLbl val="0"/>
      </c:catAx>
      <c:valAx>
        <c:axId val="300992192"/>
        <c:scaling>
          <c:orientation val="minMax"/>
          <c:min val="40"/>
        </c:scaling>
        <c:delete val="0"/>
        <c:axPos val="l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19538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4619422573"/>
          <c:y val="0.20264658782579267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ESTANCIAS MEDIAS EN  PUERTO DE LA CRUZ SEGÚN TIPOLOGÍA DE ESTABLECIMIENTO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7358647085602522"/>
          <c:w val="0.98549622206315135"/>
          <c:h val="0.667877050700568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Tipología'!$D$6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4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8.651230468584771</c:v>
                </c:pt>
                <c:pt idx="1">
                  <c:v>8.2669796345705695</c:v>
                </c:pt>
                <c:pt idx="2">
                  <c:v>9.8129680054458817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8.6068548918921302</c:v>
                </c:pt>
                <c:pt idx="1">
                  <c:v>8.2880911093405825</c:v>
                </c:pt>
                <c:pt idx="2">
                  <c:v>9.5654487156900743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20162560"/>
        <c:axId val="300997952"/>
      </c:barChart>
      <c:lineChart>
        <c:grouping val="standard"/>
        <c:varyColors val="0"/>
        <c:ser>
          <c:idx val="1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145152310506659E-2"/>
                  <c:y val="0.1053668077357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676369999204647E-2"/>
                  <c:y val="2.5777537979058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259683448659827E-2"/>
                  <c:y val="0.514156479904679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568504173946511E-2"/>
                  <c:y val="4.7587248524880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97080155904E-2"/>
                  <c:y val="0.4267840049405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63089539166456E-2"/>
                  <c:y val="-8.8464734747031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4.4375576692640806E-2</c:v>
                </c:pt>
                <c:pt idx="1">
                  <c:v>-2.1111474770012961E-2</c:v>
                </c:pt>
                <c:pt idx="2">
                  <c:v>0.24751928975580739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0163072"/>
        <c:axId val="307527680"/>
      </c:lineChart>
      <c:catAx>
        <c:axId val="42016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099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0997952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20162560"/>
        <c:crosses val="autoZero"/>
        <c:crossBetween val="between"/>
      </c:valAx>
      <c:catAx>
        <c:axId val="420163072"/>
        <c:scaling>
          <c:orientation val="minMax"/>
        </c:scaling>
        <c:delete val="1"/>
        <c:axPos val="b"/>
        <c:majorTickMark val="out"/>
        <c:minorTickMark val="none"/>
        <c:tickLblPos val="none"/>
        <c:crossAx val="307527680"/>
        <c:crosses val="autoZero"/>
        <c:auto val="1"/>
        <c:lblAlgn val="ctr"/>
        <c:lblOffset val="100"/>
        <c:noMultiLvlLbl val="0"/>
      </c:catAx>
      <c:valAx>
        <c:axId val="307527680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201630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683504184618434"/>
          <c:y val="0.15328996918863402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2681167761006618"/>
          <c:w val="0.95150474365431315"/>
          <c:h val="0.39970387422502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8.0316113575045058</c:v>
                </c:pt>
                <c:pt idx="1">
                  <c:v>7.5400825457000646</c:v>
                </c:pt>
                <c:pt idx="2">
                  <c:v>8.9888936426581907</c:v>
                </c:pt>
                <c:pt idx="3">
                  <c:v>8.2087556862228848</c:v>
                </c:pt>
                <c:pt idx="4">
                  <c:v>7.7641027113970589</c:v>
                </c:pt>
                <c:pt idx="5">
                  <c:v>9.6472464845443842</c:v>
                </c:pt>
                <c:pt idx="6">
                  <c:v>8.651230468584771</c:v>
                </c:pt>
                <c:pt idx="7">
                  <c:v>8.2669796345705695</c:v>
                </c:pt>
                <c:pt idx="8">
                  <c:v>9.8129680054458817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20513792"/>
        <c:axId val="307531136"/>
      </c:barChart>
      <c:catAx>
        <c:axId val="42051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753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7531136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20513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ESTANCIAS MEDIAS SEGÚN TIPOLOGÍA ALOJATIVA
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58506323075E-3"/>
          <c:y val="0.17358647085602522"/>
          <c:w val="0.98549622206315135"/>
          <c:h val="0.667877050700568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2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8.651230468584771</c:v>
                </c:pt>
                <c:pt idx="1">
                  <c:v>8.2669796345705695</c:v>
                </c:pt>
                <c:pt idx="2">
                  <c:v>8.446500979229306</c:v>
                </c:pt>
                <c:pt idx="3">
                  <c:v>8.3695066924506119</c:v>
                </c:pt>
                <c:pt idx="4">
                  <c:v>3.6830435476152497</c:v>
                </c:pt>
                <c:pt idx="5">
                  <c:v>9.8129680054458817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8.6068548918921302</c:v>
                </c:pt>
                <c:pt idx="1">
                  <c:v>8.2880911093405825</c:v>
                </c:pt>
                <c:pt idx="2">
                  <c:v>8.5478217751646959</c:v>
                </c:pt>
                <c:pt idx="3">
                  <c:v>8.0433639947437587</c:v>
                </c:pt>
                <c:pt idx="4">
                  <c:v>2.3533049864708158</c:v>
                </c:pt>
                <c:pt idx="5">
                  <c:v>9.5654487156900743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20905984"/>
        <c:axId val="271892480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8985675379919205E-2"/>
                  <c:y val="4.3473079378591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676302902441952E-2"/>
                  <c:y val="1.4357425270690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16984671586898E-2"/>
                  <c:y val="-1.4030438871688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3209011099317914E-2"/>
                  <c:y val="0.13477129656962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33884596713812E-2"/>
                  <c:y val="0.53140476010681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503838274134226E-2"/>
                  <c:y val="0.12775154631390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4.4375576692640806E-2</c:v>
                </c:pt>
                <c:pt idx="1">
                  <c:v>-2.1111474770012961E-2</c:v>
                </c:pt>
                <c:pt idx="2">
                  <c:v>-0.1013207959353899</c:v>
                </c:pt>
                <c:pt idx="3">
                  <c:v>0.32614269770685311</c:v>
                </c:pt>
                <c:pt idx="4">
                  <c:v>1.3297385611444339</c:v>
                </c:pt>
                <c:pt idx="5">
                  <c:v>0.24751928975580739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0906496"/>
        <c:axId val="307534016"/>
      </c:lineChart>
      <c:catAx>
        <c:axId val="42090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8285214348206472E-2"/>
              <c:y val="0.95121940229574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189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1892480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20905984"/>
        <c:crosses val="autoZero"/>
        <c:crossBetween val="between"/>
      </c:valAx>
      <c:catAx>
        <c:axId val="420906496"/>
        <c:scaling>
          <c:orientation val="minMax"/>
        </c:scaling>
        <c:delete val="1"/>
        <c:axPos val="b"/>
        <c:majorTickMark val="out"/>
        <c:minorTickMark val="none"/>
        <c:tickLblPos val="none"/>
        <c:crossAx val="307534016"/>
        <c:crosses val="autoZero"/>
        <c:auto val="1"/>
        <c:lblAlgn val="ctr"/>
        <c:lblOffset val="100"/>
        <c:noMultiLvlLbl val="0"/>
      </c:catAx>
      <c:valAx>
        <c:axId val="307534016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420906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683500769300389"/>
          <c:y val="0.10097961817545256"/>
          <c:w val="0.68096741027499363"/>
          <c:h val="6.4659296104610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LA ESTANCIA MEDIA  DE LOS TURISTAS ALOJADOS EN PUERTO DE LA CRUZ</a:t>
            </a:r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68030360852132743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('EM evolución mensual'!$B$114,'EM evolución mensual'!$B$113,'EM evolución mensual'!$B$112,'EM evolución mensual'!$B$111,'EM evolución mensual'!$B$110,'EM evolución mensual'!$B$109,'EM evolución mensual'!$B$108,'EM evolución mensual'!$B$107,'EM evolución mensual'!$B$106,'EM evolución mensual'!$B$105,'EM evolución mensual'!$B$104,'EM evolución mensual'!$B$103)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mensual'!$C$25)</c:f>
              <c:numCache>
                <c:formatCode>#,##0.00</c:formatCode>
                <c:ptCount val="12"/>
                <c:pt idx="0">
                  <c:v>9.6832405081082982</c:v>
                </c:pt>
                <c:pt idx="1">
                  <c:v>9.8677029485401402</c:v>
                </c:pt>
                <c:pt idx="2">
                  <c:v>8.451241106210361</c:v>
                </c:pt>
                <c:pt idx="3">
                  <c:v>7.1224518812092343</c:v>
                </c:pt>
                <c:pt idx="4">
                  <c:v>6.9501982209423874</c:v>
                </c:pt>
                <c:pt idx="5">
                  <c:v>6.6908026252941069</c:v>
                </c:pt>
                <c:pt idx="6">
                  <c:v>6.1005733767240047</c:v>
                </c:pt>
                <c:pt idx="7">
                  <c:v>6.6562037967946068</c:v>
                </c:pt>
                <c:pt idx="8">
                  <c:v>6.5903434544549526</c:v>
                </c:pt>
                <c:pt idx="9">
                  <c:v>6.8687967852634202</c:v>
                </c:pt>
                <c:pt idx="10">
                  <c:v>7.9433235136086564</c:v>
                </c:pt>
                <c:pt idx="11">
                  <c:v>8.3763541740423424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mensual'!$C$12)</c:f>
              <c:numCache>
                <c:formatCode>#,##0.00</c:formatCode>
                <c:ptCount val="12"/>
                <c:pt idx="0">
                  <c:v>9.7440203380120316</c:v>
                </c:pt>
                <c:pt idx="1">
                  <c:v>9.6024664899516861</c:v>
                </c:pt>
                <c:pt idx="2">
                  <c:v>8.17</c:v>
                </c:pt>
                <c:pt idx="3">
                  <c:v>6.9718155673068001</c:v>
                </c:pt>
                <c:pt idx="4">
                  <c:v>6.6519182742414413</c:v>
                </c:pt>
                <c:pt idx="5">
                  <c:v>5.9850636120068668</c:v>
                </c:pt>
                <c:pt idx="6">
                  <c:v>6.4343512991319898</c:v>
                </c:pt>
                <c:pt idx="7">
                  <c:v>6.3125944013694495</c:v>
                </c:pt>
                <c:pt idx="8">
                  <c:v>6.5053691701613925</c:v>
                </c:pt>
                <c:pt idx="9">
                  <c:v>6.48</c:v>
                </c:pt>
                <c:pt idx="10">
                  <c:v>7.79</c:v>
                </c:pt>
                <c:pt idx="11">
                  <c:v>8.3964970969972814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('EM evolución mensual'!$C$10,'EM evolución mensual'!$C$9,'EM evolución mensual'!$C$8,'EM evolución mensual'!$C$7)</c:f>
              <c:numCache>
                <c:formatCode>#,##0.00</c:formatCode>
                <c:ptCount val="4"/>
                <c:pt idx="0">
                  <c:v>10.01</c:v>
                </c:pt>
                <c:pt idx="1">
                  <c:v>9.44</c:v>
                </c:pt>
                <c:pt idx="2">
                  <c:v>8.15</c:v>
                </c:pt>
                <c:pt idx="3">
                  <c:v>7.13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266432"/>
        <c:axId val="271897088"/>
      </c:lineChart>
      <c:catAx>
        <c:axId val="421266432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71897088"/>
        <c:crosses val="autoZero"/>
        <c:auto val="1"/>
        <c:lblAlgn val="ctr"/>
        <c:lblOffset val="100"/>
        <c:noMultiLvlLbl val="0"/>
      </c:catAx>
      <c:valAx>
        <c:axId val="271897088"/>
        <c:scaling>
          <c:orientation val="minMax"/>
          <c:min val="5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21266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image" Target="../media/image2.jpeg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9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4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127000</xdr:colOff>
      <xdr:row>3</xdr:row>
      <xdr:rowOff>0</xdr:rowOff>
    </xdr:from>
    <xdr:to>
      <xdr:col>8</xdr:col>
      <xdr:colOff>492125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127000</xdr:colOff>
      <xdr:row>49</xdr:row>
      <xdr:rowOff>200025</xdr:rowOff>
    </xdr:from>
    <xdr:to>
      <xdr:col>8</xdr:col>
      <xdr:colOff>492125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981075</xdr:colOff>
      <xdr:row>10</xdr:row>
      <xdr:rowOff>142875</xdr:rowOff>
    </xdr:from>
    <xdr:to>
      <xdr:col>7</xdr:col>
      <xdr:colOff>342900</xdr:colOff>
      <xdr:row>38</xdr:row>
      <xdr:rowOff>47625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0.94416</cdr:y>
    </cdr:from>
    <cdr:to>
      <cdr:x>0.88815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43300"/>
          <a:ext cx="50673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Cabildo Insular de Tenerife. ELABORACIÓN: Turismo de Tenerife.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4</xdr:row>
      <xdr:rowOff>66675</xdr:rowOff>
    </xdr:from>
    <xdr:to>
      <xdr:col>11</xdr:col>
      <xdr:colOff>38100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0582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20</xdr:row>
      <xdr:rowOff>361950</xdr:rowOff>
    </xdr:from>
    <xdr:to>
      <xdr:col>6</xdr:col>
      <xdr:colOff>342900</xdr:colOff>
      <xdr:row>22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15</xdr:row>
      <xdr:rowOff>142875</xdr:rowOff>
    </xdr:from>
    <xdr:to>
      <xdr:col>19</xdr:col>
      <xdr:colOff>323850</xdr:colOff>
      <xdr:row>15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171450</xdr:colOff>
      <xdr:row>54</xdr:row>
      <xdr:rowOff>57149</xdr:rowOff>
    </xdr:from>
    <xdr:to>
      <xdr:col>10</xdr:col>
      <xdr:colOff>533400</xdr:colOff>
      <xdr:row>56</xdr:row>
      <xdr:rowOff>28574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48600" y="104584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114300</xdr:colOff>
      <xdr:row>59</xdr:row>
      <xdr:rowOff>123825</xdr:rowOff>
    </xdr:from>
    <xdr:to>
      <xdr:col>9</xdr:col>
      <xdr:colOff>476250</xdr:colOff>
      <xdr:row>61</xdr:row>
      <xdr:rowOff>104775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258050" y="11382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152400</xdr:rowOff>
    </xdr:from>
    <xdr:to>
      <xdr:col>9</xdr:col>
      <xdr:colOff>330200</xdr:colOff>
      <xdr:row>41</xdr:row>
      <xdr:rowOff>133350</xdr:rowOff>
    </xdr:to>
    <xdr:sp macro="" textlink="">
      <xdr:nvSpPr>
        <xdr:cNvPr id="5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139700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76200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0.75665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2"/>
          <a:ext cx="415851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0.0104</cdr:x>
      <cdr:y>0.95411</cdr:y>
    </cdr:from>
    <cdr:to>
      <cdr:x>0.76705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50" y="3368581"/>
          <a:ext cx="4158492" cy="162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0.01386</cdr:x>
      <cdr:y>0.95411</cdr:y>
    </cdr:from>
    <cdr:to>
      <cdr:x>0.77051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374639"/>
          <a:ext cx="4158492" cy="1623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11</xdr:row>
      <xdr:rowOff>0</xdr:rowOff>
    </xdr:from>
    <xdr:to>
      <xdr:col>12</xdr:col>
      <xdr:colOff>628650</xdr:colOff>
      <xdr:row>11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514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47625</xdr:rowOff>
    </xdr:from>
    <xdr:to>
      <xdr:col>9</xdr:col>
      <xdr:colOff>666750</xdr:colOff>
      <xdr:row>22</xdr:row>
      <xdr:rowOff>127000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0.9531</cdr:y>
    </cdr:from>
    <cdr:to>
      <cdr:x>0.60538</cdr:x>
      <cdr:y>0.99285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01" y="3888536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92075</xdr:rowOff>
    </xdr:from>
    <xdr:to>
      <xdr:col>7</xdr:col>
      <xdr:colOff>682625</xdr:colOff>
      <xdr:row>22</xdr:row>
      <xdr:rowOff>111125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0.0641</cdr:x>
      <cdr:y>0.45311</cdr:y>
    </cdr:from>
    <cdr:to>
      <cdr:x>0.2689</cdr:x>
      <cdr:y>0.51624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33761" y="1821308"/>
          <a:ext cx="1066393" cy="253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0.08092</cdr:x>
      <cdr:y>0.8961</cdr:y>
    </cdr:from>
    <cdr:to>
      <cdr:x>0.87297</cdr:x>
      <cdr:y>0.9455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358" y="3601931"/>
          <a:ext cx="4124205" cy="198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142876</xdr:rowOff>
    </xdr:from>
    <xdr:to>
      <xdr:col>8</xdr:col>
      <xdr:colOff>698500</xdr:colOff>
      <xdr:row>23</xdr:row>
      <xdr:rowOff>47626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0.39826</cdr:x>
      <cdr:y>0.15112</cdr:y>
    </cdr:from>
    <cdr:to>
      <cdr:x>0.63951</cdr:x>
      <cdr:y>0.21953</cdr:y>
    </cdr:to>
    <cdr:sp macro="" textlink="'tablas turistas por categorías '!$B$11">
      <cdr:nvSpPr>
        <cdr:cNvPr id="10" name="9 CuadroTexto"/>
        <cdr:cNvSpPr txBox="1"/>
      </cdr:nvSpPr>
      <cdr:spPr>
        <a:xfrm xmlns:a="http://schemas.openxmlformats.org/drawingml/2006/main">
          <a:off x="2353189" y="618950"/>
          <a:ext cx="1425455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F39123A9-C200-4FF6-9F8B-62E84DAEC663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 cuatrimestre 2014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0.32197</cdr:x>
      <cdr:y>0.54377</cdr:y>
    </cdr:from>
    <cdr:to>
      <cdr:x>0.5015</cdr:x>
      <cdr:y>0.60314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2427" y="2227136"/>
          <a:ext cx="1060784" cy="2431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0.50226</cdr:y>
    </cdr:from>
    <cdr:to>
      <cdr:x>0.26524</cdr:x>
      <cdr:y>0.56539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357120" y="2057124"/>
          <a:ext cx="1210097" cy="258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2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0.0777</cdr:x>
      <cdr:y>0.9506</cdr:y>
    </cdr:from>
    <cdr:to>
      <cdr:x>0.86975</cdr:x>
      <cdr:y>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080" y="3893420"/>
          <a:ext cx="4679966" cy="202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17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0.00176</cdr:x>
      <cdr:y>0</cdr:y>
    </cdr:from>
    <cdr:to>
      <cdr:x>0.98954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9525" y="0"/>
          <a:ext cx="5333999" cy="596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0.01411</cdr:x>
      <cdr:y>0</cdr:y>
    </cdr:from>
    <cdr:to>
      <cdr:x>0.99307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76201" y="0"/>
          <a:ext cx="5286374" cy="589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0.01235</cdr:x>
      <cdr:y>0</cdr:y>
    </cdr:from>
    <cdr:to>
      <cdr:x>0.98778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66675" y="0"/>
          <a:ext cx="5267325" cy="587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</cdr:y>
    </cdr:from>
    <cdr:to>
      <cdr:x>0.99483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28575" y="0"/>
          <a:ext cx="5343525" cy="585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0.01058</cdr:x>
      <cdr:y>0.94995</cdr:y>
    </cdr:from>
    <cdr:to>
      <cdr:x>0.75523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50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</cdr:y>
    </cdr:from>
    <cdr:to>
      <cdr:x>1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28575" y="0"/>
          <a:ext cx="5371425" cy="589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</cdr:y>
    </cdr:from>
    <cdr:to>
      <cdr:x>0.98778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28575" y="0"/>
          <a:ext cx="5305425" cy="589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0.0194</cdr:x>
      <cdr:y>0</cdr:y>
    </cdr:from>
    <cdr:to>
      <cdr:x>0.99836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104775" y="0"/>
          <a:ext cx="5286375" cy="400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0.94995</cdr:y>
    </cdr:from>
    <cdr:to>
      <cdr:x>0.74994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0.01235</cdr:x>
      <cdr:y>3.08642E-7</cdr:y>
    </cdr:from>
    <cdr:to>
      <cdr:x>0.99131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66675" y="1"/>
          <a:ext cx="5286375" cy="480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0.00176</cdr:x>
      <cdr:y>3.08642E-7</cdr:y>
    </cdr:from>
    <cdr:to>
      <cdr:x>0.99307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9525" y="1"/>
          <a:ext cx="5353049" cy="480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0.01411</cdr:x>
      <cdr:y>0</cdr:y>
    </cdr:from>
    <cdr:to>
      <cdr:x>0.99131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76202" y="0"/>
          <a:ext cx="5276850" cy="474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0.01235</cdr:x>
      <cdr:y>0</cdr:y>
    </cdr:from>
    <cdr:to>
      <cdr:x>0.99131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66675" y="0"/>
          <a:ext cx="5286375" cy="581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0.00706</cdr:x>
      <cdr:y>0</cdr:y>
    </cdr:from>
    <cdr:to>
      <cdr:x>1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38100" y="0"/>
          <a:ext cx="5361900" cy="5751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0.00706</cdr:x>
      <cdr:y>0</cdr:y>
    </cdr:from>
    <cdr:to>
      <cdr:x>0.99483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38100" y="0"/>
          <a:ext cx="5334000" cy="377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0.00353</cdr:x>
      <cdr:y>0</cdr:y>
    </cdr:from>
    <cdr:to>
      <cdr:x>0.98954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19051" y="0"/>
          <a:ext cx="5324474" cy="577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0.00529</cdr:x>
      <cdr:y>0.94995</cdr:y>
    </cdr:from>
    <cdr:to>
      <cdr:x>0.74994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077838"/>
          <a:ext cx="4021110" cy="1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0.00882</cdr:x>
      <cdr:y>0</cdr:y>
    </cdr:from>
    <cdr:to>
      <cdr:x>1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5" y="0"/>
          <a:ext cx="5352375" cy="240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0.01246</cdr:x>
      <cdr:y>0.00588</cdr:y>
    </cdr:from>
    <cdr:to>
      <cdr:x>1</cdr:x>
      <cdr:y>0.09422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66675" y="19050"/>
          <a:ext cx="5286375" cy="286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0.74465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257175</xdr:colOff>
      <xdr:row>4</xdr:row>
      <xdr:rowOff>19050</xdr:rowOff>
    </xdr:from>
    <xdr:to>
      <xdr:col>6</xdr:col>
      <xdr:colOff>619125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150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5</xdr:row>
      <xdr:rowOff>174625</xdr:rowOff>
    </xdr:from>
    <xdr:to>
      <xdr:col>9</xdr:col>
      <xdr:colOff>682625</xdr:colOff>
      <xdr:row>47</xdr:row>
      <xdr:rowOff>107951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18</xdr:row>
      <xdr:rowOff>165100</xdr:rowOff>
    </xdr:from>
    <xdr:to>
      <xdr:col>10</xdr:col>
      <xdr:colOff>523875</xdr:colOff>
      <xdr:row>20</xdr:row>
      <xdr:rowOff>146050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0.97998</cdr:y>
    </cdr:from>
    <cdr:to>
      <cdr:x>0.58149</cdr:x>
      <cdr:y>0.99961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092821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2</xdr:row>
      <xdr:rowOff>0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0.32242</cdr:x>
      <cdr:y>0.9718</cdr:y>
    </cdr:from>
    <cdr:to>
      <cdr:x>0.90391</cdr:x>
      <cdr:y>0.99143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9325" y="7923495"/>
          <a:ext cx="4002628" cy="1600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317500</xdr:colOff>
      <xdr:row>3</xdr:row>
      <xdr:rowOff>114300</xdr:rowOff>
    </xdr:from>
    <xdr:to>
      <xdr:col>10</xdr:col>
      <xdr:colOff>209550</xdr:colOff>
      <xdr:row>27</xdr:row>
      <xdr:rowOff>209550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0.02854</cdr:x>
      <cdr:y>0.94309</cdr:y>
    </cdr:from>
    <cdr:to>
      <cdr:x>0.77319</cdr:x>
      <cdr:y>0.99314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50" y="3925521"/>
          <a:ext cx="4473187" cy="208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4</xdr:row>
      <xdr:rowOff>314325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5</xdr:row>
      <xdr:rowOff>9525</xdr:rowOff>
    </xdr:from>
    <xdr:to>
      <xdr:col>6</xdr:col>
      <xdr:colOff>704850</xdr:colOff>
      <xdr:row>5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0.02854</cdr:x>
      <cdr:y>0.94309</cdr:y>
    </cdr:from>
    <cdr:to>
      <cdr:x>0.77319</cdr:x>
      <cdr:y>0.99314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50" y="3925521"/>
          <a:ext cx="4473187" cy="208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3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0.41393</cdr:x>
      <cdr:y>0.11399</cdr:y>
    </cdr:from>
    <cdr:to>
      <cdr:x>0.68173</cdr:x>
      <cdr:y>0.19292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523317" y="449864"/>
          <a:ext cx="1632498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I cuatrimestre 2014</a:t>
          </a:fld>
          <a:endParaRPr lang="es-ES" sz="14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142876</xdr:colOff>
      <xdr:row>4</xdr:row>
      <xdr:rowOff>146050</xdr:rowOff>
    </xdr:from>
    <xdr:to>
      <xdr:col>9</xdr:col>
      <xdr:colOff>666750</xdr:colOff>
      <xdr:row>27</xdr:row>
      <xdr:rowOff>146050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469900</xdr:colOff>
      <xdr:row>4</xdr:row>
      <xdr:rowOff>34925</xdr:rowOff>
    </xdr:from>
    <xdr:to>
      <xdr:col>9</xdr:col>
      <xdr:colOff>327025</xdr:colOff>
      <xdr:row>29</xdr:row>
      <xdr:rowOff>123825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</xdr:colOff>
      <xdr:row>27</xdr:row>
      <xdr:rowOff>9525</xdr:rowOff>
    </xdr:from>
    <xdr:to>
      <xdr:col>7</xdr:col>
      <xdr:colOff>371475</xdr:colOff>
      <xdr:row>27</xdr:row>
      <xdr:rowOff>371475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15000" y="456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0.04524</cdr:x>
      <cdr:y>0.01246</cdr:y>
    </cdr:from>
    <cdr:to>
      <cdr:x>0.97816</cdr:x>
      <cdr:y>0.18605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76217" y="47625"/>
          <a:ext cx="5695966" cy="663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ZONA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0.40613</cdr:x>
      <cdr:y>0.13642</cdr:y>
    </cdr:from>
    <cdr:to>
      <cdr:x>0.6396</cdr:x>
      <cdr:y>0.20972</cdr:y>
    </cdr:to>
    <cdr:sp macro="" textlink="'EM zonas y tipología '!$D$6">
      <cdr:nvSpPr>
        <cdr:cNvPr id="5" name="2 CuadroTexto"/>
        <cdr:cNvSpPr txBox="1"/>
      </cdr:nvSpPr>
      <cdr:spPr>
        <a:xfrm xmlns:a="http://schemas.openxmlformats.org/drawingml/2006/main">
          <a:off x="2479637" y="521493"/>
          <a:ext cx="1425455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FB9F6F01-C31F-49E0-9124-C36F8E16E1DD}" type="TxLink">
            <a:rPr lang="en-US" sz="1200" b="1" i="0" u="none" strike="noStrike">
              <a:solidFill>
                <a:srgbClr val="404040"/>
              </a:solidFill>
              <a:latin typeface="Calibri"/>
            </a:rPr>
            <a:pPr/>
            <a:t>I cuatrimestre 2014</a:t>
          </a:fld>
          <a:endParaRPr lang="es-ES" sz="1200"/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104774</xdr:rowOff>
    </xdr:from>
    <xdr:to>
      <xdr:col>7</xdr:col>
      <xdr:colOff>457200</xdr:colOff>
      <xdr:row>5</xdr:row>
      <xdr:rowOff>514348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323974"/>
          <a:ext cx="438150" cy="409574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8"/>
  <sheetViews>
    <sheetView showGridLines="0" showRowColHeaders="0" tabSelected="1" zoomScaleNormal="100" workbookViewId="0">
      <selection activeCell="E9" sqref="E9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386" t="s">
        <v>0</v>
      </c>
      <c r="E5" s="386"/>
      <c r="F5" s="386"/>
      <c r="G5" s="3"/>
    </row>
    <row r="6" spans="3:7" ht="20.100000000000001" customHeight="1" x14ac:dyDescent="0.25">
      <c r="C6" s="3"/>
      <c r="D6" s="386" t="str">
        <f>actualizaciones!A2</f>
        <v>I cuatrimestre 2014</v>
      </c>
      <c r="E6" s="386"/>
      <c r="F6" s="386"/>
      <c r="G6" s="3"/>
    </row>
    <row r="7" spans="3:7" ht="20.100000000000001" customHeight="1" x14ac:dyDescent="0.25">
      <c r="C7" s="3"/>
      <c r="D7" s="4"/>
      <c r="E7" s="4"/>
      <c r="F7" s="4"/>
      <c r="G7" s="3"/>
    </row>
    <row r="8" spans="3:7" ht="20.100000000000001" customHeight="1" x14ac:dyDescent="0.25">
      <c r="C8" s="3"/>
      <c r="D8" s="5"/>
      <c r="E8" s="5"/>
      <c r="F8" s="5"/>
      <c r="G8" s="3"/>
    </row>
    <row r="9" spans="3:7" ht="15" customHeight="1" x14ac:dyDescent="0.25">
      <c r="C9" s="3"/>
      <c r="D9" s="6"/>
      <c r="E9" s="7"/>
      <c r="F9" s="6"/>
      <c r="G9" s="3"/>
    </row>
    <row r="10" spans="3:7" ht="24.95" customHeight="1" x14ac:dyDescent="0.25">
      <c r="C10" s="3"/>
      <c r="D10" s="6"/>
      <c r="E10" s="8" t="s">
        <v>1</v>
      </c>
      <c r="F10" s="6"/>
      <c r="G10" s="3"/>
    </row>
    <row r="11" spans="3:7" ht="18" customHeight="1" outlineLevel="1" x14ac:dyDescent="0.25">
      <c r="C11" s="3"/>
      <c r="D11" s="6"/>
      <c r="E11" s="9" t="s">
        <v>2</v>
      </c>
      <c r="F11" s="6"/>
      <c r="G11" s="3"/>
    </row>
    <row r="12" spans="3:7" ht="18" customHeight="1" outlineLevel="2" x14ac:dyDescent="0.25">
      <c r="C12" s="3"/>
      <c r="D12" s="6"/>
      <c r="E12" s="9" t="s">
        <v>3</v>
      </c>
      <c r="F12" s="6"/>
      <c r="G12" s="3"/>
    </row>
    <row r="13" spans="3:7" s="11" customFormat="1" ht="18" customHeight="1" outlineLevel="2" x14ac:dyDescent="0.25">
      <c r="C13" s="3"/>
      <c r="D13" s="6"/>
      <c r="E13" s="10" t="s">
        <v>4</v>
      </c>
      <c r="F13" s="6"/>
      <c r="G13" s="3"/>
    </row>
    <row r="14" spans="3:7" s="11" customFormat="1" ht="18" customHeight="1" outlineLevel="2" x14ac:dyDescent="0.25">
      <c r="C14" s="3"/>
      <c r="D14" s="6"/>
      <c r="E14" s="10" t="s">
        <v>5</v>
      </c>
      <c r="F14" s="6"/>
      <c r="G14" s="3"/>
    </row>
    <row r="15" spans="3:7" s="11" customFormat="1" ht="18" customHeight="1" outlineLevel="2" x14ac:dyDescent="0.25">
      <c r="C15" s="3"/>
      <c r="D15" s="6"/>
      <c r="E15" s="10" t="s">
        <v>6</v>
      </c>
      <c r="F15" s="6"/>
      <c r="G15" s="3"/>
    </row>
    <row r="16" spans="3:7" s="11" customFormat="1" ht="18" customHeight="1" outlineLevel="1" x14ac:dyDescent="0.25">
      <c r="C16" s="3"/>
      <c r="D16" s="6"/>
      <c r="E16" s="10" t="s">
        <v>7</v>
      </c>
      <c r="F16" s="6"/>
      <c r="G16" s="3"/>
    </row>
    <row r="17" spans="3:7" s="14" customFormat="1" ht="18" customHeight="1" outlineLevel="2" x14ac:dyDescent="0.25">
      <c r="C17" s="12"/>
      <c r="D17" s="13"/>
      <c r="E17" s="9" t="s">
        <v>8</v>
      </c>
      <c r="F17" s="13"/>
      <c r="G17" s="12"/>
    </row>
    <row r="18" spans="3:7" ht="18" customHeight="1" outlineLevel="2" x14ac:dyDescent="0.25">
      <c r="C18" s="3"/>
      <c r="D18" s="6"/>
      <c r="E18" s="10" t="s">
        <v>4</v>
      </c>
      <c r="F18" s="6"/>
      <c r="G18" s="3"/>
    </row>
    <row r="19" spans="3:7" ht="18" customHeight="1" outlineLevel="2" x14ac:dyDescent="0.25">
      <c r="C19" s="3"/>
      <c r="D19" s="6"/>
      <c r="E19" s="10" t="s">
        <v>5</v>
      </c>
      <c r="F19" s="6"/>
      <c r="G19" s="3"/>
    </row>
    <row r="20" spans="3:7" ht="18" customHeight="1" outlineLevel="2" x14ac:dyDescent="0.25">
      <c r="C20" s="3"/>
      <c r="D20" s="6"/>
      <c r="E20" s="10" t="s">
        <v>9</v>
      </c>
      <c r="F20" s="6"/>
      <c r="G20" s="3"/>
    </row>
    <row r="21" spans="3:7" ht="18" customHeight="1" outlineLevel="2" x14ac:dyDescent="0.25">
      <c r="C21" s="3"/>
      <c r="D21" s="6"/>
      <c r="E21" s="10" t="s">
        <v>10</v>
      </c>
      <c r="F21" s="6"/>
      <c r="G21" s="3"/>
    </row>
    <row r="22" spans="3:7" ht="18" customHeight="1" outlineLevel="1" x14ac:dyDescent="0.25">
      <c r="C22" s="3"/>
      <c r="D22" s="6"/>
      <c r="E22" s="10" t="s">
        <v>11</v>
      </c>
      <c r="F22" s="6"/>
      <c r="G22" s="3"/>
    </row>
    <row r="23" spans="3:7" s="14" customFormat="1" ht="18" customHeight="1" outlineLevel="2" x14ac:dyDescent="0.25">
      <c r="C23" s="12"/>
      <c r="D23" s="13"/>
      <c r="E23" s="9" t="s">
        <v>12</v>
      </c>
      <c r="F23" s="13"/>
      <c r="G23" s="12"/>
    </row>
    <row r="24" spans="3:7" ht="18" customHeight="1" outlineLevel="2" x14ac:dyDescent="0.25">
      <c r="C24" s="3"/>
      <c r="D24" s="6"/>
      <c r="E24" s="10" t="s">
        <v>4</v>
      </c>
      <c r="F24" s="6"/>
      <c r="G24" s="3"/>
    </row>
    <row r="25" spans="3:7" ht="18" customHeight="1" outlineLevel="2" x14ac:dyDescent="0.25">
      <c r="C25" s="3"/>
      <c r="D25" s="6"/>
      <c r="E25" s="10" t="s">
        <v>5</v>
      </c>
      <c r="F25" s="6"/>
      <c r="G25" s="3"/>
    </row>
    <row r="26" spans="3:7" ht="18" customHeight="1" outlineLevel="1" x14ac:dyDescent="0.25">
      <c r="C26" s="3"/>
      <c r="D26" s="6"/>
      <c r="E26" s="10" t="s">
        <v>7</v>
      </c>
      <c r="F26" s="6"/>
      <c r="G26" s="3"/>
    </row>
    <row r="27" spans="3:7" ht="18" customHeight="1" outlineLevel="2" x14ac:dyDescent="0.25">
      <c r="C27" s="1"/>
      <c r="D27" s="6"/>
      <c r="E27" s="10" t="s">
        <v>13</v>
      </c>
      <c r="F27" s="6"/>
      <c r="G27" s="1"/>
    </row>
    <row r="28" spans="3:7" s="14" customFormat="1" ht="18" customHeight="1" outlineLevel="2" x14ac:dyDescent="0.25">
      <c r="C28" s="12"/>
      <c r="D28" s="13"/>
      <c r="E28" s="9" t="s">
        <v>14</v>
      </c>
      <c r="F28" s="13"/>
      <c r="G28" s="12"/>
    </row>
    <row r="29" spans="3:7" ht="18" customHeight="1" outlineLevel="2" x14ac:dyDescent="0.25">
      <c r="C29" s="3"/>
      <c r="D29" s="6"/>
      <c r="E29" s="10" t="s">
        <v>15</v>
      </c>
      <c r="F29" s="6"/>
      <c r="G29" s="3"/>
    </row>
    <row r="30" spans="3:7" ht="18" customHeight="1" outlineLevel="2" x14ac:dyDescent="0.25">
      <c r="C30" s="3"/>
      <c r="D30" s="6"/>
      <c r="E30" s="10" t="s">
        <v>5</v>
      </c>
      <c r="F30" s="6"/>
      <c r="G30" s="3"/>
    </row>
    <row r="31" spans="3:7" ht="18" customHeight="1" outlineLevel="2" x14ac:dyDescent="0.25">
      <c r="C31" s="3"/>
      <c r="D31" s="6"/>
      <c r="E31" s="10" t="s">
        <v>16</v>
      </c>
      <c r="F31" s="6"/>
      <c r="G31" s="3"/>
    </row>
    <row r="32" spans="3:7" ht="18" customHeight="1" outlineLevel="2" x14ac:dyDescent="0.25">
      <c r="C32" s="3"/>
      <c r="D32" s="6"/>
      <c r="E32" s="10" t="s">
        <v>17</v>
      </c>
      <c r="F32" s="6"/>
      <c r="G32" s="3"/>
    </row>
    <row r="33" spans="3:7" ht="18" customHeight="1" outlineLevel="2" x14ac:dyDescent="0.25">
      <c r="C33" s="3"/>
      <c r="D33" s="6"/>
      <c r="E33" s="10" t="s">
        <v>18</v>
      </c>
      <c r="F33" s="6"/>
      <c r="G33" s="3"/>
    </row>
    <row r="34" spans="3:7" ht="18" customHeight="1" outlineLevel="2" x14ac:dyDescent="0.25">
      <c r="C34" s="3"/>
      <c r="D34" s="6"/>
      <c r="E34" s="10" t="s">
        <v>19</v>
      </c>
      <c r="F34" s="6"/>
      <c r="G34" s="3"/>
    </row>
    <row r="35" spans="3:7" ht="18" customHeight="1" outlineLevel="2" x14ac:dyDescent="0.25">
      <c r="C35" s="3"/>
      <c r="D35" s="6"/>
      <c r="E35" s="10" t="s">
        <v>20</v>
      </c>
      <c r="F35" s="6"/>
      <c r="G35" s="3"/>
    </row>
    <row r="36" spans="3:7" ht="18" customHeight="1" outlineLevel="1" x14ac:dyDescent="0.25">
      <c r="C36" s="3"/>
      <c r="D36" s="6"/>
      <c r="E36" s="10" t="s">
        <v>21</v>
      </c>
      <c r="F36" s="6"/>
      <c r="G36" s="3"/>
    </row>
    <row r="37" spans="3:7" ht="18" customHeight="1" outlineLevel="1" x14ac:dyDescent="0.25">
      <c r="C37" s="3"/>
      <c r="D37" s="6"/>
      <c r="E37" s="10" t="s">
        <v>22</v>
      </c>
      <c r="F37" s="6"/>
      <c r="G37" s="3"/>
    </row>
    <row r="38" spans="3:7" ht="18" customHeight="1" x14ac:dyDescent="0.25">
      <c r="C38" s="3"/>
      <c r="D38" s="6"/>
      <c r="E38" s="10" t="s">
        <v>23</v>
      </c>
      <c r="F38" s="6"/>
      <c r="G38" s="3"/>
    </row>
    <row r="39" spans="3:7" s="14" customFormat="1" ht="18" customHeight="1" outlineLevel="1" x14ac:dyDescent="0.25">
      <c r="C39" s="12"/>
      <c r="D39" s="13"/>
      <c r="E39" s="9" t="s">
        <v>24</v>
      </c>
      <c r="F39" s="13"/>
      <c r="G39" s="12"/>
    </row>
    <row r="40" spans="3:7" ht="18" customHeight="1" outlineLevel="1" x14ac:dyDescent="0.25">
      <c r="C40" s="3"/>
      <c r="D40" s="15"/>
      <c r="E40" s="16" t="s">
        <v>25</v>
      </c>
      <c r="F40" s="6"/>
      <c r="G40" s="3"/>
    </row>
    <row r="41" spans="3:7" s="14" customFormat="1" ht="18" customHeight="1" outlineLevel="1" x14ac:dyDescent="0.25">
      <c r="C41" s="12"/>
      <c r="D41" s="13"/>
      <c r="E41" s="8" t="s">
        <v>26</v>
      </c>
      <c r="F41" s="13"/>
      <c r="G41" s="12"/>
    </row>
    <row r="42" spans="3:7" ht="18" customHeight="1" outlineLevel="1" x14ac:dyDescent="0.25">
      <c r="C42" s="3"/>
      <c r="D42" s="15"/>
      <c r="E42" s="17" t="s">
        <v>27</v>
      </c>
      <c r="F42" s="6"/>
      <c r="G42" s="3"/>
    </row>
    <row r="43" spans="3:7" ht="18" customHeight="1" outlineLevel="1" x14ac:dyDescent="0.25">
      <c r="C43" s="3"/>
      <c r="D43" s="15"/>
      <c r="E43" s="17" t="s">
        <v>28</v>
      </c>
      <c r="F43" s="6"/>
      <c r="G43" s="3"/>
    </row>
    <row r="44" spans="3:7" ht="18" customHeight="1" outlineLevel="1" x14ac:dyDescent="0.25">
      <c r="C44" s="3"/>
      <c r="D44" s="15"/>
      <c r="E44" s="17" t="s">
        <v>29</v>
      </c>
      <c r="F44" s="6"/>
      <c r="G44" s="3"/>
    </row>
    <row r="45" spans="3:7" ht="18" customHeight="1" outlineLevel="1" x14ac:dyDescent="0.25">
      <c r="C45" s="3"/>
      <c r="D45" s="15"/>
      <c r="E45" s="17" t="s">
        <v>30</v>
      </c>
      <c r="F45" s="6"/>
      <c r="G45" s="3"/>
    </row>
    <row r="46" spans="3:7" ht="18" customHeight="1" x14ac:dyDescent="0.25">
      <c r="C46" s="3"/>
      <c r="D46" s="15"/>
      <c r="E46" s="17" t="s">
        <v>31</v>
      </c>
      <c r="F46" s="6"/>
      <c r="G46" s="3"/>
    </row>
    <row r="47" spans="3:7" ht="18" customHeight="1" outlineLevel="1" x14ac:dyDescent="0.25">
      <c r="C47" s="3"/>
      <c r="D47" s="15"/>
      <c r="E47" s="17" t="s">
        <v>32</v>
      </c>
      <c r="F47" s="6"/>
      <c r="G47" s="3"/>
    </row>
    <row r="48" spans="3:7" ht="18" customHeight="1" outlineLevel="1" x14ac:dyDescent="0.25">
      <c r="C48" s="3"/>
      <c r="D48" s="15"/>
      <c r="E48" s="17" t="s">
        <v>12</v>
      </c>
      <c r="F48" s="6"/>
      <c r="G48" s="3"/>
    </row>
    <row r="49" spans="3:7" ht="18" customHeight="1" outlineLevel="1" x14ac:dyDescent="0.25">
      <c r="C49" s="3"/>
      <c r="D49" s="15"/>
      <c r="E49" s="8" t="s">
        <v>33</v>
      </c>
      <c r="F49" s="6"/>
      <c r="G49" s="3"/>
    </row>
    <row r="50" spans="3:7" ht="18" customHeight="1" outlineLevel="1" x14ac:dyDescent="0.25">
      <c r="C50" s="3"/>
      <c r="D50" s="15"/>
      <c r="E50" s="17" t="s">
        <v>34</v>
      </c>
      <c r="F50" s="6"/>
      <c r="G50" s="3"/>
    </row>
    <row r="51" spans="3:7" ht="18" customHeight="1" outlineLevel="1" x14ac:dyDescent="0.25">
      <c r="C51" s="3"/>
      <c r="D51" s="15"/>
      <c r="E51" s="17" t="s">
        <v>35</v>
      </c>
      <c r="F51" s="6"/>
      <c r="G51" s="3"/>
    </row>
    <row r="52" spans="3:7" ht="18" customHeight="1" outlineLevel="1" x14ac:dyDescent="0.25">
      <c r="C52" s="3"/>
      <c r="D52" s="15"/>
      <c r="E52" s="17" t="s">
        <v>29</v>
      </c>
      <c r="F52" s="6"/>
      <c r="G52" s="3"/>
    </row>
    <row r="53" spans="3:7" ht="18" customHeight="1" outlineLevel="1" x14ac:dyDescent="0.25">
      <c r="C53" s="3"/>
      <c r="D53" s="15"/>
      <c r="E53" s="17" t="s">
        <v>30</v>
      </c>
      <c r="F53" s="6"/>
      <c r="G53" s="3"/>
    </row>
    <row r="54" spans="3:7" ht="18" customHeight="1" outlineLevel="1" x14ac:dyDescent="0.25">
      <c r="C54" s="3"/>
      <c r="D54" s="15"/>
      <c r="E54" s="17" t="s">
        <v>36</v>
      </c>
      <c r="F54" s="6"/>
      <c r="G54" s="3"/>
    </row>
    <row r="55" spans="3:7" ht="18" customHeight="1" x14ac:dyDescent="0.25">
      <c r="C55" s="3"/>
      <c r="D55" s="15"/>
      <c r="E55" s="17" t="s">
        <v>32</v>
      </c>
      <c r="F55" s="6"/>
      <c r="G55" s="3"/>
    </row>
    <row r="56" spans="3:7" ht="18" customHeight="1" outlineLevel="1" x14ac:dyDescent="0.25">
      <c r="C56" s="3"/>
      <c r="D56" s="15"/>
      <c r="E56" s="17" t="s">
        <v>37</v>
      </c>
      <c r="F56" s="6"/>
      <c r="G56" s="3"/>
    </row>
    <row r="57" spans="3:7" ht="18" customHeight="1" outlineLevel="1" x14ac:dyDescent="0.25">
      <c r="C57" s="3"/>
      <c r="D57" s="15"/>
      <c r="E57" s="17" t="s">
        <v>38</v>
      </c>
      <c r="F57" s="6"/>
      <c r="G57" s="3"/>
    </row>
    <row r="58" spans="3:7" ht="18" customHeight="1" outlineLevel="1" x14ac:dyDescent="0.25">
      <c r="C58" s="3"/>
      <c r="D58" s="15"/>
      <c r="E58" s="8" t="s">
        <v>39</v>
      </c>
      <c r="F58" s="6"/>
      <c r="G58" s="3"/>
    </row>
    <row r="59" spans="3:7" ht="18" customHeight="1" outlineLevel="1" x14ac:dyDescent="0.25">
      <c r="C59" s="3"/>
      <c r="D59" s="15"/>
      <c r="E59" s="17" t="s">
        <v>40</v>
      </c>
      <c r="F59" s="6"/>
      <c r="G59" s="3"/>
    </row>
    <row r="60" spans="3:7" ht="18" customHeight="1" outlineLevel="1" x14ac:dyDescent="0.25">
      <c r="C60" s="3"/>
      <c r="D60" s="15"/>
      <c r="E60" s="17" t="s">
        <v>35</v>
      </c>
      <c r="F60" s="6"/>
      <c r="G60" s="3"/>
    </row>
    <row r="61" spans="3:7" ht="18" customHeight="1" outlineLevel="1" x14ac:dyDescent="0.25">
      <c r="C61" s="3"/>
      <c r="D61" s="15"/>
      <c r="E61" s="17" t="s">
        <v>41</v>
      </c>
      <c r="F61" s="6"/>
      <c r="G61" s="3"/>
    </row>
    <row r="62" spans="3:7" ht="18" customHeight="1" outlineLevel="1" x14ac:dyDescent="0.25">
      <c r="C62" s="3"/>
      <c r="D62" s="15"/>
      <c r="E62" s="17" t="s">
        <v>30</v>
      </c>
      <c r="F62" s="6"/>
      <c r="G62" s="3"/>
    </row>
    <row r="63" spans="3:7" ht="18" customHeight="1" outlineLevel="1" x14ac:dyDescent="0.25">
      <c r="C63" s="3"/>
      <c r="D63" s="15"/>
      <c r="E63" s="17" t="s">
        <v>42</v>
      </c>
      <c r="F63" s="6"/>
      <c r="G63" s="3"/>
    </row>
    <row r="64" spans="3:7" ht="18" customHeight="1" x14ac:dyDescent="0.25">
      <c r="C64" s="3"/>
      <c r="D64" s="15"/>
      <c r="E64" s="17" t="s">
        <v>32</v>
      </c>
      <c r="F64" s="6"/>
      <c r="G64" s="3"/>
    </row>
    <row r="65" spans="2:8" ht="18" customHeight="1" outlineLevel="1" x14ac:dyDescent="0.25">
      <c r="C65" s="3"/>
      <c r="D65" s="15"/>
      <c r="E65" s="17" t="s">
        <v>37</v>
      </c>
      <c r="F65" s="6"/>
      <c r="G65" s="3"/>
    </row>
    <row r="66" spans="2:8" ht="18" customHeight="1" outlineLevel="1" x14ac:dyDescent="0.25">
      <c r="C66" s="3"/>
      <c r="D66" s="15"/>
      <c r="E66" s="17" t="s">
        <v>38</v>
      </c>
      <c r="F66" s="6"/>
      <c r="G66" s="3"/>
    </row>
    <row r="67" spans="2:8" ht="18.75" x14ac:dyDescent="0.25">
      <c r="C67" s="3"/>
      <c r="D67" s="15"/>
      <c r="E67" s="8"/>
      <c r="F67" s="15"/>
      <c r="G67" s="3"/>
    </row>
    <row r="68" spans="2:8" x14ac:dyDescent="0.25">
      <c r="C68" s="3"/>
      <c r="D68" s="15"/>
      <c r="E68" s="15"/>
      <c r="F68" s="15"/>
      <c r="G68" s="3"/>
    </row>
    <row r="69" spans="2:8" x14ac:dyDescent="0.25">
      <c r="C69" s="3"/>
      <c r="D69" s="3"/>
      <c r="E69" s="3"/>
      <c r="F69" s="3"/>
      <c r="G69" s="3"/>
    </row>
    <row r="70" spans="2:8" x14ac:dyDescent="0.25">
      <c r="C70" s="18"/>
      <c r="D70" s="18"/>
      <c r="E70" s="18"/>
      <c r="F70" s="18"/>
      <c r="G70" s="18"/>
    </row>
    <row r="71" spans="2:8" x14ac:dyDescent="0.25">
      <c r="C71" s="18"/>
      <c r="D71" s="18"/>
      <c r="E71" s="18"/>
      <c r="F71" s="18"/>
      <c r="G71" s="18"/>
    </row>
    <row r="72" spans="2:8" x14ac:dyDescent="0.25">
      <c r="C72" s="387" t="s">
        <v>43</v>
      </c>
      <c r="D72" s="387"/>
      <c r="E72" s="387"/>
      <c r="F72" s="387"/>
      <c r="G72" s="387"/>
      <c r="H72" s="19"/>
    </row>
    <row r="73" spans="2:8" x14ac:dyDescent="0.25">
      <c r="C73" s="18"/>
      <c r="D73" s="18"/>
      <c r="E73" s="18"/>
      <c r="F73" s="18"/>
      <c r="G73" s="18"/>
    </row>
    <row r="76" spans="2:8" x14ac:dyDescent="0.25">
      <c r="E76" s="19"/>
    </row>
    <row r="78" spans="2:8" ht="14.25" x14ac:dyDescent="0.25">
      <c r="B78" s="20"/>
    </row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portrait" r:id="rId1"/>
  <headerFooter scaleWithDoc="0" alignWithMargins="0"/>
  <rowBreaks count="1" manualBreakCount="1">
    <brk id="40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topLeftCell="A22" zoomScaleNormal="100" workbookViewId="0">
      <selection activeCell="B2" sqref="B2"/>
    </sheetView>
  </sheetViews>
  <sheetFormatPr baseColWidth="10" defaultRowHeight="15" x14ac:dyDescent="0.25"/>
  <cols>
    <col min="1" max="1" width="15.7109375" style="21" customWidth="1"/>
    <col min="2" max="2" width="16" style="21" customWidth="1"/>
    <col min="3" max="3" width="25.140625" style="21" customWidth="1"/>
    <col min="4" max="4" width="12.28515625" style="21" customWidth="1"/>
    <col min="5" max="5" width="11.85546875" style="21" customWidth="1"/>
    <col min="6" max="6" width="10.7109375" style="22" customWidth="1"/>
    <col min="7" max="7" width="11.5703125" style="21" customWidth="1"/>
    <col min="8" max="8" width="7.42578125" style="21" customWidth="1"/>
    <col min="9" max="9" width="29" style="21" bestFit="1" customWidth="1"/>
    <col min="10" max="11" width="13.28515625" style="21" bestFit="1" customWidth="1"/>
    <col min="12" max="12" width="11.140625" style="21" bestFit="1" customWidth="1"/>
    <col min="13" max="16384" width="11.42578125" style="2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389" t="s">
        <v>44</v>
      </c>
      <c r="C5" s="389"/>
      <c r="D5" s="389"/>
      <c r="E5" s="389"/>
      <c r="F5" s="389"/>
      <c r="G5" s="389"/>
    </row>
    <row r="6" spans="2:8" ht="18" customHeight="1" x14ac:dyDescent="0.25">
      <c r="B6" s="389" t="s">
        <v>45</v>
      </c>
      <c r="C6" s="389"/>
      <c r="D6" s="389"/>
      <c r="E6" s="389"/>
      <c r="F6" s="389"/>
      <c r="G6" s="389"/>
    </row>
    <row r="7" spans="2:8" ht="30" customHeight="1" x14ac:dyDescent="0.25">
      <c r="B7" s="23" t="s">
        <v>46</v>
      </c>
      <c r="C7" s="23" t="s">
        <v>47</v>
      </c>
      <c r="D7" s="23" t="str">
        <f>actualizaciones!$A$3</f>
        <v>I cuatrimestre 2013</v>
      </c>
      <c r="E7" s="23" t="str">
        <f>actualizaciones!$A$2</f>
        <v>I cuatrimestre 2014</v>
      </c>
      <c r="F7" s="24" t="s">
        <v>48</v>
      </c>
      <c r="G7" s="25" t="s">
        <v>49</v>
      </c>
    </row>
    <row r="8" spans="2:8" ht="15" customHeight="1" x14ac:dyDescent="0.25">
      <c r="B8" s="390" t="s">
        <v>50</v>
      </c>
      <c r="C8" s="26" t="s">
        <v>51</v>
      </c>
      <c r="D8" s="27">
        <v>1619663</v>
      </c>
      <c r="E8" s="27">
        <v>1687906</v>
      </c>
      <c r="F8" s="28">
        <f t="shared" ref="F8:F16" si="0">E8/D8-1</f>
        <v>4.2134073569625397E-2</v>
      </c>
      <c r="G8" s="29">
        <f t="shared" ref="G8:G19" si="1">E8-D8</f>
        <v>68243</v>
      </c>
    </row>
    <row r="9" spans="2:8" ht="15" customHeight="1" x14ac:dyDescent="0.25">
      <c r="B9" s="390"/>
      <c r="C9" s="26" t="s">
        <v>52</v>
      </c>
      <c r="D9" s="27">
        <v>1047655</v>
      </c>
      <c r="E9" s="27">
        <v>1115261</v>
      </c>
      <c r="F9" s="28">
        <f t="shared" si="0"/>
        <v>6.4530785420773062E-2</v>
      </c>
      <c r="G9" s="29">
        <f t="shared" si="1"/>
        <v>67606</v>
      </c>
      <c r="H9" s="30"/>
    </row>
    <row r="10" spans="2:8" ht="15" customHeight="1" x14ac:dyDescent="0.25">
      <c r="B10" s="390"/>
      <c r="C10" s="26" t="s">
        <v>53</v>
      </c>
      <c r="D10" s="27">
        <v>572008</v>
      </c>
      <c r="E10" s="27">
        <v>572645</v>
      </c>
      <c r="F10" s="28">
        <f t="shared" si="0"/>
        <v>1.1136207885205085E-3</v>
      </c>
      <c r="G10" s="29">
        <f t="shared" si="1"/>
        <v>637</v>
      </c>
      <c r="H10" s="30"/>
    </row>
    <row r="11" spans="2:8" ht="15" customHeight="1" x14ac:dyDescent="0.25">
      <c r="B11" s="391" t="s">
        <v>54</v>
      </c>
      <c r="C11" s="31" t="s">
        <v>55</v>
      </c>
      <c r="D11" s="32">
        <v>65.65729793244526</v>
      </c>
      <c r="E11" s="32">
        <v>69.69733191847277</v>
      </c>
      <c r="F11" s="33">
        <f t="shared" si="0"/>
        <v>6.1532139050015422E-2</v>
      </c>
      <c r="G11" s="32">
        <f t="shared" si="1"/>
        <v>4.0400339860275096</v>
      </c>
    </row>
    <row r="12" spans="2:8" ht="15" customHeight="1" x14ac:dyDescent="0.25">
      <c r="B12" s="391"/>
      <c r="C12" s="31" t="s">
        <v>56</v>
      </c>
      <c r="D12" s="32">
        <v>74.369330212227609</v>
      </c>
      <c r="E12" s="32">
        <v>77.531790287366491</v>
      </c>
      <c r="F12" s="33">
        <f t="shared" si="0"/>
        <v>4.2523713284954523E-2</v>
      </c>
      <c r="G12" s="32">
        <f t="shared" si="1"/>
        <v>3.1624600751388812</v>
      </c>
    </row>
    <row r="13" spans="2:8" ht="15" customHeight="1" x14ac:dyDescent="0.25">
      <c r="B13" s="391"/>
      <c r="C13" s="31" t="s">
        <v>57</v>
      </c>
      <c r="D13" s="32">
        <v>55.602281122812542</v>
      </c>
      <c r="E13" s="32">
        <v>59.822013806568577</v>
      </c>
      <c r="F13" s="33">
        <f t="shared" si="0"/>
        <v>7.5891359105134892E-2</v>
      </c>
      <c r="G13" s="32">
        <f t="shared" si="1"/>
        <v>4.2197326837560354</v>
      </c>
    </row>
    <row r="14" spans="2:8" ht="15" customHeight="1" x14ac:dyDescent="0.25">
      <c r="B14" s="390" t="s">
        <v>58</v>
      </c>
      <c r="C14" s="26" t="s">
        <v>59</v>
      </c>
      <c r="D14" s="27">
        <v>12941211</v>
      </c>
      <c r="E14" s="27">
        <v>13556605</v>
      </c>
      <c r="F14" s="28">
        <f t="shared" si="0"/>
        <v>4.7553045847100295E-2</v>
      </c>
      <c r="G14" s="29">
        <f t="shared" si="1"/>
        <v>615394</v>
      </c>
    </row>
    <row r="15" spans="2:8" ht="15" customHeight="1" x14ac:dyDescent="0.25">
      <c r="B15" s="390"/>
      <c r="C15" s="26" t="s">
        <v>60</v>
      </c>
      <c r="D15" s="27">
        <v>7853669</v>
      </c>
      <c r="E15" s="27">
        <v>8409160</v>
      </c>
      <c r="F15" s="28">
        <f t="shared" si="0"/>
        <v>7.0730126263278903E-2</v>
      </c>
      <c r="G15" s="29">
        <f t="shared" si="1"/>
        <v>555491</v>
      </c>
    </row>
    <row r="16" spans="2:8" ht="15" customHeight="1" x14ac:dyDescent="0.25">
      <c r="B16" s="390"/>
      <c r="C16" s="26" t="s">
        <v>61</v>
      </c>
      <c r="D16" s="27">
        <v>5087542</v>
      </c>
      <c r="E16" s="27">
        <v>5147445</v>
      </c>
      <c r="F16" s="28">
        <f t="shared" si="0"/>
        <v>1.1774448250255309E-2</v>
      </c>
      <c r="G16" s="29">
        <f t="shared" si="1"/>
        <v>59903</v>
      </c>
    </row>
    <row r="17" spans="2:7" ht="15" customHeight="1" x14ac:dyDescent="0.25">
      <c r="B17" s="391" t="s">
        <v>62</v>
      </c>
      <c r="C17" s="31" t="s">
        <v>63</v>
      </c>
      <c r="D17" s="34">
        <v>7.9900639824457311</v>
      </c>
      <c r="E17" s="34">
        <v>8.0316113575045058</v>
      </c>
      <c r="F17" s="35" t="s">
        <v>64</v>
      </c>
      <c r="G17" s="36">
        <f t="shared" si="1"/>
        <v>4.1547375058774705E-2</v>
      </c>
    </row>
    <row r="18" spans="2:7" ht="15" customHeight="1" x14ac:dyDescent="0.25">
      <c r="B18" s="391"/>
      <c r="C18" s="31" t="s">
        <v>65</v>
      </c>
      <c r="D18" s="34">
        <v>7.4964267817172638</v>
      </c>
      <c r="E18" s="34">
        <v>7.5400825457000646</v>
      </c>
      <c r="F18" s="35" t="s">
        <v>64</v>
      </c>
      <c r="G18" s="36">
        <f t="shared" si="1"/>
        <v>4.3655763982800799E-2</v>
      </c>
    </row>
    <row r="19" spans="2:7" ht="15" customHeight="1" x14ac:dyDescent="0.25">
      <c r="B19" s="391"/>
      <c r="C19" s="31" t="s">
        <v>66</v>
      </c>
      <c r="D19" s="34">
        <v>8.894179801681096</v>
      </c>
      <c r="E19" s="34">
        <v>8.9888936426581907</v>
      </c>
      <c r="F19" s="35" t="s">
        <v>64</v>
      </c>
      <c r="G19" s="36">
        <f t="shared" si="1"/>
        <v>9.4713840977094677E-2</v>
      </c>
    </row>
    <row r="20" spans="2:7" ht="15" customHeight="1" x14ac:dyDescent="0.25">
      <c r="B20" s="388" t="s">
        <v>67</v>
      </c>
      <c r="C20" s="388"/>
      <c r="D20" s="388"/>
      <c r="E20" s="388"/>
      <c r="F20" s="388"/>
      <c r="G20" s="388"/>
    </row>
    <row r="21" spans="2:7" x14ac:dyDescent="0.25">
      <c r="B21" s="37"/>
      <c r="C21" s="37"/>
      <c r="D21" s="37"/>
      <c r="E21" s="37"/>
      <c r="F21" s="38"/>
      <c r="G21" s="37"/>
    </row>
    <row r="22" spans="2:7" ht="18" customHeight="1" x14ac:dyDescent="0.25">
      <c r="B22" s="389" t="s">
        <v>68</v>
      </c>
      <c r="C22" s="389"/>
      <c r="D22" s="389"/>
      <c r="E22" s="389"/>
      <c r="F22" s="389"/>
      <c r="G22" s="389"/>
    </row>
    <row r="23" spans="2:7" ht="30" customHeight="1" x14ac:dyDescent="0.25">
      <c r="B23" s="23" t="s">
        <v>46</v>
      </c>
      <c r="C23" s="23" t="s">
        <v>69</v>
      </c>
      <c r="D23" s="23" t="str">
        <f>actualizaciones!$A$3</f>
        <v>I cuatrimestre 2013</v>
      </c>
      <c r="E23" s="23" t="str">
        <f>actualizaciones!$A$2</f>
        <v>I cuatrimestre 2014</v>
      </c>
      <c r="F23" s="24" t="s">
        <v>48</v>
      </c>
      <c r="G23" s="25" t="s">
        <v>49</v>
      </c>
    </row>
    <row r="24" spans="2:7" x14ac:dyDescent="0.25">
      <c r="B24" s="390" t="s">
        <v>50</v>
      </c>
      <c r="C24" s="26" t="s">
        <v>51</v>
      </c>
      <c r="D24" s="27">
        <v>256704</v>
      </c>
      <c r="E24" s="27">
        <v>273468</v>
      </c>
      <c r="F24" s="28">
        <f t="shared" ref="F24:F32" si="2">E24/D24-1</f>
        <v>6.5304786836200446E-2</v>
      </c>
      <c r="G24" s="29">
        <f t="shared" ref="G24:G35" si="3">E24-D24</f>
        <v>16764</v>
      </c>
    </row>
    <row r="25" spans="2:7" x14ac:dyDescent="0.25">
      <c r="B25" s="390"/>
      <c r="C25" s="26" t="s">
        <v>52</v>
      </c>
      <c r="D25" s="27">
        <v>195568</v>
      </c>
      <c r="E25" s="27">
        <v>208896</v>
      </c>
      <c r="F25" s="28">
        <f t="shared" si="2"/>
        <v>6.8150208623087627E-2</v>
      </c>
      <c r="G25" s="29">
        <f t="shared" si="3"/>
        <v>13328</v>
      </c>
    </row>
    <row r="26" spans="2:7" x14ac:dyDescent="0.25">
      <c r="B26" s="390"/>
      <c r="C26" s="26" t="s">
        <v>53</v>
      </c>
      <c r="D26" s="27">
        <v>61136</v>
      </c>
      <c r="E26" s="27">
        <v>64572</v>
      </c>
      <c r="F26" s="28">
        <f t="shared" si="2"/>
        <v>5.6202564773619512E-2</v>
      </c>
      <c r="G26" s="29">
        <f t="shared" si="3"/>
        <v>3436</v>
      </c>
    </row>
    <row r="27" spans="2:7" x14ac:dyDescent="0.25">
      <c r="B27" s="391" t="s">
        <v>54</v>
      </c>
      <c r="C27" s="31" t="s">
        <v>55</v>
      </c>
      <c r="D27" s="32">
        <v>63.081334044191692</v>
      </c>
      <c r="E27" s="32">
        <v>66.608272506082727</v>
      </c>
      <c r="F27" s="33">
        <f t="shared" si="2"/>
        <v>5.591096820210284E-2</v>
      </c>
      <c r="G27" s="32">
        <f t="shared" si="3"/>
        <v>3.5269384618910351</v>
      </c>
    </row>
    <row r="28" spans="2:7" x14ac:dyDescent="0.25">
      <c r="B28" s="391"/>
      <c r="C28" s="31" t="s">
        <v>56</v>
      </c>
      <c r="D28" s="32">
        <v>67.891767838685382</v>
      </c>
      <c r="E28" s="32">
        <v>70.729760845674818</v>
      </c>
      <c r="F28" s="33">
        <f t="shared" si="2"/>
        <v>4.1801724971025411E-2</v>
      </c>
      <c r="G28" s="32">
        <f t="shared" si="3"/>
        <v>2.8379930069894357</v>
      </c>
    </row>
    <row r="29" spans="2:7" x14ac:dyDescent="0.25">
      <c r="B29" s="391"/>
      <c r="C29" s="31" t="s">
        <v>57</v>
      </c>
      <c r="D29" s="32">
        <v>53.032132923437274</v>
      </c>
      <c r="E29" s="32">
        <v>57.834038918597741</v>
      </c>
      <c r="F29" s="33">
        <f t="shared" si="2"/>
        <v>9.054710286861356E-2</v>
      </c>
      <c r="G29" s="32">
        <f t="shared" si="3"/>
        <v>4.8019059951604675</v>
      </c>
    </row>
    <row r="30" spans="2:7" x14ac:dyDescent="0.25">
      <c r="B30" s="390" t="s">
        <v>58</v>
      </c>
      <c r="C30" s="26" t="s">
        <v>59</v>
      </c>
      <c r="D30" s="27">
        <v>2129752</v>
      </c>
      <c r="E30" s="27">
        <v>2244832</v>
      </c>
      <c r="F30" s="28">
        <f t="shared" si="2"/>
        <v>5.4034460350313118E-2</v>
      </c>
      <c r="G30" s="29">
        <f t="shared" si="3"/>
        <v>115080</v>
      </c>
    </row>
    <row r="31" spans="2:7" x14ac:dyDescent="0.25">
      <c r="B31" s="390"/>
      <c r="C31" s="26" t="s">
        <v>60</v>
      </c>
      <c r="D31" s="27">
        <v>1550132</v>
      </c>
      <c r="E31" s="27">
        <v>1621890</v>
      </c>
      <c r="F31" s="28">
        <f t="shared" si="2"/>
        <v>4.629154162355209E-2</v>
      </c>
      <c r="G31" s="29">
        <f t="shared" si="3"/>
        <v>71758</v>
      </c>
    </row>
    <row r="32" spans="2:7" ht="15" customHeight="1" x14ac:dyDescent="0.25">
      <c r="B32" s="390"/>
      <c r="C32" s="26" t="s">
        <v>61</v>
      </c>
      <c r="D32" s="27">
        <v>579620</v>
      </c>
      <c r="E32" s="27">
        <v>622942</v>
      </c>
      <c r="F32" s="28">
        <f t="shared" si="2"/>
        <v>7.4742072392256942E-2</v>
      </c>
      <c r="G32" s="29">
        <f t="shared" si="3"/>
        <v>43322</v>
      </c>
    </row>
    <row r="33" spans="2:9" x14ac:dyDescent="0.25">
      <c r="B33" s="391" t="s">
        <v>62</v>
      </c>
      <c r="C33" s="31" t="s">
        <v>63</v>
      </c>
      <c r="D33" s="34">
        <v>8.2965282971827481</v>
      </c>
      <c r="E33" s="34">
        <v>8.2087556862228848</v>
      </c>
      <c r="F33" s="35" t="s">
        <v>64</v>
      </c>
      <c r="G33" s="36">
        <f t="shared" si="3"/>
        <v>-8.7772610959863329E-2</v>
      </c>
    </row>
    <row r="34" spans="2:9" ht="18" customHeight="1" x14ac:dyDescent="0.25">
      <c r="B34" s="391"/>
      <c r="C34" s="31" t="s">
        <v>65</v>
      </c>
      <c r="D34" s="34">
        <v>7.9263069622842179</v>
      </c>
      <c r="E34" s="34">
        <v>7.7641027113970589</v>
      </c>
      <c r="F34" s="35" t="s">
        <v>64</v>
      </c>
      <c r="G34" s="36">
        <f t="shared" si="3"/>
        <v>-0.16220425088715906</v>
      </c>
    </row>
    <row r="35" spans="2:9" ht="15" customHeight="1" x14ac:dyDescent="0.25">
      <c r="B35" s="391"/>
      <c r="C35" s="31" t="s">
        <v>66</v>
      </c>
      <c r="D35" s="34">
        <v>9.4808296257524205</v>
      </c>
      <c r="E35" s="34">
        <v>9.6472464845443842</v>
      </c>
      <c r="F35" s="35" t="s">
        <v>64</v>
      </c>
      <c r="G35" s="36">
        <f t="shared" si="3"/>
        <v>0.16641685879196366</v>
      </c>
    </row>
    <row r="36" spans="2:9" ht="15" customHeight="1" x14ac:dyDescent="0.25">
      <c r="B36" s="388" t="s">
        <v>67</v>
      </c>
      <c r="C36" s="388"/>
      <c r="D36" s="388"/>
      <c r="E36" s="388"/>
      <c r="F36" s="388"/>
      <c r="G36" s="388"/>
    </row>
    <row r="38" spans="2:9" ht="15.75" x14ac:dyDescent="0.25">
      <c r="B38" s="389" t="s">
        <v>70</v>
      </c>
      <c r="C38" s="389"/>
      <c r="D38" s="389"/>
      <c r="E38" s="389"/>
      <c r="F38" s="389"/>
      <c r="G38" s="389"/>
    </row>
    <row r="39" spans="2:9" ht="30" customHeight="1" x14ac:dyDescent="0.25">
      <c r="B39" s="23" t="s">
        <v>46</v>
      </c>
      <c r="C39" s="23" t="s">
        <v>71</v>
      </c>
      <c r="D39" s="23" t="str">
        <f>actualizaciones!$A$3</f>
        <v>I cuatrimestre 2013</v>
      </c>
      <c r="E39" s="23" t="str">
        <f>actualizaciones!$A$2</f>
        <v>I cuatrimestre 2014</v>
      </c>
      <c r="F39" s="24" t="s">
        <v>48</v>
      </c>
      <c r="G39" s="25" t="s">
        <v>49</v>
      </c>
    </row>
    <row r="40" spans="2:9" x14ac:dyDescent="0.25">
      <c r="B40" s="390" t="s">
        <v>50</v>
      </c>
      <c r="C40" s="26" t="s">
        <v>51</v>
      </c>
      <c r="D40" s="27">
        <v>227458</v>
      </c>
      <c r="E40" s="27">
        <v>236414</v>
      </c>
      <c r="F40" s="28">
        <f t="shared" ref="F40:F48" si="4">E40/D40-1</f>
        <v>3.9374302068953426E-2</v>
      </c>
      <c r="G40" s="29">
        <f t="shared" ref="G40:G51" si="5">E40-D40</f>
        <v>8956</v>
      </c>
    </row>
    <row r="41" spans="2:9" x14ac:dyDescent="0.25">
      <c r="B41" s="390"/>
      <c r="C41" s="26" t="s">
        <v>52</v>
      </c>
      <c r="D41" s="27">
        <v>170696</v>
      </c>
      <c r="E41" s="27">
        <v>177654</v>
      </c>
      <c r="F41" s="28">
        <f t="shared" si="4"/>
        <v>4.076252519098289E-2</v>
      </c>
      <c r="G41" s="29">
        <f t="shared" si="5"/>
        <v>6958</v>
      </c>
    </row>
    <row r="42" spans="2:9" x14ac:dyDescent="0.25">
      <c r="B42" s="390"/>
      <c r="C42" s="26" t="s">
        <v>53</v>
      </c>
      <c r="D42" s="27">
        <v>56762</v>
      </c>
      <c r="E42" s="27">
        <v>58760</v>
      </c>
      <c r="F42" s="28">
        <f t="shared" si="4"/>
        <v>3.5199605369789611E-2</v>
      </c>
      <c r="G42" s="29">
        <f t="shared" si="5"/>
        <v>1998</v>
      </c>
    </row>
    <row r="43" spans="2:9" x14ac:dyDescent="0.25">
      <c r="B43" s="391" t="s">
        <v>54</v>
      </c>
      <c r="C43" s="31" t="s">
        <v>55</v>
      </c>
      <c r="D43" s="32">
        <v>65.537098782790338</v>
      </c>
      <c r="E43" s="32">
        <v>68.953529142055729</v>
      </c>
      <c r="F43" s="33">
        <f t="shared" si="4"/>
        <v>5.2129716186986919E-2</v>
      </c>
      <c r="G43" s="32">
        <f t="shared" si="5"/>
        <v>3.4164303592653908</v>
      </c>
    </row>
    <row r="44" spans="2:9" x14ac:dyDescent="0.25">
      <c r="B44" s="391"/>
      <c r="C44" s="31" t="s">
        <v>56</v>
      </c>
      <c r="D44" s="32">
        <v>70.991349029525708</v>
      </c>
      <c r="E44" s="32">
        <v>73.497778044679322</v>
      </c>
      <c r="F44" s="33">
        <f t="shared" si="4"/>
        <v>3.5306118976710543E-2</v>
      </c>
      <c r="G44" s="32">
        <f t="shared" si="5"/>
        <v>2.5064290151536142</v>
      </c>
    </row>
    <row r="45" spans="2:9" x14ac:dyDescent="0.25">
      <c r="B45" s="391"/>
      <c r="C45" s="31" t="s">
        <v>57</v>
      </c>
      <c r="D45" s="32">
        <v>54.605559578405341</v>
      </c>
      <c r="E45" s="32">
        <v>59.572072072072075</v>
      </c>
      <c r="F45" s="33">
        <f t="shared" si="4"/>
        <v>9.0952506155267399E-2</v>
      </c>
      <c r="G45" s="32">
        <f t="shared" si="5"/>
        <v>4.966512493666734</v>
      </c>
      <c r="I45" s="39"/>
    </row>
    <row r="46" spans="2:9" x14ac:dyDescent="0.25">
      <c r="B46" s="390" t="s">
        <v>58</v>
      </c>
      <c r="C46" s="26" t="s">
        <v>59</v>
      </c>
      <c r="D46" s="27">
        <v>1957698</v>
      </c>
      <c r="E46" s="27">
        <v>2045272</v>
      </c>
      <c r="F46" s="28">
        <f t="shared" si="4"/>
        <v>4.4733150874138872E-2</v>
      </c>
      <c r="G46" s="29">
        <f t="shared" si="5"/>
        <v>87574</v>
      </c>
      <c r="I46" s="39"/>
    </row>
    <row r="47" spans="2:9" x14ac:dyDescent="0.25">
      <c r="B47" s="390"/>
      <c r="C47" s="26" t="s">
        <v>60</v>
      </c>
      <c r="D47" s="27">
        <v>1414744</v>
      </c>
      <c r="E47" s="27">
        <v>1468662</v>
      </c>
      <c r="F47" s="28">
        <f t="shared" si="4"/>
        <v>3.8111488721634501E-2</v>
      </c>
      <c r="G47" s="29">
        <f t="shared" si="5"/>
        <v>53918</v>
      </c>
    </row>
    <row r="48" spans="2:9" ht="15" customHeight="1" x14ac:dyDescent="0.25">
      <c r="B48" s="390"/>
      <c r="C48" s="26" t="s">
        <v>61</v>
      </c>
      <c r="D48" s="27">
        <v>542954</v>
      </c>
      <c r="E48" s="27">
        <v>576610</v>
      </c>
      <c r="F48" s="28">
        <f t="shared" si="4"/>
        <v>6.1986834980495509E-2</v>
      </c>
      <c r="G48" s="29">
        <f t="shared" si="5"/>
        <v>33656</v>
      </c>
    </row>
    <row r="49" spans="2:7" x14ac:dyDescent="0.25">
      <c r="B49" s="391" t="s">
        <v>62</v>
      </c>
      <c r="C49" s="31" t="s">
        <v>63</v>
      </c>
      <c r="D49" s="34">
        <v>8.6068548918921302</v>
      </c>
      <c r="E49" s="34">
        <v>8.651230468584771</v>
      </c>
      <c r="F49" s="35" t="s">
        <v>64</v>
      </c>
      <c r="G49" s="36">
        <f t="shared" si="5"/>
        <v>4.4375576692640806E-2</v>
      </c>
    </row>
    <row r="50" spans="2:7" ht="18" customHeight="1" x14ac:dyDescent="0.25">
      <c r="B50" s="391"/>
      <c r="C50" s="31" t="s">
        <v>65</v>
      </c>
      <c r="D50" s="34">
        <v>8.2880911093405825</v>
      </c>
      <c r="E50" s="34">
        <v>8.2669796345705695</v>
      </c>
      <c r="F50" s="35" t="s">
        <v>64</v>
      </c>
      <c r="G50" s="36">
        <f t="shared" si="5"/>
        <v>-2.1111474770012961E-2</v>
      </c>
    </row>
    <row r="51" spans="2:7" ht="15" customHeight="1" x14ac:dyDescent="0.25">
      <c r="B51" s="391"/>
      <c r="C51" s="31" t="s">
        <v>66</v>
      </c>
      <c r="D51" s="34">
        <v>9.5654487156900743</v>
      </c>
      <c r="E51" s="34">
        <v>9.8129680054458817</v>
      </c>
      <c r="F51" s="35" t="s">
        <v>64</v>
      </c>
      <c r="G51" s="36">
        <f t="shared" si="5"/>
        <v>0.24751928975580739</v>
      </c>
    </row>
    <row r="52" spans="2:7" ht="15" customHeight="1" x14ac:dyDescent="0.25">
      <c r="B52" s="388" t="s">
        <v>67</v>
      </c>
      <c r="C52" s="388"/>
      <c r="D52" s="388"/>
      <c r="E52" s="388"/>
      <c r="F52" s="388"/>
      <c r="G52" s="388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  <mergeCell ref="B52:G52"/>
    <mergeCell ref="B36:G36"/>
    <mergeCell ref="B38:G38"/>
    <mergeCell ref="B40:B42"/>
    <mergeCell ref="B43:B45"/>
    <mergeCell ref="B46:B48"/>
    <mergeCell ref="B49:B51"/>
  </mergeCells>
  <printOptions horizontalCentered="1" verticalCentered="1"/>
  <pageMargins left="0.70866141732283472" right="0.70866141732283472" top="1.07" bottom="0.62992125984251968" header="0.31496062992125984" footer="0.31496062992125984"/>
  <pageSetup paperSize="9" scale="95" orientation="portrait" r:id="rId1"/>
  <headerFooter>
    <oddHeader>&amp;L&amp;G&amp;RTurismo en Cifras PUERTO DE LA CRUZ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33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92" t="s">
        <v>72</v>
      </c>
      <c r="C5" s="392"/>
      <c r="D5" s="392"/>
      <c r="E5" s="392"/>
      <c r="F5" s="392"/>
      <c r="G5" s="392"/>
    </row>
    <row r="6" spans="2:7" ht="41.25" customHeight="1" x14ac:dyDescent="0.25">
      <c r="B6" s="40" t="s">
        <v>73</v>
      </c>
      <c r="C6" s="41" t="str">
        <f>actualizaciones!A3</f>
        <v>I cuatrimestre 2013</v>
      </c>
      <c r="D6" s="41" t="s">
        <v>74</v>
      </c>
      <c r="E6" s="41" t="str">
        <f>actualizaciones!A2</f>
        <v>I cuatrimestre 2014</v>
      </c>
      <c r="F6" s="41" t="s">
        <v>74</v>
      </c>
      <c r="G6" s="42" t="s">
        <v>75</v>
      </c>
    </row>
    <row r="7" spans="2:7" ht="15" customHeight="1" x14ac:dyDescent="0.2">
      <c r="B7" s="43" t="s">
        <v>76</v>
      </c>
      <c r="C7" s="44">
        <v>227458</v>
      </c>
      <c r="D7" s="45">
        <f>C7/C7</f>
        <v>1</v>
      </c>
      <c r="E7" s="44">
        <v>236414</v>
      </c>
      <c r="F7" s="45">
        <f>E7/E7</f>
        <v>1</v>
      </c>
      <c r="G7" s="45">
        <f>(E7-C7)/C7</f>
        <v>3.9374302068953392E-2</v>
      </c>
    </row>
    <row r="8" spans="2:7" ht="15" customHeight="1" x14ac:dyDescent="0.2">
      <c r="B8" s="46" t="s">
        <v>77</v>
      </c>
      <c r="C8" s="47">
        <v>170696</v>
      </c>
      <c r="D8" s="48">
        <f>C8/C7</f>
        <v>0.75045063264426837</v>
      </c>
      <c r="E8" s="47">
        <v>177654</v>
      </c>
      <c r="F8" s="48">
        <f>E8/E7</f>
        <v>0.75145295963860004</v>
      </c>
      <c r="G8" s="49">
        <f>(E8-C8)/C8</f>
        <v>4.07625251909828E-2</v>
      </c>
    </row>
    <row r="9" spans="2:7" ht="15" customHeight="1" x14ac:dyDescent="0.2">
      <c r="B9" s="46" t="s">
        <v>78</v>
      </c>
      <c r="C9" s="47">
        <v>56762</v>
      </c>
      <c r="D9" s="48">
        <f>C9/C7</f>
        <v>0.24954936735573161</v>
      </c>
      <c r="E9" s="47">
        <v>58760</v>
      </c>
      <c r="F9" s="48">
        <f>E9/E7</f>
        <v>0.24854704036139991</v>
      </c>
      <c r="G9" s="49">
        <f>(E9-C9)/C9</f>
        <v>3.5199605369789645E-2</v>
      </c>
    </row>
    <row r="10" spans="2:7" ht="15" customHeight="1" x14ac:dyDescent="0.25">
      <c r="B10" s="393" t="s">
        <v>79</v>
      </c>
      <c r="C10" s="393"/>
      <c r="D10" s="393"/>
      <c r="E10" s="393"/>
      <c r="F10" s="393"/>
      <c r="G10" s="393"/>
    </row>
    <row r="12" spans="2:7" x14ac:dyDescent="0.2">
      <c r="B12" s="50"/>
      <c r="C12" s="50"/>
      <c r="D12" s="50"/>
      <c r="E12" s="50"/>
      <c r="F12" s="50"/>
    </row>
    <row r="23" spans="2:11" x14ac:dyDescent="0.25">
      <c r="B23" s="51"/>
      <c r="C23" s="51"/>
      <c r="D23" s="51"/>
      <c r="E23" s="51"/>
      <c r="F23" s="51"/>
      <c r="G23" s="51"/>
      <c r="H23" s="51"/>
      <c r="I23" s="51"/>
      <c r="J23" s="51"/>
      <c r="K23" s="51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17"/>
  <sheetViews>
    <sheetView showGridLines="0" showRowColHeaders="0" zoomScaleNormal="100" workbookViewId="0">
      <selection activeCell="J117" sqref="J117"/>
    </sheetView>
  </sheetViews>
  <sheetFormatPr baseColWidth="10" defaultRowHeight="15" outlineLevelRow="1" x14ac:dyDescent="0.25"/>
  <cols>
    <col min="1" max="1" width="15.7109375" style="52" customWidth="1"/>
    <col min="2" max="2" width="13" style="52" customWidth="1"/>
    <col min="3" max="8" width="9.7109375" style="52" customWidth="1"/>
    <col min="9" max="10" width="11.42578125" style="52"/>
    <col min="11" max="11" width="13.28515625" style="52" customWidth="1"/>
    <col min="12" max="12" width="11.42578125" style="52"/>
    <col min="13" max="13" width="15" style="52" customWidth="1"/>
    <col min="14" max="16384" width="11.42578125" style="52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394" t="s">
        <v>80</v>
      </c>
      <c r="C5" s="394"/>
      <c r="D5" s="394"/>
      <c r="E5" s="394"/>
      <c r="F5" s="394"/>
      <c r="G5" s="394"/>
      <c r="H5" s="394"/>
    </row>
    <row r="6" spans="2:14" ht="15" customHeight="1" x14ac:dyDescent="0.25">
      <c r="B6" s="53"/>
      <c r="C6" s="395" t="s">
        <v>81</v>
      </c>
      <c r="D6" s="395"/>
      <c r="E6" s="396" t="s">
        <v>82</v>
      </c>
      <c r="F6" s="396"/>
      <c r="G6" s="395" t="s">
        <v>83</v>
      </c>
      <c r="H6" s="395"/>
      <c r="J6" s="54"/>
      <c r="K6" s="54"/>
      <c r="L6" s="54"/>
    </row>
    <row r="7" spans="2:14" ht="30" customHeight="1" x14ac:dyDescent="0.25">
      <c r="B7" s="53"/>
      <c r="C7" s="55" t="s">
        <v>84</v>
      </c>
      <c r="D7" s="55" t="s">
        <v>85</v>
      </c>
      <c r="E7" s="56" t="s">
        <v>84</v>
      </c>
      <c r="F7" s="56" t="s">
        <v>85</v>
      </c>
      <c r="G7" s="55" t="s">
        <v>84</v>
      </c>
      <c r="H7" s="55" t="s">
        <v>85</v>
      </c>
      <c r="J7" s="54"/>
      <c r="K7" s="54"/>
      <c r="L7" s="54"/>
    </row>
    <row r="8" spans="2:14" x14ac:dyDescent="0.25">
      <c r="B8" s="57" t="s">
        <v>94</v>
      </c>
      <c r="C8" s="58">
        <v>43071</v>
      </c>
      <c r="D8" s="59">
        <f t="shared" ref="D8:D11" si="0">C8/C21-1</f>
        <v>7.6748081297967508E-2</v>
      </c>
      <c r="E8" s="60">
        <v>15947</v>
      </c>
      <c r="F8" s="61">
        <f t="shared" ref="F8:F11" si="1">E8/E21-1</f>
        <v>0.14776162372247015</v>
      </c>
      <c r="G8" s="58">
        <v>59018</v>
      </c>
      <c r="H8" s="59">
        <f t="shared" ref="H8:H11" si="2">G8/G21-1</f>
        <v>9.5055199925781597E-2</v>
      </c>
    </row>
    <row r="9" spans="2:14" x14ac:dyDescent="0.25">
      <c r="B9" s="57" t="s">
        <v>95</v>
      </c>
      <c r="C9" s="58">
        <v>47715</v>
      </c>
      <c r="D9" s="59">
        <f t="shared" si="0"/>
        <v>-9.5485210171251111E-3</v>
      </c>
      <c r="E9" s="60">
        <v>16799</v>
      </c>
      <c r="F9" s="61">
        <f t="shared" si="1"/>
        <v>2.8153497766081115E-2</v>
      </c>
      <c r="G9" s="58">
        <v>64514</v>
      </c>
      <c r="H9" s="59">
        <f t="shared" si="2"/>
        <v>0</v>
      </c>
    </row>
    <row r="10" spans="2:14" x14ac:dyDescent="0.25">
      <c r="B10" s="57" t="s">
        <v>96</v>
      </c>
      <c r="C10" s="58">
        <v>43077</v>
      </c>
      <c r="D10" s="59">
        <f t="shared" si="0"/>
        <v>4.7974698941734673E-2</v>
      </c>
      <c r="E10" s="60">
        <v>12631</v>
      </c>
      <c r="F10" s="61">
        <f t="shared" si="1"/>
        <v>4.4920582395764352E-2</v>
      </c>
      <c r="G10" s="58">
        <v>55708</v>
      </c>
      <c r="H10" s="59">
        <f t="shared" si="2"/>
        <v>4.7280657229334722E-2</v>
      </c>
    </row>
    <row r="11" spans="2:14" x14ac:dyDescent="0.25">
      <c r="B11" s="57" t="s">
        <v>97</v>
      </c>
      <c r="C11" s="58">
        <v>43791</v>
      </c>
      <c r="D11" s="59">
        <f t="shared" si="0"/>
        <v>5.7370517928286846E-2</v>
      </c>
      <c r="E11" s="60">
        <v>13383</v>
      </c>
      <c r="F11" s="61">
        <f t="shared" si="1"/>
        <v>-7.3263624402742145E-2</v>
      </c>
      <c r="G11" s="58">
        <v>57174</v>
      </c>
      <c r="H11" s="59">
        <f t="shared" si="2"/>
        <v>2.3596390718991778E-2</v>
      </c>
    </row>
    <row r="12" spans="2:14" ht="30" customHeight="1" x14ac:dyDescent="0.25">
      <c r="B12" s="63" t="str">
        <f>actualizaciones!$A$2</f>
        <v>I cuatrimestre 2014</v>
      </c>
      <c r="C12" s="64">
        <v>177654</v>
      </c>
      <c r="D12" s="65">
        <v>4.076252519098289E-2</v>
      </c>
      <c r="E12" s="66">
        <v>58760</v>
      </c>
      <c r="F12" s="67">
        <v>3.5199605369789611E-2</v>
      </c>
      <c r="G12" s="64">
        <v>236414</v>
      </c>
      <c r="H12" s="65">
        <v>3.9374302068953426E-2</v>
      </c>
      <c r="K12" s="54"/>
      <c r="L12" s="54"/>
      <c r="M12" s="54"/>
      <c r="N12" s="54"/>
    </row>
    <row r="13" spans="2:14" outlineLevel="1" x14ac:dyDescent="0.25">
      <c r="B13" s="57" t="s">
        <v>86</v>
      </c>
      <c r="C13" s="58">
        <v>46298</v>
      </c>
      <c r="D13" s="59">
        <f t="shared" ref="D13:D51" si="3">C13/C26-1</f>
        <v>0.13637033037160662</v>
      </c>
      <c r="E13" s="60">
        <v>15879</v>
      </c>
      <c r="F13" s="61">
        <f t="shared" ref="F13:F51" si="4">E13/E26-1</f>
        <v>8.1904761904760814E-3</v>
      </c>
      <c r="G13" s="58">
        <v>62177</v>
      </c>
      <c r="H13" s="59">
        <f t="shared" ref="H13:H51" si="5">G13/G26-1</f>
        <v>0.10063371804857324</v>
      </c>
    </row>
    <row r="14" spans="2:14" outlineLevel="1" x14ac:dyDescent="0.25">
      <c r="B14" s="57" t="s">
        <v>87</v>
      </c>
      <c r="C14" s="58">
        <v>50887</v>
      </c>
      <c r="D14" s="59">
        <f t="shared" si="3"/>
        <v>0.26455604979995528</v>
      </c>
      <c r="E14" s="60">
        <v>18653</v>
      </c>
      <c r="F14" s="61">
        <f t="shared" si="4"/>
        <v>0.35836003495484992</v>
      </c>
      <c r="G14" s="58">
        <v>69540</v>
      </c>
      <c r="H14" s="59">
        <f t="shared" si="5"/>
        <v>0.28842198877216396</v>
      </c>
    </row>
    <row r="15" spans="2:14" outlineLevel="1" x14ac:dyDescent="0.25">
      <c r="B15" s="57" t="s">
        <v>88</v>
      </c>
      <c r="C15" s="58">
        <v>47244</v>
      </c>
      <c r="D15" s="59">
        <f t="shared" si="3"/>
        <v>0.13920571001422677</v>
      </c>
      <c r="E15" s="60">
        <v>17731</v>
      </c>
      <c r="F15" s="61">
        <f t="shared" si="4"/>
        <v>0.20047393364928912</v>
      </c>
      <c r="G15" s="58">
        <v>64975</v>
      </c>
      <c r="H15" s="59">
        <f t="shared" si="5"/>
        <v>0.15529595846446553</v>
      </c>
    </row>
    <row r="16" spans="2:14" outlineLevel="1" x14ac:dyDescent="0.25">
      <c r="B16" s="57" t="s">
        <v>89</v>
      </c>
      <c r="C16" s="58">
        <v>46754</v>
      </c>
      <c r="D16" s="59">
        <f t="shared" si="3"/>
        <v>7.9551579174301779E-3</v>
      </c>
      <c r="E16" s="60">
        <v>16198</v>
      </c>
      <c r="F16" s="61">
        <f t="shared" si="4"/>
        <v>0.1665826431400792</v>
      </c>
      <c r="G16" s="58">
        <v>62952</v>
      </c>
      <c r="H16" s="59">
        <f t="shared" si="5"/>
        <v>4.4499751119960074E-2</v>
      </c>
    </row>
    <row r="17" spans="2:14" outlineLevel="1" x14ac:dyDescent="0.25">
      <c r="B17" s="57" t="s">
        <v>90</v>
      </c>
      <c r="C17" s="58">
        <v>56896</v>
      </c>
      <c r="D17" s="59">
        <f t="shared" si="3"/>
        <v>0.12895608865607078</v>
      </c>
      <c r="E17" s="60">
        <v>22552</v>
      </c>
      <c r="F17" s="61">
        <f t="shared" si="4"/>
        <v>0.30819653112129464</v>
      </c>
      <c r="G17" s="58">
        <v>79448</v>
      </c>
      <c r="H17" s="59">
        <f t="shared" si="5"/>
        <v>0.17464072387485952</v>
      </c>
    </row>
    <row r="18" spans="2:14" outlineLevel="1" x14ac:dyDescent="0.25">
      <c r="B18" s="57" t="s">
        <v>91</v>
      </c>
      <c r="C18" s="58">
        <v>50126</v>
      </c>
      <c r="D18" s="59">
        <f t="shared" si="3"/>
        <v>0.18852400711321882</v>
      </c>
      <c r="E18" s="60">
        <v>19228</v>
      </c>
      <c r="F18" s="61">
        <f t="shared" si="4"/>
        <v>1.0349243306169966</v>
      </c>
      <c r="G18" s="58">
        <v>69354</v>
      </c>
      <c r="H18" s="59">
        <f t="shared" si="5"/>
        <v>0.3434449093444909</v>
      </c>
    </row>
    <row r="19" spans="2:14" outlineLevel="1" x14ac:dyDescent="0.25">
      <c r="B19" s="57" t="s">
        <v>92</v>
      </c>
      <c r="C19" s="58">
        <v>45052</v>
      </c>
      <c r="D19" s="59">
        <f t="shared" si="3"/>
        <v>6.1095671016062836E-2</v>
      </c>
      <c r="E19" s="60">
        <v>17279</v>
      </c>
      <c r="F19" s="61">
        <f t="shared" si="4"/>
        <v>0.2281612054872415</v>
      </c>
      <c r="G19" s="58">
        <v>62331</v>
      </c>
      <c r="H19" s="59">
        <f t="shared" si="5"/>
        <v>0.10267659702443077</v>
      </c>
      <c r="J19" s="62"/>
      <c r="K19" s="62"/>
      <c r="L19" s="62"/>
    </row>
    <row r="20" spans="2:14" outlineLevel="1" x14ac:dyDescent="0.25">
      <c r="B20" s="57" t="s">
        <v>93</v>
      </c>
      <c r="C20" s="58">
        <v>37407</v>
      </c>
      <c r="D20" s="59">
        <f t="shared" si="3"/>
        <v>-3.1834769780262451E-2</v>
      </c>
      <c r="E20" s="60">
        <v>13446</v>
      </c>
      <c r="F20" s="61">
        <f t="shared" si="4"/>
        <v>0.11455570291777195</v>
      </c>
      <c r="G20" s="58">
        <v>50853</v>
      </c>
      <c r="H20" s="59">
        <f t="shared" si="5"/>
        <v>2.9979684818839392E-3</v>
      </c>
    </row>
    <row r="21" spans="2:14" outlineLevel="1" x14ac:dyDescent="0.25">
      <c r="B21" s="57" t="s">
        <v>94</v>
      </c>
      <c r="C21" s="58">
        <v>40001</v>
      </c>
      <c r="D21" s="59">
        <f t="shared" si="3"/>
        <v>-3.4398686815043655E-2</v>
      </c>
      <c r="E21" s="60">
        <v>13894</v>
      </c>
      <c r="F21" s="61">
        <f t="shared" si="4"/>
        <v>-6.3809716326393096E-2</v>
      </c>
      <c r="G21" s="58">
        <v>53895</v>
      </c>
      <c r="H21" s="59">
        <f t="shared" si="5"/>
        <v>-4.2156148364050017E-2</v>
      </c>
    </row>
    <row r="22" spans="2:14" outlineLevel="1" x14ac:dyDescent="0.25">
      <c r="B22" s="57" t="s">
        <v>95</v>
      </c>
      <c r="C22" s="58">
        <v>48175</v>
      </c>
      <c r="D22" s="59">
        <f t="shared" si="3"/>
        <v>5.709520988304484E-2</v>
      </c>
      <c r="E22" s="60">
        <v>16339</v>
      </c>
      <c r="F22" s="61">
        <f t="shared" si="4"/>
        <v>-1.2689588494773085E-2</v>
      </c>
      <c r="G22" s="58">
        <v>64514</v>
      </c>
      <c r="H22" s="59">
        <f t="shared" si="5"/>
        <v>3.8504877499114576E-2</v>
      </c>
    </row>
    <row r="23" spans="2:14" outlineLevel="1" x14ac:dyDescent="0.25">
      <c r="B23" s="57" t="s">
        <v>96</v>
      </c>
      <c r="C23" s="58">
        <v>41105</v>
      </c>
      <c r="D23" s="59">
        <f t="shared" si="3"/>
        <v>-2.937495572504667E-2</v>
      </c>
      <c r="E23" s="60">
        <v>12088</v>
      </c>
      <c r="F23" s="61">
        <f t="shared" si="4"/>
        <v>-8.2156416097190599E-2</v>
      </c>
      <c r="G23" s="58">
        <v>53193</v>
      </c>
      <c r="H23" s="59">
        <f t="shared" si="5"/>
        <v>-4.1895567283272372E-2</v>
      </c>
    </row>
    <row r="24" spans="2:14" outlineLevel="1" x14ac:dyDescent="0.25">
      <c r="B24" s="57" t="s">
        <v>97</v>
      </c>
      <c r="C24" s="58">
        <v>41415</v>
      </c>
      <c r="D24" s="59">
        <f t="shared" si="3"/>
        <v>-5.4171329390001577E-2</v>
      </c>
      <c r="E24" s="60">
        <v>14441</v>
      </c>
      <c r="F24" s="61">
        <f t="shared" si="4"/>
        <v>9.9847677075399766E-2</v>
      </c>
      <c r="G24" s="58">
        <v>55856</v>
      </c>
      <c r="H24" s="59">
        <f t="shared" si="5"/>
        <v>-1.8641179261029261E-2</v>
      </c>
    </row>
    <row r="25" spans="2:14" x14ac:dyDescent="0.25">
      <c r="B25" s="68">
        <v>2013</v>
      </c>
      <c r="C25" s="69">
        <v>551360</v>
      </c>
      <c r="D25" s="70">
        <f t="shared" si="3"/>
        <v>6.9271062619147727E-2</v>
      </c>
      <c r="E25" s="69">
        <v>197728</v>
      </c>
      <c r="F25" s="70">
        <f t="shared" si="4"/>
        <v>0.1724301503723733</v>
      </c>
      <c r="G25" s="69">
        <v>749088</v>
      </c>
      <c r="H25" s="70">
        <f t="shared" si="5"/>
        <v>9.4695369938724738E-2</v>
      </c>
      <c r="K25" s="54"/>
      <c r="L25" s="54"/>
      <c r="M25" s="54"/>
      <c r="N25" s="54"/>
    </row>
    <row r="26" spans="2:14" hidden="1" outlineLevel="1" x14ac:dyDescent="0.25">
      <c r="B26" s="57" t="s">
        <v>86</v>
      </c>
      <c r="C26" s="58">
        <v>40742</v>
      </c>
      <c r="D26" s="59">
        <f t="shared" si="3"/>
        <v>-6.92861222158766E-2</v>
      </c>
      <c r="E26" s="60">
        <v>15750</v>
      </c>
      <c r="F26" s="61">
        <f t="shared" si="4"/>
        <v>2.7732463295269127E-2</v>
      </c>
      <c r="G26" s="58">
        <v>56492</v>
      </c>
      <c r="H26" s="59">
        <f t="shared" si="5"/>
        <v>-4.4128595600676834E-2</v>
      </c>
    </row>
    <row r="27" spans="2:14" hidden="1" outlineLevel="1" x14ac:dyDescent="0.25">
      <c r="B27" s="57" t="s">
        <v>87</v>
      </c>
      <c r="C27" s="58">
        <v>40241</v>
      </c>
      <c r="D27" s="59">
        <f t="shared" si="3"/>
        <v>-8.4557987169570969E-2</v>
      </c>
      <c r="E27" s="60">
        <v>13732</v>
      </c>
      <c r="F27" s="61">
        <f t="shared" si="4"/>
        <v>-2.1937321937321896E-2</v>
      </c>
      <c r="G27" s="58">
        <v>53973</v>
      </c>
      <c r="H27" s="59">
        <f t="shared" si="5"/>
        <v>-6.9398944791199679E-2</v>
      </c>
    </row>
    <row r="28" spans="2:14" hidden="1" outlineLevel="1" x14ac:dyDescent="0.25">
      <c r="B28" s="57" t="s">
        <v>88</v>
      </c>
      <c r="C28" s="58">
        <v>41471</v>
      </c>
      <c r="D28" s="59">
        <f t="shared" si="3"/>
        <v>-2.8053810818411962E-2</v>
      </c>
      <c r="E28" s="60">
        <v>14770</v>
      </c>
      <c r="F28" s="61">
        <f t="shared" si="4"/>
        <v>-0.12974310629271746</v>
      </c>
      <c r="G28" s="58">
        <v>56241</v>
      </c>
      <c r="H28" s="59">
        <f t="shared" si="5"/>
        <v>-5.6991951710261612E-2</v>
      </c>
    </row>
    <row r="29" spans="2:14" hidden="1" outlineLevel="1" x14ac:dyDescent="0.25">
      <c r="B29" s="57" t="s">
        <v>89</v>
      </c>
      <c r="C29" s="58">
        <v>46385</v>
      </c>
      <c r="D29" s="59">
        <f t="shared" si="3"/>
        <v>5.8100278297367636E-2</v>
      </c>
      <c r="E29" s="60">
        <v>13885</v>
      </c>
      <c r="F29" s="61">
        <f t="shared" si="4"/>
        <v>4.792452830188676E-2</v>
      </c>
      <c r="G29" s="58">
        <v>60270</v>
      </c>
      <c r="H29" s="59">
        <f t="shared" si="5"/>
        <v>5.5738508968609768E-2</v>
      </c>
    </row>
    <row r="30" spans="2:14" hidden="1" outlineLevel="1" x14ac:dyDescent="0.25">
      <c r="B30" s="57" t="s">
        <v>90</v>
      </c>
      <c r="C30" s="58">
        <v>50397</v>
      </c>
      <c r="D30" s="59">
        <f t="shared" si="3"/>
        <v>-9.507649213531566E-2</v>
      </c>
      <c r="E30" s="60">
        <v>17239</v>
      </c>
      <c r="F30" s="61">
        <f t="shared" si="4"/>
        <v>-0.11811950071618582</v>
      </c>
      <c r="G30" s="58">
        <v>67636</v>
      </c>
      <c r="H30" s="59">
        <f t="shared" si="5"/>
        <v>-0.10106326422115897</v>
      </c>
    </row>
    <row r="31" spans="2:14" hidden="1" outlineLevel="1" x14ac:dyDescent="0.25">
      <c r="B31" s="57" t="s">
        <v>91</v>
      </c>
      <c r="C31" s="58">
        <v>42175</v>
      </c>
      <c r="D31" s="59">
        <f t="shared" si="3"/>
        <v>-0.15984382159007149</v>
      </c>
      <c r="E31" s="60">
        <v>9449</v>
      </c>
      <c r="F31" s="61">
        <f t="shared" si="4"/>
        <v>-0.5071201293620573</v>
      </c>
      <c r="G31" s="58">
        <v>51624</v>
      </c>
      <c r="H31" s="59">
        <f t="shared" si="5"/>
        <v>-0.25581663543318434</v>
      </c>
    </row>
    <row r="32" spans="2:14" hidden="1" outlineLevel="1" x14ac:dyDescent="0.25">
      <c r="B32" s="57" t="s">
        <v>92</v>
      </c>
      <c r="C32" s="58">
        <v>42458</v>
      </c>
      <c r="D32" s="59">
        <f t="shared" si="3"/>
        <v>7.5462743236829333E-3</v>
      </c>
      <c r="E32" s="60">
        <v>14069</v>
      </c>
      <c r="F32" s="61">
        <f t="shared" si="4"/>
        <v>-3.7622272385252065E-2</v>
      </c>
      <c r="G32" s="58">
        <v>56527</v>
      </c>
      <c r="H32" s="59">
        <f t="shared" si="5"/>
        <v>-4.0874574957275867E-3</v>
      </c>
      <c r="J32" s="62"/>
      <c r="K32" s="62"/>
      <c r="L32" s="62"/>
    </row>
    <row r="33" spans="2:14" hidden="1" outlineLevel="1" x14ac:dyDescent="0.25">
      <c r="B33" s="57" t="s">
        <v>93</v>
      </c>
      <c r="C33" s="58">
        <v>38637</v>
      </c>
      <c r="D33" s="59">
        <f t="shared" si="3"/>
        <v>1.0408221972331821E-2</v>
      </c>
      <c r="E33" s="60">
        <v>12064</v>
      </c>
      <c r="F33" s="61">
        <f t="shared" si="4"/>
        <v>-8.3352328850391344E-2</v>
      </c>
      <c r="G33" s="58">
        <v>50701</v>
      </c>
      <c r="H33" s="59">
        <f t="shared" si="5"/>
        <v>-1.3599221789883265E-2</v>
      </c>
    </row>
    <row r="34" spans="2:14" hidden="1" outlineLevel="1" x14ac:dyDescent="0.25">
      <c r="B34" s="57" t="s">
        <v>94</v>
      </c>
      <c r="C34" s="58">
        <v>41426</v>
      </c>
      <c r="D34" s="59">
        <f t="shared" si="3"/>
        <v>-7.4961480919098711E-2</v>
      </c>
      <c r="E34" s="60">
        <v>14841</v>
      </c>
      <c r="F34" s="61">
        <f t="shared" si="4"/>
        <v>-0.14520216564911881</v>
      </c>
      <c r="G34" s="58">
        <v>56267</v>
      </c>
      <c r="H34" s="59">
        <f t="shared" si="5"/>
        <v>-9.4585244186982109E-2</v>
      </c>
    </row>
    <row r="35" spans="2:14" hidden="1" outlineLevel="1" x14ac:dyDescent="0.25">
      <c r="B35" s="57" t="s">
        <v>95</v>
      </c>
      <c r="C35" s="58">
        <v>45573</v>
      </c>
      <c r="D35" s="59">
        <f t="shared" si="3"/>
        <v>-4.6290676990687452E-2</v>
      </c>
      <c r="E35" s="60">
        <v>16549</v>
      </c>
      <c r="F35" s="61">
        <f t="shared" si="4"/>
        <v>-0.12080964777134362</v>
      </c>
      <c r="G35" s="58">
        <v>62122</v>
      </c>
      <c r="H35" s="59">
        <f t="shared" si="5"/>
        <v>-6.7349267355272691E-2</v>
      </c>
    </row>
    <row r="36" spans="2:14" hidden="1" outlineLevel="1" x14ac:dyDescent="0.25">
      <c r="B36" s="57" t="s">
        <v>96</v>
      </c>
      <c r="C36" s="58">
        <v>42349</v>
      </c>
      <c r="D36" s="59">
        <f t="shared" si="3"/>
        <v>-1.8767812043837928E-2</v>
      </c>
      <c r="E36" s="60">
        <v>13170</v>
      </c>
      <c r="F36" s="61">
        <f t="shared" si="4"/>
        <v>-2.610367521999557E-2</v>
      </c>
      <c r="G36" s="58">
        <v>55519</v>
      </c>
      <c r="H36" s="59">
        <f t="shared" si="5"/>
        <v>-2.0517977488444306E-2</v>
      </c>
    </row>
    <row r="37" spans="2:14" hidden="1" outlineLevel="1" x14ac:dyDescent="0.25">
      <c r="B37" s="57" t="s">
        <v>97</v>
      </c>
      <c r="C37" s="58">
        <v>43787</v>
      </c>
      <c r="D37" s="59">
        <f t="shared" si="3"/>
        <v>6.8053760031221877E-2</v>
      </c>
      <c r="E37" s="60">
        <v>13130</v>
      </c>
      <c r="F37" s="61">
        <f t="shared" si="4"/>
        <v>-0.10831918505942273</v>
      </c>
      <c r="G37" s="58">
        <v>56917</v>
      </c>
      <c r="H37" s="59">
        <f t="shared" si="5"/>
        <v>2.1445748537382014E-2</v>
      </c>
    </row>
    <row r="38" spans="2:14" collapsed="1" x14ac:dyDescent="0.25">
      <c r="B38" s="71">
        <v>2012</v>
      </c>
      <c r="C38" s="72">
        <v>515641</v>
      </c>
      <c r="D38" s="73">
        <f t="shared" si="3"/>
        <v>-4.0191127499613732E-2</v>
      </c>
      <c r="E38" s="72">
        <v>168648</v>
      </c>
      <c r="F38" s="73">
        <f t="shared" si="4"/>
        <v>-0.11479694938562557</v>
      </c>
      <c r="G38" s="72">
        <v>684289</v>
      </c>
      <c r="H38" s="73">
        <f t="shared" si="5"/>
        <v>-5.9722268025371283E-2</v>
      </c>
      <c r="K38" s="54"/>
      <c r="L38" s="54"/>
      <c r="M38" s="54"/>
      <c r="N38" s="54"/>
    </row>
    <row r="39" spans="2:14" hidden="1" outlineLevel="1" x14ac:dyDescent="0.25">
      <c r="B39" s="57" t="s">
        <v>86</v>
      </c>
      <c r="C39" s="58">
        <v>43775</v>
      </c>
      <c r="D39" s="59">
        <f t="shared" si="3"/>
        <v>0.10384043170184332</v>
      </c>
      <c r="E39" s="60">
        <v>15325</v>
      </c>
      <c r="F39" s="61">
        <f t="shared" si="4"/>
        <v>-0.15190924183729937</v>
      </c>
      <c r="G39" s="58">
        <v>59100</v>
      </c>
      <c r="H39" s="59">
        <f t="shared" si="5"/>
        <v>2.3784364335579511E-2</v>
      </c>
    </row>
    <row r="40" spans="2:14" hidden="1" outlineLevel="1" x14ac:dyDescent="0.25">
      <c r="B40" s="57" t="s">
        <v>87</v>
      </c>
      <c r="C40" s="58">
        <v>43958</v>
      </c>
      <c r="D40" s="59">
        <f t="shared" si="3"/>
        <v>0.11608185649723257</v>
      </c>
      <c r="E40" s="60">
        <v>14040</v>
      </c>
      <c r="F40" s="61">
        <f t="shared" si="4"/>
        <v>-0.15807147997121607</v>
      </c>
      <c r="G40" s="58">
        <v>57998</v>
      </c>
      <c r="H40" s="59">
        <f t="shared" si="5"/>
        <v>3.4533195390817228E-2</v>
      </c>
    </row>
    <row r="41" spans="2:14" hidden="1" outlineLevel="1" x14ac:dyDescent="0.25">
      <c r="B41" s="57" t="s">
        <v>88</v>
      </c>
      <c r="C41" s="58">
        <v>42668</v>
      </c>
      <c r="D41" s="59">
        <f t="shared" si="3"/>
        <v>0.13832937598377937</v>
      </c>
      <c r="E41" s="60">
        <v>16972</v>
      </c>
      <c r="F41" s="61">
        <f t="shared" si="4"/>
        <v>-2.0318633110136264E-2</v>
      </c>
      <c r="G41" s="58">
        <v>59640</v>
      </c>
      <c r="H41" s="59">
        <f t="shared" si="5"/>
        <v>8.8182166511576954E-2</v>
      </c>
    </row>
    <row r="42" spans="2:14" hidden="1" outlineLevel="1" x14ac:dyDescent="0.25">
      <c r="B42" s="57" t="s">
        <v>89</v>
      </c>
      <c r="C42" s="58">
        <v>43838</v>
      </c>
      <c r="D42" s="59">
        <f t="shared" si="3"/>
        <v>9.3107919409535222E-2</v>
      </c>
      <c r="E42" s="60">
        <v>13250</v>
      </c>
      <c r="F42" s="61">
        <f t="shared" si="4"/>
        <v>-0.1621877963958267</v>
      </c>
      <c r="G42" s="58">
        <v>57088</v>
      </c>
      <c r="H42" s="59">
        <f t="shared" si="5"/>
        <v>2.0905237933439347E-2</v>
      </c>
    </row>
    <row r="43" spans="2:14" hidden="1" outlineLevel="1" x14ac:dyDescent="0.25">
      <c r="B43" s="57" t="s">
        <v>90</v>
      </c>
      <c r="C43" s="58">
        <v>55692</v>
      </c>
      <c r="D43" s="59">
        <f t="shared" si="3"/>
        <v>8.4873867731567243E-2</v>
      </c>
      <c r="E43" s="60">
        <v>19548</v>
      </c>
      <c r="F43" s="61">
        <f t="shared" si="4"/>
        <v>-5.9242504451609834E-2</v>
      </c>
      <c r="G43" s="58">
        <v>75240</v>
      </c>
      <c r="H43" s="59">
        <f t="shared" si="5"/>
        <v>4.3348032282219728E-2</v>
      </c>
    </row>
    <row r="44" spans="2:14" hidden="1" outlineLevel="1" x14ac:dyDescent="0.25">
      <c r="B44" s="57" t="s">
        <v>91</v>
      </c>
      <c r="C44" s="58">
        <v>50199</v>
      </c>
      <c r="D44" s="59">
        <f t="shared" si="3"/>
        <v>0.18115294117647052</v>
      </c>
      <c r="E44" s="60">
        <v>19171</v>
      </c>
      <c r="F44" s="61">
        <f t="shared" si="4"/>
        <v>-1.923568834092193E-2</v>
      </c>
      <c r="G44" s="58">
        <v>69370</v>
      </c>
      <c r="H44" s="59">
        <f t="shared" si="5"/>
        <v>0.1180234338485342</v>
      </c>
    </row>
    <row r="45" spans="2:14" hidden="1" outlineLevel="1" x14ac:dyDescent="0.25">
      <c r="B45" s="57" t="s">
        <v>92</v>
      </c>
      <c r="C45" s="58">
        <v>42140</v>
      </c>
      <c r="D45" s="59">
        <f t="shared" si="3"/>
        <v>-1.2906701646717145E-2</v>
      </c>
      <c r="E45" s="60">
        <v>14619</v>
      </c>
      <c r="F45" s="61">
        <f t="shared" si="4"/>
        <v>-0.33513734764416958</v>
      </c>
      <c r="G45" s="58">
        <v>56759</v>
      </c>
      <c r="H45" s="59">
        <f t="shared" si="5"/>
        <v>-0.12245087277168787</v>
      </c>
      <c r="J45" s="62"/>
      <c r="K45" s="62"/>
      <c r="L45" s="62"/>
    </row>
    <row r="46" spans="2:14" hidden="1" outlineLevel="1" x14ac:dyDescent="0.25">
      <c r="B46" s="57" t="s">
        <v>93</v>
      </c>
      <c r="C46" s="58">
        <v>38239</v>
      </c>
      <c r="D46" s="59">
        <f t="shared" si="3"/>
        <v>-4.3809857217874004E-2</v>
      </c>
      <c r="E46" s="60">
        <v>13161</v>
      </c>
      <c r="F46" s="61">
        <f t="shared" si="4"/>
        <v>-0.20778908084030578</v>
      </c>
      <c r="G46" s="58">
        <v>51400</v>
      </c>
      <c r="H46" s="59">
        <f t="shared" si="5"/>
        <v>-9.1936965585471042E-2</v>
      </c>
    </row>
    <row r="47" spans="2:14" hidden="1" outlineLevel="1" x14ac:dyDescent="0.25">
      <c r="B47" s="57" t="s">
        <v>94</v>
      </c>
      <c r="C47" s="58">
        <v>44783</v>
      </c>
      <c r="D47" s="59">
        <f t="shared" si="3"/>
        <v>7.9628736740597894E-2</v>
      </c>
      <c r="E47" s="60">
        <v>17362</v>
      </c>
      <c r="F47" s="61">
        <f t="shared" si="4"/>
        <v>-5.2292576419213921E-2</v>
      </c>
      <c r="G47" s="58">
        <v>62145</v>
      </c>
      <c r="H47" s="59">
        <f t="shared" si="5"/>
        <v>3.9214046822742432E-2</v>
      </c>
    </row>
    <row r="48" spans="2:14" hidden="1" outlineLevel="1" x14ac:dyDescent="0.25">
      <c r="B48" s="57" t="s">
        <v>95</v>
      </c>
      <c r="C48" s="58">
        <v>47785</v>
      </c>
      <c r="D48" s="59">
        <f t="shared" si="3"/>
        <v>0.18646803227808806</v>
      </c>
      <c r="E48" s="60">
        <v>18823</v>
      </c>
      <c r="F48" s="61">
        <f t="shared" si="4"/>
        <v>-7.4874769311890077E-3</v>
      </c>
      <c r="G48" s="58">
        <v>66608</v>
      </c>
      <c r="H48" s="59">
        <f t="shared" si="5"/>
        <v>0.12437542201215401</v>
      </c>
    </row>
    <row r="49" spans="2:14" hidden="1" outlineLevel="1" x14ac:dyDescent="0.25">
      <c r="B49" s="57" t="s">
        <v>96</v>
      </c>
      <c r="C49" s="58">
        <v>43159</v>
      </c>
      <c r="D49" s="59">
        <f t="shared" si="3"/>
        <v>0.12317181075313588</v>
      </c>
      <c r="E49" s="60">
        <v>13523</v>
      </c>
      <c r="F49" s="61">
        <f t="shared" si="4"/>
        <v>-0.17858227540545468</v>
      </c>
      <c r="G49" s="58">
        <v>56682</v>
      </c>
      <c r="H49" s="59">
        <f t="shared" si="5"/>
        <v>3.2665925777478177E-2</v>
      </c>
    </row>
    <row r="50" spans="2:14" hidden="1" outlineLevel="1" x14ac:dyDescent="0.25">
      <c r="B50" s="57" t="s">
        <v>97</v>
      </c>
      <c r="C50" s="58">
        <v>40997</v>
      </c>
      <c r="D50" s="59">
        <f t="shared" si="3"/>
        <v>5.2635633039771923E-2</v>
      </c>
      <c r="E50" s="60">
        <v>14725</v>
      </c>
      <c r="F50" s="61">
        <f t="shared" si="4"/>
        <v>-0.21729655025780048</v>
      </c>
      <c r="G50" s="58">
        <v>55722</v>
      </c>
      <c r="H50" s="59">
        <f t="shared" si="5"/>
        <v>-3.5283933518005517E-2</v>
      </c>
    </row>
    <row r="51" spans="2:14" collapsed="1" x14ac:dyDescent="0.25">
      <c r="B51" s="71">
        <v>2011</v>
      </c>
      <c r="C51" s="72">
        <v>537233</v>
      </c>
      <c r="D51" s="73">
        <f t="shared" si="3"/>
        <v>9.1327002183738681E-2</v>
      </c>
      <c r="E51" s="72">
        <v>190519</v>
      </c>
      <c r="F51" s="73">
        <f t="shared" si="4"/>
        <v>-0.13152940425667703</v>
      </c>
      <c r="G51" s="72">
        <v>727752</v>
      </c>
      <c r="H51" s="73">
        <f t="shared" si="5"/>
        <v>2.2629164980439764E-2</v>
      </c>
      <c r="K51" s="54"/>
      <c r="L51" s="54"/>
      <c r="M51" s="54"/>
      <c r="N51" s="54"/>
    </row>
    <row r="52" spans="2:14" hidden="1" outlineLevel="1" x14ac:dyDescent="0.25">
      <c r="B52" s="57" t="s">
        <v>86</v>
      </c>
      <c r="C52" s="58">
        <v>39657</v>
      </c>
      <c r="D52" s="59">
        <f>C52/C65-1</f>
        <v>-5.5335874225821868E-2</v>
      </c>
      <c r="E52" s="60">
        <v>18070</v>
      </c>
      <c r="F52" s="61">
        <f>E52/E65-1</f>
        <v>-0.1420160486206733</v>
      </c>
      <c r="G52" s="58">
        <v>57727</v>
      </c>
      <c r="H52" s="59">
        <f>G52/G65-1</f>
        <v>-8.4294348122650353E-2</v>
      </c>
    </row>
    <row r="53" spans="2:14" hidden="1" outlineLevel="1" x14ac:dyDescent="0.25">
      <c r="B53" s="57" t="s">
        <v>87</v>
      </c>
      <c r="C53" s="58">
        <v>39386</v>
      </c>
      <c r="D53" s="59">
        <f t="shared" ref="D53:D103" si="6">C53/C66-1</f>
        <v>-6.9636698634667149E-2</v>
      </c>
      <c r="E53" s="60">
        <v>16676</v>
      </c>
      <c r="F53" s="61">
        <f t="shared" ref="F53:F103" si="7">E53/E66-1</f>
        <v>-0.11032863849765262</v>
      </c>
      <c r="G53" s="58">
        <v>56062</v>
      </c>
      <c r="H53" s="59">
        <f t="shared" ref="H53:H103" si="8">G53/G66-1</f>
        <v>-8.2124496545400993E-2</v>
      </c>
    </row>
    <row r="54" spans="2:14" hidden="1" outlineLevel="1" x14ac:dyDescent="0.25">
      <c r="B54" s="57" t="s">
        <v>88</v>
      </c>
      <c r="C54" s="58">
        <v>37483</v>
      </c>
      <c r="D54" s="59">
        <f t="shared" si="6"/>
        <v>-2.2785932163620681E-2</v>
      </c>
      <c r="E54" s="60">
        <v>17324</v>
      </c>
      <c r="F54" s="61">
        <f t="shared" si="7"/>
        <v>-0.14250358857595402</v>
      </c>
      <c r="G54" s="58">
        <v>54807</v>
      </c>
      <c r="H54" s="59">
        <f t="shared" si="8"/>
        <v>-6.4088114754098369E-2</v>
      </c>
    </row>
    <row r="55" spans="2:14" hidden="1" outlineLevel="1" x14ac:dyDescent="0.25">
      <c r="B55" s="57" t="s">
        <v>89</v>
      </c>
      <c r="C55" s="58">
        <v>40104</v>
      </c>
      <c r="D55" s="59">
        <f t="shared" si="6"/>
        <v>2.7938688675859913E-2</v>
      </c>
      <c r="E55" s="60">
        <v>15815</v>
      </c>
      <c r="F55" s="61">
        <f t="shared" si="7"/>
        <v>-0.12479247371333702</v>
      </c>
      <c r="G55" s="58">
        <v>55919</v>
      </c>
      <c r="H55" s="59">
        <f t="shared" si="8"/>
        <v>-2.0408520776399652E-2</v>
      </c>
    </row>
    <row r="56" spans="2:14" hidden="1" outlineLevel="1" x14ac:dyDescent="0.25">
      <c r="B56" s="57" t="s">
        <v>90</v>
      </c>
      <c r="C56" s="58">
        <v>51335</v>
      </c>
      <c r="D56" s="59">
        <f t="shared" si="6"/>
        <v>-0.13198965184897116</v>
      </c>
      <c r="E56" s="60">
        <v>20779</v>
      </c>
      <c r="F56" s="61">
        <f t="shared" si="7"/>
        <v>-0.25932130890425609</v>
      </c>
      <c r="G56" s="58">
        <v>72114</v>
      </c>
      <c r="H56" s="59">
        <f t="shared" si="8"/>
        <v>-0.17295716497505587</v>
      </c>
    </row>
    <row r="57" spans="2:14" hidden="1" outlineLevel="1" x14ac:dyDescent="0.25">
      <c r="B57" s="57" t="s">
        <v>91</v>
      </c>
      <c r="C57" s="58">
        <v>42500</v>
      </c>
      <c r="D57" s="59">
        <f t="shared" si="6"/>
        <v>-0.11341969668523266</v>
      </c>
      <c r="E57" s="60">
        <v>19547</v>
      </c>
      <c r="F57" s="61">
        <f t="shared" si="7"/>
        <v>-0.21927547230099453</v>
      </c>
      <c r="G57" s="58">
        <v>62047</v>
      </c>
      <c r="H57" s="59">
        <f t="shared" si="8"/>
        <v>-0.14973826294296599</v>
      </c>
    </row>
    <row r="58" spans="2:14" hidden="1" outlineLevel="1" x14ac:dyDescent="0.25">
      <c r="B58" s="57" t="s">
        <v>92</v>
      </c>
      <c r="C58" s="58">
        <v>42691</v>
      </c>
      <c r="D58" s="59">
        <f t="shared" si="6"/>
        <v>7.9227443941653819E-2</v>
      </c>
      <c r="E58" s="60">
        <v>21988</v>
      </c>
      <c r="F58" s="61">
        <f t="shared" si="7"/>
        <v>-2.2190599012762879E-2</v>
      </c>
      <c r="G58" s="58">
        <v>64679</v>
      </c>
      <c r="H58" s="59">
        <f t="shared" si="8"/>
        <v>4.2469860099284329E-2</v>
      </c>
      <c r="J58" s="62"/>
      <c r="K58" s="62"/>
      <c r="L58" s="62"/>
    </row>
    <row r="59" spans="2:14" hidden="1" outlineLevel="1" x14ac:dyDescent="0.25">
      <c r="B59" s="57" t="s">
        <v>93</v>
      </c>
      <c r="C59" s="58">
        <v>39991</v>
      </c>
      <c r="D59" s="59">
        <f t="shared" si="6"/>
        <v>8.2153971045866525E-2</v>
      </c>
      <c r="E59" s="60">
        <v>16613</v>
      </c>
      <c r="F59" s="61">
        <f t="shared" si="7"/>
        <v>-0.13311417240659573</v>
      </c>
      <c r="G59" s="58">
        <v>56604</v>
      </c>
      <c r="H59" s="59">
        <f t="shared" si="8"/>
        <v>8.6423492934657453E-3</v>
      </c>
    </row>
    <row r="60" spans="2:14" hidden="1" outlineLevel="1" x14ac:dyDescent="0.25">
      <c r="B60" s="57" t="s">
        <v>94</v>
      </c>
      <c r="C60" s="58">
        <v>41480</v>
      </c>
      <c r="D60" s="59">
        <f t="shared" si="6"/>
        <v>-0.13682239101030069</v>
      </c>
      <c r="E60" s="60">
        <v>18320</v>
      </c>
      <c r="F60" s="61">
        <f t="shared" si="7"/>
        <v>-0.18086295551084286</v>
      </c>
      <c r="G60" s="58">
        <v>59800</v>
      </c>
      <c r="H60" s="59">
        <f t="shared" si="8"/>
        <v>-0.15080942913944906</v>
      </c>
    </row>
    <row r="61" spans="2:14" hidden="1" outlineLevel="1" x14ac:dyDescent="0.25">
      <c r="B61" s="57" t="s">
        <v>95</v>
      </c>
      <c r="C61" s="58">
        <v>40275</v>
      </c>
      <c r="D61" s="59">
        <f t="shared" si="6"/>
        <v>-3.9997139656282044E-2</v>
      </c>
      <c r="E61" s="60">
        <v>18965</v>
      </c>
      <c r="F61" s="61">
        <f t="shared" si="7"/>
        <v>-0.18380960578412808</v>
      </c>
      <c r="G61" s="58">
        <v>59240</v>
      </c>
      <c r="H61" s="59">
        <f t="shared" si="8"/>
        <v>-9.1257727530718369E-2</v>
      </c>
    </row>
    <row r="62" spans="2:14" hidden="1" outlineLevel="1" x14ac:dyDescent="0.25">
      <c r="B62" s="57" t="s">
        <v>96</v>
      </c>
      <c r="C62" s="58">
        <v>38426</v>
      </c>
      <c r="D62" s="59">
        <f t="shared" si="6"/>
        <v>-4.4818414576549226E-2</v>
      </c>
      <c r="E62" s="60">
        <v>16463</v>
      </c>
      <c r="F62" s="61">
        <f t="shared" si="7"/>
        <v>-0.12843453862036103</v>
      </c>
      <c r="G62" s="58">
        <v>54889</v>
      </c>
      <c r="H62" s="59">
        <f t="shared" si="8"/>
        <v>-7.1534896309076723E-2</v>
      </c>
    </row>
    <row r="63" spans="2:14" hidden="1" outlineLevel="1" x14ac:dyDescent="0.25">
      <c r="B63" s="57" t="s">
        <v>97</v>
      </c>
      <c r="C63" s="58">
        <v>38947</v>
      </c>
      <c r="D63" s="59">
        <f t="shared" si="6"/>
        <v>3.9140875133404585E-2</v>
      </c>
      <c r="E63" s="60">
        <v>18813</v>
      </c>
      <c r="F63" s="61">
        <f t="shared" si="7"/>
        <v>-7.0044488383588677E-2</v>
      </c>
      <c r="G63" s="58">
        <v>57760</v>
      </c>
      <c r="H63" s="59">
        <f t="shared" si="8"/>
        <v>8.664009703691633E-4</v>
      </c>
    </row>
    <row r="64" spans="2:14" ht="15" customHeight="1" collapsed="1" x14ac:dyDescent="0.25">
      <c r="B64" s="71">
        <v>2010</v>
      </c>
      <c r="C64" s="72">
        <v>492275</v>
      </c>
      <c r="D64" s="73">
        <f t="shared" si="6"/>
        <v>-4.0384645374586747E-2</v>
      </c>
      <c r="E64" s="72">
        <v>219373</v>
      </c>
      <c r="F64" s="73">
        <f t="shared" si="7"/>
        <v>-0.14819833812223349</v>
      </c>
      <c r="G64" s="72">
        <v>711648</v>
      </c>
      <c r="H64" s="73">
        <f t="shared" si="8"/>
        <v>-7.6419928049711094E-2</v>
      </c>
      <c r="K64" s="54"/>
      <c r="L64" s="54"/>
      <c r="M64" s="54"/>
      <c r="N64" s="54"/>
    </row>
    <row r="65" spans="2:13" ht="36" hidden="1" customHeight="1" outlineLevel="1" x14ac:dyDescent="0.25">
      <c r="B65" s="57" t="s">
        <v>86</v>
      </c>
      <c r="C65" s="58">
        <v>41980</v>
      </c>
      <c r="D65" s="59">
        <f t="shared" si="6"/>
        <v>-7.439255633461217E-2</v>
      </c>
      <c r="E65" s="60">
        <v>21061</v>
      </c>
      <c r="F65" s="61">
        <f t="shared" si="7"/>
        <v>-0.13086001980851769</v>
      </c>
      <c r="G65" s="58">
        <v>63041</v>
      </c>
      <c r="H65" s="59">
        <f t="shared" si="8"/>
        <v>-9.4056275687638302E-2</v>
      </c>
      <c r="J65" s="62"/>
      <c r="K65" s="62"/>
      <c r="L65" s="62"/>
    </row>
    <row r="66" spans="2:13" ht="36" hidden="1" customHeight="1" outlineLevel="1" x14ac:dyDescent="0.25">
      <c r="B66" s="57" t="s">
        <v>87</v>
      </c>
      <c r="C66" s="58">
        <v>42334</v>
      </c>
      <c r="D66" s="59">
        <f t="shared" si="6"/>
        <v>-7.2355158208431969E-2</v>
      </c>
      <c r="E66" s="60">
        <v>18744</v>
      </c>
      <c r="F66" s="61">
        <f t="shared" si="7"/>
        <v>-0.18415669205658325</v>
      </c>
      <c r="G66" s="58">
        <v>61078</v>
      </c>
      <c r="H66" s="59">
        <f t="shared" si="8"/>
        <v>-0.10979289035285889</v>
      </c>
      <c r="K66" s="62"/>
      <c r="L66" s="62"/>
      <c r="M66" s="62"/>
    </row>
    <row r="67" spans="2:13" ht="36" hidden="1" customHeight="1" outlineLevel="1" x14ac:dyDescent="0.25">
      <c r="B67" s="57" t="s">
        <v>88</v>
      </c>
      <c r="C67" s="58">
        <v>38357</v>
      </c>
      <c r="D67" s="59">
        <f t="shared" si="6"/>
        <v>-0.1044361428904973</v>
      </c>
      <c r="E67" s="60">
        <v>20203</v>
      </c>
      <c r="F67" s="61">
        <f t="shared" si="7"/>
        <v>-0.15245207031086128</v>
      </c>
      <c r="G67" s="58">
        <v>58560</v>
      </c>
      <c r="H67" s="59">
        <f t="shared" si="8"/>
        <v>-0.12160439197804007</v>
      </c>
    </row>
    <row r="68" spans="2:13" ht="36" hidden="1" customHeight="1" outlineLevel="1" x14ac:dyDescent="0.25">
      <c r="B68" s="57" t="s">
        <v>89</v>
      </c>
      <c r="C68" s="58">
        <v>39014</v>
      </c>
      <c r="D68" s="59">
        <f t="shared" si="6"/>
        <v>-0.17924012285942692</v>
      </c>
      <c r="E68" s="60">
        <v>18070</v>
      </c>
      <c r="F68" s="61">
        <f t="shared" si="7"/>
        <v>-0.20473549863568352</v>
      </c>
      <c r="G68" s="58">
        <v>57084</v>
      </c>
      <c r="H68" s="59">
        <f t="shared" si="8"/>
        <v>-0.18748576634024139</v>
      </c>
    </row>
    <row r="69" spans="2:13" ht="36" hidden="1" customHeight="1" outlineLevel="1" x14ac:dyDescent="0.25">
      <c r="B69" s="57" t="s">
        <v>90</v>
      </c>
      <c r="C69" s="58">
        <v>59141</v>
      </c>
      <c r="D69" s="59">
        <f t="shared" si="6"/>
        <v>-0.14170234380669033</v>
      </c>
      <c r="E69" s="60">
        <v>28054</v>
      </c>
      <c r="F69" s="61">
        <f t="shared" si="7"/>
        <v>-0.26807378225364609</v>
      </c>
      <c r="G69" s="58">
        <v>87195</v>
      </c>
      <c r="H69" s="59">
        <f t="shared" si="8"/>
        <v>-0.18687170113956397</v>
      </c>
    </row>
    <row r="70" spans="2:13" ht="36" hidden="1" customHeight="1" outlineLevel="1" x14ac:dyDescent="0.25">
      <c r="B70" s="57" t="s">
        <v>91</v>
      </c>
      <c r="C70" s="58">
        <v>47937</v>
      </c>
      <c r="D70" s="59">
        <f t="shared" si="6"/>
        <v>-0.15227771097121034</v>
      </c>
      <c r="E70" s="60">
        <v>25037</v>
      </c>
      <c r="F70" s="61">
        <f t="shared" si="7"/>
        <v>-0.21553452813635798</v>
      </c>
      <c r="G70" s="58">
        <v>72974</v>
      </c>
      <c r="H70" s="59">
        <f t="shared" si="8"/>
        <v>-0.17509947549285587</v>
      </c>
      <c r="K70" s="54"/>
      <c r="L70" s="54"/>
      <c r="M70" s="54"/>
    </row>
    <row r="71" spans="2:13" ht="36" hidden="1" customHeight="1" outlineLevel="1" x14ac:dyDescent="0.25">
      <c r="B71" s="57" t="s">
        <v>92</v>
      </c>
      <c r="C71" s="58">
        <v>39557</v>
      </c>
      <c r="D71" s="59">
        <f t="shared" si="6"/>
        <v>-0.17154645220742226</v>
      </c>
      <c r="E71" s="60">
        <v>22487</v>
      </c>
      <c r="F71" s="61">
        <f t="shared" si="7"/>
        <v>-0.11318373624640143</v>
      </c>
      <c r="G71" s="58">
        <v>62044</v>
      </c>
      <c r="H71" s="59">
        <f t="shared" si="8"/>
        <v>-0.1513029204568771</v>
      </c>
    </row>
    <row r="72" spans="2:13" ht="36" hidden="1" customHeight="1" outlineLevel="1" x14ac:dyDescent="0.25">
      <c r="B72" s="57" t="s">
        <v>93</v>
      </c>
      <c r="C72" s="58">
        <v>36955</v>
      </c>
      <c r="D72" s="59">
        <f t="shared" si="6"/>
        <v>-0.22820684181947282</v>
      </c>
      <c r="E72" s="60">
        <v>19164</v>
      </c>
      <c r="F72" s="61">
        <f t="shared" si="7"/>
        <v>-0.27764794572182439</v>
      </c>
      <c r="G72" s="58">
        <v>56119</v>
      </c>
      <c r="H72" s="59">
        <f t="shared" si="8"/>
        <v>-0.2458340052679675</v>
      </c>
    </row>
    <row r="73" spans="2:13" ht="36" hidden="1" customHeight="1" outlineLevel="1" x14ac:dyDescent="0.25">
      <c r="B73" s="57" t="s">
        <v>94</v>
      </c>
      <c r="C73" s="58">
        <v>48055</v>
      </c>
      <c r="D73" s="59">
        <f t="shared" si="6"/>
        <v>-6.9855218333849445E-2</v>
      </c>
      <c r="E73" s="60">
        <v>22365</v>
      </c>
      <c r="F73" s="61">
        <f t="shared" si="7"/>
        <v>-0.11285204284014283</v>
      </c>
      <c r="G73" s="58">
        <v>70420</v>
      </c>
      <c r="H73" s="59">
        <f t="shared" si="8"/>
        <v>-8.3955563649608433E-2</v>
      </c>
    </row>
    <row r="74" spans="2:13" ht="36" hidden="1" customHeight="1" outlineLevel="1" x14ac:dyDescent="0.25">
      <c r="B74" s="57" t="s">
        <v>95</v>
      </c>
      <c r="C74" s="58">
        <v>41953</v>
      </c>
      <c r="D74" s="59">
        <f t="shared" si="6"/>
        <v>-0.2876523924338642</v>
      </c>
      <c r="E74" s="60">
        <v>23236</v>
      </c>
      <c r="F74" s="61">
        <f t="shared" si="7"/>
        <v>-0.21616515989744978</v>
      </c>
      <c r="G74" s="58">
        <v>65189</v>
      </c>
      <c r="H74" s="59">
        <f t="shared" si="8"/>
        <v>-0.26371727393887368</v>
      </c>
    </row>
    <row r="75" spans="2:13" ht="36" hidden="1" customHeight="1" outlineLevel="1" x14ac:dyDescent="0.25">
      <c r="B75" s="57" t="s">
        <v>96</v>
      </c>
      <c r="C75" s="58">
        <v>40229</v>
      </c>
      <c r="D75" s="59">
        <f t="shared" si="6"/>
        <v>-0.15639482458531673</v>
      </c>
      <c r="E75" s="60">
        <v>18889</v>
      </c>
      <c r="F75" s="61">
        <f t="shared" si="7"/>
        <v>-9.7903433783848359E-2</v>
      </c>
      <c r="G75" s="58">
        <v>59118</v>
      </c>
      <c r="H75" s="59">
        <f t="shared" si="8"/>
        <v>-0.13854807215923992</v>
      </c>
    </row>
    <row r="76" spans="2:13" ht="36" hidden="1" customHeight="1" outlineLevel="1" x14ac:dyDescent="0.25">
      <c r="B76" s="57" t="s">
        <v>97</v>
      </c>
      <c r="C76" s="58">
        <v>37480</v>
      </c>
      <c r="D76" s="59">
        <f t="shared" si="6"/>
        <v>-0.13401109057301297</v>
      </c>
      <c r="E76" s="60">
        <v>20230</v>
      </c>
      <c r="F76" s="61">
        <f t="shared" si="7"/>
        <v>-0.10557962684587496</v>
      </c>
      <c r="G76" s="58">
        <v>57710</v>
      </c>
      <c r="H76" s="59">
        <f t="shared" si="8"/>
        <v>-0.12425263285683941</v>
      </c>
    </row>
    <row r="77" spans="2:13" collapsed="1" x14ac:dyDescent="0.25">
      <c r="B77" s="71">
        <v>2009</v>
      </c>
      <c r="C77" s="72">
        <v>512992</v>
      </c>
      <c r="D77" s="73">
        <f t="shared" si="6"/>
        <v>-0.15062205900371217</v>
      </c>
      <c r="E77" s="72">
        <v>257540</v>
      </c>
      <c r="F77" s="73">
        <f t="shared" si="7"/>
        <v>-0.18061525441524107</v>
      </c>
      <c r="G77" s="72">
        <v>770532</v>
      </c>
      <c r="H77" s="73">
        <f t="shared" si="8"/>
        <v>-0.16088823451900369</v>
      </c>
    </row>
    <row r="78" spans="2:13" ht="36" hidden="1" customHeight="1" outlineLevel="1" x14ac:dyDescent="0.25">
      <c r="B78" s="57" t="s">
        <v>86</v>
      </c>
      <c r="C78" s="58">
        <v>45354</v>
      </c>
      <c r="D78" s="59">
        <f t="shared" si="6"/>
        <v>-0.10145616641901933</v>
      </c>
      <c r="E78" s="60">
        <v>24232</v>
      </c>
      <c r="F78" s="61">
        <f t="shared" si="7"/>
        <v>-0.14558725009696416</v>
      </c>
      <c r="G78" s="58">
        <v>69586</v>
      </c>
      <c r="H78" s="59">
        <f t="shared" si="8"/>
        <v>-0.11733218326652795</v>
      </c>
    </row>
    <row r="79" spans="2:13" ht="36" hidden="1" customHeight="1" outlineLevel="1" x14ac:dyDescent="0.25">
      <c r="B79" s="57" t="s">
        <v>87</v>
      </c>
      <c r="C79" s="58">
        <v>45636</v>
      </c>
      <c r="D79" s="59">
        <f t="shared" si="6"/>
        <v>-0.11717253786779647</v>
      </c>
      <c r="E79" s="60">
        <v>22975</v>
      </c>
      <c r="F79" s="61">
        <f t="shared" si="7"/>
        <v>-6.0903331289597351E-2</v>
      </c>
      <c r="G79" s="58">
        <v>68611</v>
      </c>
      <c r="H79" s="59">
        <f t="shared" si="8"/>
        <v>-9.9096614932114857E-2</v>
      </c>
    </row>
    <row r="80" spans="2:13" ht="36" hidden="1" customHeight="1" outlineLevel="1" x14ac:dyDescent="0.25">
      <c r="B80" s="57" t="s">
        <v>88</v>
      </c>
      <c r="C80" s="58">
        <v>42830</v>
      </c>
      <c r="D80" s="59">
        <f t="shared" si="6"/>
        <v>-0.156856569156266</v>
      </c>
      <c r="E80" s="60">
        <v>23837</v>
      </c>
      <c r="F80" s="61">
        <f t="shared" si="7"/>
        <v>-0.16007751937984493</v>
      </c>
      <c r="G80" s="58">
        <v>66667</v>
      </c>
      <c r="H80" s="59">
        <f t="shared" si="8"/>
        <v>-0.15801106367930484</v>
      </c>
    </row>
    <row r="81" spans="2:8" ht="36" hidden="1" customHeight="1" outlineLevel="1" x14ac:dyDescent="0.25">
      <c r="B81" s="57" t="s">
        <v>89</v>
      </c>
      <c r="C81" s="58">
        <v>47534</v>
      </c>
      <c r="D81" s="59">
        <f t="shared" si="6"/>
        <v>-0.15353657667925069</v>
      </c>
      <c r="E81" s="60">
        <v>22722</v>
      </c>
      <c r="F81" s="61">
        <f t="shared" si="7"/>
        <v>-0.10908092848180673</v>
      </c>
      <c r="G81" s="58">
        <v>70256</v>
      </c>
      <c r="H81" s="59">
        <f t="shared" si="8"/>
        <v>-0.13965221650746995</v>
      </c>
    </row>
    <row r="82" spans="2:8" ht="36" hidden="1" customHeight="1" outlineLevel="1" x14ac:dyDescent="0.25">
      <c r="B82" s="57" t="s">
        <v>90</v>
      </c>
      <c r="C82" s="58">
        <v>68905</v>
      </c>
      <c r="D82" s="59">
        <f t="shared" si="6"/>
        <v>-7.1548878259112048E-2</v>
      </c>
      <c r="E82" s="60">
        <v>38329</v>
      </c>
      <c r="F82" s="61">
        <f t="shared" si="7"/>
        <v>-4.7205926220542871E-2</v>
      </c>
      <c r="G82" s="58">
        <v>107234</v>
      </c>
      <c r="H82" s="59">
        <f t="shared" si="8"/>
        <v>-6.2992057181304184E-2</v>
      </c>
    </row>
    <row r="83" spans="2:8" ht="36" hidden="1" customHeight="1" outlineLevel="1" x14ac:dyDescent="0.25">
      <c r="B83" s="57" t="s">
        <v>91</v>
      </c>
      <c r="C83" s="58">
        <v>56548</v>
      </c>
      <c r="D83" s="59">
        <f t="shared" si="6"/>
        <v>-0.11099232800905545</v>
      </c>
      <c r="E83" s="60">
        <v>31916</v>
      </c>
      <c r="F83" s="61">
        <f t="shared" si="7"/>
        <v>-0.12169079200836586</v>
      </c>
      <c r="G83" s="58">
        <v>88464</v>
      </c>
      <c r="H83" s="59">
        <f t="shared" si="8"/>
        <v>-0.11488203629960181</v>
      </c>
    </row>
    <row r="84" spans="2:8" ht="36" hidden="1" customHeight="1" outlineLevel="1" x14ac:dyDescent="0.25">
      <c r="B84" s="57" t="s">
        <v>92</v>
      </c>
      <c r="C84" s="58">
        <v>47748</v>
      </c>
      <c r="D84" s="59">
        <f t="shared" si="6"/>
        <v>-9.0808690519260438E-2</v>
      </c>
      <c r="E84" s="60">
        <v>25357</v>
      </c>
      <c r="F84" s="61">
        <f t="shared" si="7"/>
        <v>-0.15165607226497158</v>
      </c>
      <c r="G84" s="58">
        <v>73105</v>
      </c>
      <c r="H84" s="59">
        <f t="shared" si="8"/>
        <v>-0.11287876029948907</v>
      </c>
    </row>
    <row r="85" spans="2:8" ht="36" hidden="1" customHeight="1" outlineLevel="1" x14ac:dyDescent="0.25">
      <c r="B85" s="57" t="s">
        <v>93</v>
      </c>
      <c r="C85" s="58">
        <v>47882</v>
      </c>
      <c r="D85" s="59">
        <f t="shared" si="6"/>
        <v>0.17834379229728059</v>
      </c>
      <c r="E85" s="60">
        <v>26530</v>
      </c>
      <c r="F85" s="61">
        <f t="shared" si="7"/>
        <v>0.2495290128108516</v>
      </c>
      <c r="G85" s="58">
        <v>74412</v>
      </c>
      <c r="H85" s="59">
        <f t="shared" si="8"/>
        <v>0.20277369195209083</v>
      </c>
    </row>
    <row r="86" spans="2:8" ht="36" hidden="1" customHeight="1" outlineLevel="1" x14ac:dyDescent="0.25">
      <c r="B86" s="57" t="s">
        <v>94</v>
      </c>
      <c r="C86" s="58">
        <v>51664</v>
      </c>
      <c r="D86" s="59">
        <f t="shared" si="6"/>
        <v>-4.380818419055732E-2</v>
      </c>
      <c r="E86" s="60">
        <v>25210</v>
      </c>
      <c r="F86" s="61">
        <f t="shared" si="7"/>
        <v>-4.7349128972527632E-2</v>
      </c>
      <c r="G86" s="58">
        <v>76874</v>
      </c>
      <c r="H86" s="59">
        <f t="shared" si="8"/>
        <v>-4.4972296071756901E-2</v>
      </c>
    </row>
    <row r="87" spans="2:8" ht="36" hidden="1" customHeight="1" outlineLevel="1" x14ac:dyDescent="0.25">
      <c r="B87" s="57" t="s">
        <v>95</v>
      </c>
      <c r="C87" s="58">
        <v>58894</v>
      </c>
      <c r="D87" s="59">
        <f t="shared" si="6"/>
        <v>0.12129924033280659</v>
      </c>
      <c r="E87" s="60">
        <v>29644</v>
      </c>
      <c r="F87" s="61">
        <f t="shared" si="7"/>
        <v>8.5264506681310692E-2</v>
      </c>
      <c r="G87" s="58">
        <v>88538</v>
      </c>
      <c r="H87" s="59">
        <f t="shared" si="8"/>
        <v>0.10897066559783553</v>
      </c>
    </row>
    <row r="88" spans="2:8" ht="36" hidden="1" customHeight="1" outlineLevel="1" x14ac:dyDescent="0.25">
      <c r="B88" s="57" t="s">
        <v>96</v>
      </c>
      <c r="C88" s="58">
        <v>47687</v>
      </c>
      <c r="D88" s="59">
        <f t="shared" si="6"/>
        <v>1.0082396051767528E-2</v>
      </c>
      <c r="E88" s="60">
        <v>20939</v>
      </c>
      <c r="F88" s="61">
        <f t="shared" si="7"/>
        <v>-2.5247713414634498E-3</v>
      </c>
      <c r="G88" s="58">
        <v>68626</v>
      </c>
      <c r="H88" s="59">
        <f t="shared" si="8"/>
        <v>6.2020732225855912E-3</v>
      </c>
    </row>
    <row r="89" spans="2:8" ht="36" hidden="1" customHeight="1" outlineLevel="1" x14ac:dyDescent="0.25">
      <c r="B89" s="57" t="s">
        <v>97</v>
      </c>
      <c r="C89" s="58">
        <v>43280</v>
      </c>
      <c r="D89" s="59">
        <f t="shared" si="6"/>
        <v>-1.1194882339501944E-2</v>
      </c>
      <c r="E89" s="60">
        <v>22618</v>
      </c>
      <c r="F89" s="61">
        <f t="shared" si="7"/>
        <v>3.0600026608718078E-3</v>
      </c>
      <c r="G89" s="58">
        <v>65898</v>
      </c>
      <c r="H89" s="59">
        <f t="shared" si="8"/>
        <v>-6.3481053695019218E-3</v>
      </c>
    </row>
    <row r="90" spans="2:8" collapsed="1" x14ac:dyDescent="0.25">
      <c r="B90" s="71">
        <v>2008</v>
      </c>
      <c r="C90" s="72">
        <v>603962</v>
      </c>
      <c r="D90" s="73">
        <f t="shared" si="6"/>
        <v>-5.2804752584562853E-2</v>
      </c>
      <c r="E90" s="72">
        <v>314309</v>
      </c>
      <c r="F90" s="73">
        <f t="shared" si="7"/>
        <v>-5.2478468091777031E-2</v>
      </c>
      <c r="G90" s="72">
        <v>918271</v>
      </c>
      <c r="H90" s="73">
        <f t="shared" si="8"/>
        <v>-5.2693096088199387E-2</v>
      </c>
    </row>
    <row r="91" spans="2:8" ht="36" hidden="1" customHeight="1" outlineLevel="1" x14ac:dyDescent="0.25">
      <c r="B91" s="57" t="s">
        <v>86</v>
      </c>
      <c r="C91" s="58">
        <v>50475</v>
      </c>
      <c r="D91" s="59">
        <f t="shared" si="6"/>
        <v>3.3053622595169863E-2</v>
      </c>
      <c r="E91" s="60">
        <v>28361</v>
      </c>
      <c r="F91" s="61">
        <f t="shared" si="7"/>
        <v>3.6699930547940296E-2</v>
      </c>
      <c r="G91" s="58">
        <v>78836</v>
      </c>
      <c r="H91" s="59">
        <f t="shared" si="8"/>
        <v>3.436241258511874E-2</v>
      </c>
    </row>
    <row r="92" spans="2:8" ht="36" hidden="1" customHeight="1" outlineLevel="1" x14ac:dyDescent="0.25">
      <c r="B92" s="57" t="s">
        <v>87</v>
      </c>
      <c r="C92" s="58">
        <v>51693</v>
      </c>
      <c r="D92" s="59">
        <f t="shared" si="6"/>
        <v>4.7222559863862923E-2</v>
      </c>
      <c r="E92" s="60">
        <v>24465</v>
      </c>
      <c r="F92" s="61">
        <f t="shared" si="7"/>
        <v>1.2749927557229812E-2</v>
      </c>
      <c r="G92" s="58">
        <v>76158</v>
      </c>
      <c r="H92" s="59">
        <f t="shared" si="8"/>
        <v>3.5895482800364586E-2</v>
      </c>
    </row>
    <row r="93" spans="2:8" ht="36" hidden="1" customHeight="1" outlineLevel="1" x14ac:dyDescent="0.25">
      <c r="B93" s="57" t="s">
        <v>88</v>
      </c>
      <c r="C93" s="58">
        <v>50798</v>
      </c>
      <c r="D93" s="59">
        <f t="shared" si="6"/>
        <v>-2.5177509115332897E-2</v>
      </c>
      <c r="E93" s="60">
        <v>28380</v>
      </c>
      <c r="F93" s="61">
        <f t="shared" si="7"/>
        <v>5.3608553608553544E-2</v>
      </c>
      <c r="G93" s="58">
        <v>79178</v>
      </c>
      <c r="H93" s="59">
        <f t="shared" si="8"/>
        <v>1.6699137211244608E-3</v>
      </c>
    </row>
    <row r="94" spans="2:8" ht="36" hidden="1" customHeight="1" outlineLevel="1" x14ac:dyDescent="0.25">
      <c r="B94" s="57" t="s">
        <v>89</v>
      </c>
      <c r="C94" s="58">
        <v>56156</v>
      </c>
      <c r="D94" s="59">
        <f t="shared" si="6"/>
        <v>-8.3720854341051143E-2</v>
      </c>
      <c r="E94" s="60">
        <v>25504</v>
      </c>
      <c r="F94" s="61">
        <f t="shared" si="7"/>
        <v>-0.14710898572049624</v>
      </c>
      <c r="G94" s="58">
        <v>81660</v>
      </c>
      <c r="H94" s="59">
        <f t="shared" si="8"/>
        <v>-0.10450707314398511</v>
      </c>
    </row>
    <row r="95" spans="2:8" ht="36" hidden="1" customHeight="1" outlineLevel="1" x14ac:dyDescent="0.25">
      <c r="B95" s="57" t="s">
        <v>90</v>
      </c>
      <c r="C95" s="58">
        <v>74215</v>
      </c>
      <c r="D95" s="59">
        <f t="shared" si="6"/>
        <v>2.3528113751396296E-2</v>
      </c>
      <c r="E95" s="60">
        <v>40228</v>
      </c>
      <c r="F95" s="61">
        <f t="shared" si="7"/>
        <v>-4.7501237011380315E-3</v>
      </c>
      <c r="G95" s="58">
        <v>114443</v>
      </c>
      <c r="H95" s="59">
        <f t="shared" si="8"/>
        <v>1.3406653738189389E-2</v>
      </c>
    </row>
    <row r="96" spans="2:8" ht="36" hidden="1" customHeight="1" outlineLevel="1" x14ac:dyDescent="0.25">
      <c r="B96" s="57" t="s">
        <v>91</v>
      </c>
      <c r="C96" s="58">
        <v>63608</v>
      </c>
      <c r="D96" s="59">
        <f t="shared" si="6"/>
        <v>-4.0921564488405004E-2</v>
      </c>
      <c r="E96" s="60">
        <v>36338</v>
      </c>
      <c r="F96" s="61">
        <f t="shared" si="7"/>
        <v>-1.4108199034130964E-2</v>
      </c>
      <c r="G96" s="58">
        <v>99946</v>
      </c>
      <c r="H96" s="59">
        <f t="shared" si="8"/>
        <v>-3.1343283582089598E-2</v>
      </c>
    </row>
    <row r="97" spans="2:10" ht="36" hidden="1" customHeight="1" outlineLevel="1" x14ac:dyDescent="0.25">
      <c r="B97" s="57" t="s">
        <v>92</v>
      </c>
      <c r="C97" s="58">
        <v>52517</v>
      </c>
      <c r="D97" s="59">
        <f t="shared" si="6"/>
        <v>1.8165955796820565E-2</v>
      </c>
      <c r="E97" s="60">
        <v>29890</v>
      </c>
      <c r="F97" s="61">
        <f t="shared" si="7"/>
        <v>4.7852760736196265E-2</v>
      </c>
      <c r="G97" s="58">
        <v>82407</v>
      </c>
      <c r="H97" s="59">
        <f t="shared" si="8"/>
        <v>2.8737282316958934E-2</v>
      </c>
    </row>
    <row r="98" spans="2:10" ht="36" hidden="1" customHeight="1" outlineLevel="1" thickBot="1" x14ac:dyDescent="0.3">
      <c r="B98" s="57" t="s">
        <v>93</v>
      </c>
      <c r="C98" s="58">
        <v>40635</v>
      </c>
      <c r="D98" s="59">
        <f t="shared" si="6"/>
        <v>-0.14813106643466589</v>
      </c>
      <c r="E98" s="60">
        <v>21232</v>
      </c>
      <c r="F98" s="61">
        <f t="shared" si="7"/>
        <v>-2.609972019632123E-2</v>
      </c>
      <c r="G98" s="58">
        <v>61867</v>
      </c>
      <c r="H98" s="59">
        <f t="shared" si="8"/>
        <v>-0.10985295387183103</v>
      </c>
      <c r="J98" s="74" t="s">
        <v>98</v>
      </c>
    </row>
    <row r="99" spans="2:10" ht="36" hidden="1" customHeight="1" outlineLevel="1" x14ac:dyDescent="0.25">
      <c r="B99" s="57" t="s">
        <v>94</v>
      </c>
      <c r="C99" s="58">
        <v>54031</v>
      </c>
      <c r="D99" s="59">
        <f t="shared" si="6"/>
        <v>-1.2807863772564487E-2</v>
      </c>
      <c r="E99" s="60">
        <v>26463</v>
      </c>
      <c r="F99" s="61">
        <f t="shared" si="7"/>
        <v>-0.12993588689791224</v>
      </c>
      <c r="G99" s="58">
        <v>80494</v>
      </c>
      <c r="H99" s="59">
        <f t="shared" si="8"/>
        <v>-5.4646669876801335E-2</v>
      </c>
    </row>
    <row r="100" spans="2:10" ht="36" hidden="1" customHeight="1" outlineLevel="1" x14ac:dyDescent="0.25">
      <c r="B100" s="57" t="s">
        <v>95</v>
      </c>
      <c r="C100" s="58">
        <v>52523</v>
      </c>
      <c r="D100" s="59">
        <f t="shared" si="6"/>
        <v>3.1703628042192955E-2</v>
      </c>
      <c r="E100" s="60">
        <v>27315</v>
      </c>
      <c r="F100" s="61">
        <f t="shared" si="7"/>
        <v>-8.8896952104499105E-3</v>
      </c>
      <c r="G100" s="58">
        <v>79838</v>
      </c>
      <c r="H100" s="59">
        <f t="shared" si="8"/>
        <v>1.7446380099147341E-2</v>
      </c>
    </row>
    <row r="101" spans="2:10" ht="36" hidden="1" customHeight="1" outlineLevel="1" x14ac:dyDescent="0.25">
      <c r="B101" s="57" t="s">
        <v>96</v>
      </c>
      <c r="C101" s="58">
        <v>47211</v>
      </c>
      <c r="D101" s="59">
        <f t="shared" si="6"/>
        <v>-6.857816016997309E-3</v>
      </c>
      <c r="E101" s="60">
        <v>20992</v>
      </c>
      <c r="F101" s="61">
        <f t="shared" si="7"/>
        <v>-9.7584042644656477E-2</v>
      </c>
      <c r="G101" s="58">
        <v>68203</v>
      </c>
      <c r="H101" s="59">
        <f t="shared" si="8"/>
        <v>-3.6667184564753708E-2</v>
      </c>
    </row>
    <row r="102" spans="2:10" ht="36" hidden="1" customHeight="1" outlineLevel="1" x14ac:dyDescent="0.25">
      <c r="B102" s="57" t="s">
        <v>97</v>
      </c>
      <c r="C102" s="58">
        <v>43770</v>
      </c>
      <c r="D102" s="59">
        <f t="shared" si="6"/>
        <v>3.8877812589005911E-2</v>
      </c>
      <c r="E102" s="60">
        <v>22549</v>
      </c>
      <c r="F102" s="61">
        <f t="shared" si="7"/>
        <v>-6.9415211918616659E-2</v>
      </c>
      <c r="G102" s="58">
        <v>66319</v>
      </c>
      <c r="H102" s="59">
        <f t="shared" si="8"/>
        <v>-6.6302005635665573E-4</v>
      </c>
    </row>
    <row r="103" spans="2:10" collapsed="1" x14ac:dyDescent="0.25">
      <c r="B103" s="71">
        <v>2007</v>
      </c>
      <c r="C103" s="72">
        <v>637632</v>
      </c>
      <c r="D103" s="73">
        <f t="shared" si="6"/>
        <v>-1.1486091581775382E-2</v>
      </c>
      <c r="E103" s="72">
        <v>331717</v>
      </c>
      <c r="F103" s="73">
        <f t="shared" si="7"/>
        <v>-2.8433770227722088E-2</v>
      </c>
      <c r="G103" s="72">
        <v>969349</v>
      </c>
      <c r="H103" s="73">
        <f t="shared" si="8"/>
        <v>-1.7351839799851221E-2</v>
      </c>
    </row>
    <row r="104" spans="2:10" ht="36" hidden="1" customHeight="1" outlineLevel="1" x14ac:dyDescent="0.25">
      <c r="B104" s="57" t="s">
        <v>86</v>
      </c>
      <c r="C104" s="58">
        <v>48860</v>
      </c>
      <c r="D104" s="58"/>
      <c r="E104" s="60">
        <v>27357</v>
      </c>
      <c r="F104" s="61"/>
      <c r="G104" s="58">
        <v>76217</v>
      </c>
      <c r="H104" s="58"/>
    </row>
    <row r="105" spans="2:10" ht="36" hidden="1" customHeight="1" outlineLevel="1" x14ac:dyDescent="0.25">
      <c r="B105" s="57" t="s">
        <v>87</v>
      </c>
      <c r="C105" s="58">
        <v>49362</v>
      </c>
      <c r="D105" s="58"/>
      <c r="E105" s="60">
        <v>24157</v>
      </c>
      <c r="F105" s="61"/>
      <c r="G105" s="58">
        <v>73519</v>
      </c>
      <c r="H105" s="58"/>
    </row>
    <row r="106" spans="2:10" ht="36" hidden="1" customHeight="1" outlineLevel="1" x14ac:dyDescent="0.25">
      <c r="B106" s="57" t="s">
        <v>88</v>
      </c>
      <c r="C106" s="58">
        <v>52110</v>
      </c>
      <c r="D106" s="58"/>
      <c r="E106" s="60">
        <v>26936</v>
      </c>
      <c r="F106" s="61"/>
      <c r="G106" s="58">
        <v>79046</v>
      </c>
      <c r="H106" s="58"/>
    </row>
    <row r="107" spans="2:10" ht="36" hidden="1" customHeight="1" outlineLevel="1" x14ac:dyDescent="0.25">
      <c r="B107" s="57" t="s">
        <v>89</v>
      </c>
      <c r="C107" s="58">
        <v>61287</v>
      </c>
      <c r="D107" s="58"/>
      <c r="E107" s="60">
        <v>29903</v>
      </c>
      <c r="F107" s="61"/>
      <c r="G107" s="58">
        <v>91190</v>
      </c>
      <c r="H107" s="58"/>
    </row>
    <row r="108" spans="2:10" ht="36" hidden="1" customHeight="1" outlineLevel="1" x14ac:dyDescent="0.25">
      <c r="B108" s="57" t="s">
        <v>90</v>
      </c>
      <c r="C108" s="58">
        <v>72509</v>
      </c>
      <c r="D108" s="58"/>
      <c r="E108" s="60">
        <v>40420</v>
      </c>
      <c r="F108" s="61"/>
      <c r="G108" s="58">
        <v>112929</v>
      </c>
      <c r="H108" s="58"/>
    </row>
    <row r="109" spans="2:10" ht="36" hidden="1" customHeight="1" outlineLevel="1" x14ac:dyDescent="0.25">
      <c r="B109" s="57" t="s">
        <v>91</v>
      </c>
      <c r="C109" s="58">
        <v>66322</v>
      </c>
      <c r="D109" s="58"/>
      <c r="E109" s="60">
        <v>36858</v>
      </c>
      <c r="F109" s="61"/>
      <c r="G109" s="58">
        <v>103180</v>
      </c>
      <c r="H109" s="58"/>
    </row>
    <row r="110" spans="2:10" ht="36" hidden="1" customHeight="1" outlineLevel="1" x14ac:dyDescent="0.25">
      <c r="B110" s="57" t="s">
        <v>92</v>
      </c>
      <c r="C110" s="58">
        <v>51580</v>
      </c>
      <c r="D110" s="58"/>
      <c r="E110" s="60">
        <v>28525</v>
      </c>
      <c r="F110" s="61"/>
      <c r="G110" s="58">
        <v>80105</v>
      </c>
      <c r="H110" s="58"/>
    </row>
    <row r="111" spans="2:10" ht="36" hidden="1" customHeight="1" outlineLevel="1" x14ac:dyDescent="0.25">
      <c r="B111" s="57" t="s">
        <v>93</v>
      </c>
      <c r="C111" s="58">
        <v>47701</v>
      </c>
      <c r="D111" s="58"/>
      <c r="E111" s="60">
        <v>21801</v>
      </c>
      <c r="F111" s="61"/>
      <c r="G111" s="58">
        <v>69502</v>
      </c>
      <c r="H111" s="58"/>
    </row>
    <row r="112" spans="2:10" ht="36" hidden="1" customHeight="1" outlineLevel="1" x14ac:dyDescent="0.25">
      <c r="B112" s="57" t="s">
        <v>94</v>
      </c>
      <c r="C112" s="58">
        <v>54732</v>
      </c>
      <c r="D112" s="58"/>
      <c r="E112" s="60">
        <v>30415</v>
      </c>
      <c r="F112" s="61"/>
      <c r="G112" s="58">
        <v>85147</v>
      </c>
      <c r="H112" s="58"/>
    </row>
    <row r="113" spans="2:8" ht="36" hidden="1" customHeight="1" outlineLevel="1" x14ac:dyDescent="0.25">
      <c r="B113" s="57" t="s">
        <v>95</v>
      </c>
      <c r="C113" s="58">
        <v>50909</v>
      </c>
      <c r="D113" s="58"/>
      <c r="E113" s="60">
        <v>27560</v>
      </c>
      <c r="F113" s="61"/>
      <c r="G113" s="58">
        <v>78469</v>
      </c>
      <c r="H113" s="58"/>
    </row>
    <row r="114" spans="2:8" ht="36" hidden="1" customHeight="1" outlineLevel="1" x14ac:dyDescent="0.25">
      <c r="B114" s="57" t="s">
        <v>96</v>
      </c>
      <c r="C114" s="58">
        <v>47537</v>
      </c>
      <c r="D114" s="58"/>
      <c r="E114" s="60">
        <v>23262</v>
      </c>
      <c r="F114" s="61"/>
      <c r="G114" s="58">
        <v>70799</v>
      </c>
      <c r="H114" s="58"/>
    </row>
    <row r="115" spans="2:8" ht="36" hidden="1" customHeight="1" outlineLevel="1" x14ac:dyDescent="0.25">
      <c r="B115" s="57" t="s">
        <v>97</v>
      </c>
      <c r="C115" s="58">
        <v>42132</v>
      </c>
      <c r="D115" s="58"/>
      <c r="E115" s="60">
        <v>24231</v>
      </c>
      <c r="F115" s="61"/>
      <c r="G115" s="58">
        <v>66363</v>
      </c>
      <c r="H115" s="58"/>
    </row>
    <row r="116" spans="2:8" collapsed="1" x14ac:dyDescent="0.25">
      <c r="B116" s="71">
        <v>2006</v>
      </c>
      <c r="C116" s="72">
        <v>645041</v>
      </c>
      <c r="D116" s="72"/>
      <c r="E116" s="72">
        <v>341425</v>
      </c>
      <c r="F116" s="73"/>
      <c r="G116" s="72">
        <v>986466</v>
      </c>
      <c r="H116" s="72"/>
    </row>
    <row r="117" spans="2:8" ht="15" customHeight="1" x14ac:dyDescent="0.25">
      <c r="B117" s="397" t="s">
        <v>99</v>
      </c>
      <c r="C117" s="397"/>
      <c r="D117" s="397"/>
      <c r="E117" s="397"/>
      <c r="F117" s="397"/>
      <c r="G117" s="397"/>
      <c r="H117" s="397"/>
    </row>
  </sheetData>
  <mergeCells count="5">
    <mergeCell ref="B5:H5"/>
    <mergeCell ref="C6:D6"/>
    <mergeCell ref="E6:F6"/>
    <mergeCell ref="G6:H6"/>
    <mergeCell ref="B117:H117"/>
  </mergeCells>
  <hyperlinks>
    <hyperlink ref="J98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75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52" customWidth="1"/>
    <col min="2" max="2" width="13" style="52" customWidth="1"/>
    <col min="3" max="3" width="10.7109375" style="52" customWidth="1"/>
    <col min="4" max="4" width="12.7109375" style="52" customWidth="1"/>
    <col min="5" max="5" width="10.7109375" style="52" customWidth="1"/>
    <col min="6" max="16384" width="11.42578125" style="5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98" t="s">
        <v>101</v>
      </c>
      <c r="C5" s="398"/>
      <c r="D5" s="398"/>
      <c r="E5" s="398"/>
    </row>
    <row r="6" spans="2:7" ht="15" customHeight="1" x14ac:dyDescent="0.25">
      <c r="B6" s="76"/>
      <c r="C6" s="55" t="s">
        <v>102</v>
      </c>
      <c r="D6" s="55" t="s">
        <v>82</v>
      </c>
      <c r="E6" s="55" t="s">
        <v>83</v>
      </c>
    </row>
    <row r="7" spans="2:7" ht="15" customHeight="1" x14ac:dyDescent="0.25">
      <c r="B7" s="57" t="s">
        <v>94</v>
      </c>
      <c r="C7" s="77">
        <f>IFERROR('tab. Turistas alojados tip'!C8/'tab. Turistas alojados tip'!C21-1,"-")</f>
        <v>7.6748081297967508E-2</v>
      </c>
      <c r="D7" s="77">
        <f>IFERROR('tab. Turistas alojados tip'!E8/'tab. Turistas alojados tip'!E21-1,"-")</f>
        <v>0.14776162372247015</v>
      </c>
      <c r="E7" s="77">
        <f>IFERROR('tab. Turistas alojados tip'!G8/'tab. Turistas alojados tip'!G21-1,"-")</f>
        <v>9.5055199925781597E-2</v>
      </c>
    </row>
    <row r="8" spans="2:7" ht="15" customHeight="1" x14ac:dyDescent="0.25">
      <c r="B8" s="57" t="s">
        <v>95</v>
      </c>
      <c r="C8" s="77">
        <f>IFERROR('tab. Turistas alojados tip'!C9/'tab. Turistas alojados tip'!C22-1,"-")</f>
        <v>-9.5485210171251111E-3</v>
      </c>
      <c r="D8" s="77">
        <f>IFERROR('tab. Turistas alojados tip'!E9/'tab. Turistas alojados tip'!E22-1,"-")</f>
        <v>2.8153497766081115E-2</v>
      </c>
      <c r="E8" s="77">
        <f>IFERROR('tab. Turistas alojados tip'!G9/'tab. Turistas alojados tip'!G22-1,"-")</f>
        <v>0</v>
      </c>
    </row>
    <row r="9" spans="2:7" ht="15" customHeight="1" x14ac:dyDescent="0.25">
      <c r="B9" s="57" t="s">
        <v>96</v>
      </c>
      <c r="C9" s="77">
        <f>IFERROR('tab. Turistas alojados tip'!C10/'tab. Turistas alojados tip'!C23-1,"-")</f>
        <v>4.7974698941734673E-2</v>
      </c>
      <c r="D9" s="77">
        <f>IFERROR('tab. Turistas alojados tip'!E10/'tab. Turistas alojados tip'!E23-1,"-")</f>
        <v>4.4920582395764352E-2</v>
      </c>
      <c r="E9" s="77">
        <f>IFERROR('tab. Turistas alojados tip'!G10/'tab. Turistas alojados tip'!G23-1,"-")</f>
        <v>4.7280657229334722E-2</v>
      </c>
    </row>
    <row r="10" spans="2:7" ht="15" customHeight="1" x14ac:dyDescent="0.25">
      <c r="B10" s="57" t="s">
        <v>97</v>
      </c>
      <c r="C10" s="77">
        <f>IFERROR('tab. Turistas alojados tip'!C11/'tab. Turistas alojados tip'!C24-1,"-")</f>
        <v>5.7370517928286846E-2</v>
      </c>
      <c r="D10" s="77">
        <f>IFERROR('tab. Turistas alojados tip'!E11/'tab. Turistas alojados tip'!E24-1,"-")</f>
        <v>-7.3263624402742145E-2</v>
      </c>
      <c r="E10" s="77">
        <f>IFERROR('tab. Turistas alojados tip'!G11/'tab. Turistas alojados tip'!G24-1,"-")</f>
        <v>2.3596390718991778E-2</v>
      </c>
    </row>
    <row r="11" spans="2:7" ht="30" customHeight="1" x14ac:dyDescent="0.25">
      <c r="B11" s="63" t="str">
        <f>actualizaciones!$A$2</f>
        <v>I cuatrimestre 2014</v>
      </c>
      <c r="C11" s="67">
        <v>4.076252519098289E-2</v>
      </c>
      <c r="D11" s="67">
        <v>3.5199605369789611E-2</v>
      </c>
      <c r="E11" s="67">
        <v>3.9374302068953426E-2</v>
      </c>
      <c r="G11" s="78"/>
    </row>
    <row r="12" spans="2:7" ht="17.25" customHeight="1" outlineLevel="1" x14ac:dyDescent="0.25">
      <c r="B12" s="57" t="s">
        <v>86</v>
      </c>
      <c r="C12" s="77">
        <f>IFERROR('tab. Turistas alojados tip'!C13/'tab. Turistas alojados tip'!C26-1,"-")</f>
        <v>0.13637033037160662</v>
      </c>
      <c r="D12" s="77">
        <f>IFERROR('tab. Turistas alojados tip'!E13/'tab. Turistas alojados tip'!E26-1,"-")</f>
        <v>8.1904761904760814E-3</v>
      </c>
      <c r="E12" s="77">
        <f>IFERROR('tab. Turistas alojados tip'!G13/'tab. Turistas alojados tip'!G26-1,"-")</f>
        <v>0.10063371804857324</v>
      </c>
    </row>
    <row r="13" spans="2:7" ht="15" customHeight="1" outlineLevel="1" x14ac:dyDescent="0.25">
      <c r="B13" s="57" t="s">
        <v>87</v>
      </c>
      <c r="C13" s="77">
        <f>IFERROR('tab. Turistas alojados tip'!C14/'tab. Turistas alojados tip'!C27-1,"-")</f>
        <v>0.26455604979995528</v>
      </c>
      <c r="D13" s="77">
        <f>IFERROR('tab. Turistas alojados tip'!E14/'tab. Turistas alojados tip'!E27-1,"-")</f>
        <v>0.35836003495484992</v>
      </c>
      <c r="E13" s="77">
        <f>IFERROR('tab. Turistas alojados tip'!G14/'tab. Turistas alojados tip'!G27-1,"-")</f>
        <v>0.28842198877216396</v>
      </c>
    </row>
    <row r="14" spans="2:7" ht="15" customHeight="1" outlineLevel="1" x14ac:dyDescent="0.25">
      <c r="B14" s="57" t="s">
        <v>88</v>
      </c>
      <c r="C14" s="77">
        <f>IFERROR('tab. Turistas alojados tip'!C15/'tab. Turistas alojados tip'!C28-1,"-")</f>
        <v>0.13920571001422677</v>
      </c>
      <c r="D14" s="77">
        <f>IFERROR('tab. Turistas alojados tip'!E15/'tab. Turistas alojados tip'!E28-1,"-")</f>
        <v>0.20047393364928912</v>
      </c>
      <c r="E14" s="77">
        <f>IFERROR('tab. Turistas alojados tip'!G15/'tab. Turistas alojados tip'!G28-1,"-")</f>
        <v>0.15529595846446553</v>
      </c>
    </row>
    <row r="15" spans="2:7" ht="15" customHeight="1" outlineLevel="1" x14ac:dyDescent="0.25">
      <c r="B15" s="57" t="s">
        <v>89</v>
      </c>
      <c r="C15" s="77">
        <f>IFERROR('tab. Turistas alojados tip'!C16/'tab. Turistas alojados tip'!C29-1,"-")</f>
        <v>7.9551579174301779E-3</v>
      </c>
      <c r="D15" s="77">
        <f>IFERROR('tab. Turistas alojados tip'!E16/'tab. Turistas alojados tip'!E29-1,"-")</f>
        <v>0.1665826431400792</v>
      </c>
      <c r="E15" s="77">
        <f>IFERROR('tab. Turistas alojados tip'!G16/'tab. Turistas alojados tip'!G29-1,"-")</f>
        <v>4.4499751119960074E-2</v>
      </c>
    </row>
    <row r="16" spans="2:7" ht="15" customHeight="1" outlineLevel="1" x14ac:dyDescent="0.25">
      <c r="B16" s="57" t="s">
        <v>90</v>
      </c>
      <c r="C16" s="77">
        <f>IFERROR('tab. Turistas alojados tip'!C17/'tab. Turistas alojados tip'!C30-1,"-")</f>
        <v>0.12895608865607078</v>
      </c>
      <c r="D16" s="77">
        <f>IFERROR('tab. Turistas alojados tip'!E17/'tab. Turistas alojados tip'!E30-1,"-")</f>
        <v>0.30819653112129464</v>
      </c>
      <c r="E16" s="77">
        <f>IFERROR('tab. Turistas alojados tip'!G17/'tab. Turistas alojados tip'!G30-1,"-")</f>
        <v>0.17464072387485952</v>
      </c>
    </row>
    <row r="17" spans="2:7" ht="15" customHeight="1" outlineLevel="1" x14ac:dyDescent="0.25">
      <c r="B17" s="57" t="s">
        <v>91</v>
      </c>
      <c r="C17" s="77">
        <f>IFERROR('tab. Turistas alojados tip'!C18/'tab. Turistas alojados tip'!C31-1,"-")</f>
        <v>0.18852400711321882</v>
      </c>
      <c r="D17" s="77">
        <f>IFERROR('tab. Turistas alojados tip'!E18/'tab. Turistas alojados tip'!E31-1,"-")</f>
        <v>1.0349243306169966</v>
      </c>
      <c r="E17" s="77">
        <f>IFERROR('tab. Turistas alojados tip'!G18/'tab. Turistas alojados tip'!G31-1,"-")</f>
        <v>0.3434449093444909</v>
      </c>
    </row>
    <row r="18" spans="2:7" ht="15" customHeight="1" outlineLevel="1" x14ac:dyDescent="0.25">
      <c r="B18" s="57" t="s">
        <v>92</v>
      </c>
      <c r="C18" s="77">
        <f>IFERROR('tab. Turistas alojados tip'!C19/'tab. Turistas alojados tip'!C32-1,"-")</f>
        <v>6.1095671016062836E-2</v>
      </c>
      <c r="D18" s="77">
        <f>IFERROR('tab. Turistas alojados tip'!E19/'tab. Turistas alojados tip'!E32-1,"-")</f>
        <v>0.2281612054872415</v>
      </c>
      <c r="E18" s="77">
        <f>IFERROR('tab. Turistas alojados tip'!G19/'tab. Turistas alojados tip'!G32-1,"-")</f>
        <v>0.10267659702443077</v>
      </c>
    </row>
    <row r="19" spans="2:7" ht="15" customHeight="1" outlineLevel="1" x14ac:dyDescent="0.25">
      <c r="B19" s="57" t="s">
        <v>93</v>
      </c>
      <c r="C19" s="77">
        <f>IFERROR('tab. Turistas alojados tip'!C20/'tab. Turistas alojados tip'!C33-1,"-")</f>
        <v>-3.1834769780262451E-2</v>
      </c>
      <c r="D19" s="77">
        <f>IFERROR('tab. Turistas alojados tip'!E20/'tab. Turistas alojados tip'!E33-1,"-")</f>
        <v>0.11455570291777195</v>
      </c>
      <c r="E19" s="77">
        <f>IFERROR('tab. Turistas alojados tip'!G20/'tab. Turistas alojados tip'!G33-1,"-")</f>
        <v>2.9979684818839392E-3</v>
      </c>
    </row>
    <row r="20" spans="2:7" ht="15" customHeight="1" outlineLevel="1" x14ac:dyDescent="0.25">
      <c r="B20" s="57" t="s">
        <v>94</v>
      </c>
      <c r="C20" s="77">
        <f>IFERROR('tab. Turistas alojados tip'!C21/'tab. Turistas alojados tip'!C34-1,"-")</f>
        <v>-3.4398686815043655E-2</v>
      </c>
      <c r="D20" s="77">
        <f>IFERROR('tab. Turistas alojados tip'!E21/'tab. Turistas alojados tip'!E34-1,"-")</f>
        <v>-6.3809716326393096E-2</v>
      </c>
      <c r="E20" s="77">
        <f>IFERROR('tab. Turistas alojados tip'!G21/'tab. Turistas alojados tip'!G34-1,"-")</f>
        <v>-4.2156148364050017E-2</v>
      </c>
    </row>
    <row r="21" spans="2:7" ht="15" customHeight="1" outlineLevel="1" x14ac:dyDescent="0.25">
      <c r="B21" s="57" t="s">
        <v>95</v>
      </c>
      <c r="C21" s="77">
        <f>IFERROR('tab. Turistas alojados tip'!C22/'tab. Turistas alojados tip'!C35-1,"-")</f>
        <v>5.709520988304484E-2</v>
      </c>
      <c r="D21" s="77">
        <f>IFERROR('tab. Turistas alojados tip'!E22/'tab. Turistas alojados tip'!E35-1,"-")</f>
        <v>-1.2689588494773085E-2</v>
      </c>
      <c r="E21" s="77">
        <f>IFERROR('tab. Turistas alojados tip'!G22/'tab. Turistas alojados tip'!G35-1,"-")</f>
        <v>3.8504877499114576E-2</v>
      </c>
    </row>
    <row r="22" spans="2:7" ht="15" customHeight="1" outlineLevel="1" x14ac:dyDescent="0.25">
      <c r="B22" s="57" t="s">
        <v>96</v>
      </c>
      <c r="C22" s="77">
        <f>IFERROR('tab. Turistas alojados tip'!C23/'tab. Turistas alojados tip'!C36-1,"-")</f>
        <v>-2.937495572504667E-2</v>
      </c>
      <c r="D22" s="77">
        <f>IFERROR('tab. Turistas alojados tip'!E23/'tab. Turistas alojados tip'!E36-1,"-")</f>
        <v>-8.2156416097190599E-2</v>
      </c>
      <c r="E22" s="77">
        <f>IFERROR('tab. Turistas alojados tip'!G23/'tab. Turistas alojados tip'!G36-1,"-")</f>
        <v>-4.1895567283272372E-2</v>
      </c>
    </row>
    <row r="23" spans="2:7" ht="15" customHeight="1" outlineLevel="1" x14ac:dyDescent="0.25">
      <c r="B23" s="57" t="s">
        <v>97</v>
      </c>
      <c r="C23" s="77">
        <f>IFERROR('tab. Turistas alojados tip'!C24/'tab. Turistas alojados tip'!C37-1,"-")</f>
        <v>-5.4171329390001577E-2</v>
      </c>
      <c r="D23" s="77">
        <f>IFERROR('tab. Turistas alojados tip'!E24/'tab. Turistas alojados tip'!E37-1,"-")</f>
        <v>9.9847677075399766E-2</v>
      </c>
      <c r="E23" s="77">
        <f>IFERROR('tab. Turistas alojados tip'!G24/'tab. Turistas alojados tip'!G37-1,"-")</f>
        <v>-1.8641179261029261E-2</v>
      </c>
    </row>
    <row r="24" spans="2:7" x14ac:dyDescent="0.25">
      <c r="B24" s="68">
        <v>2013</v>
      </c>
      <c r="C24" s="79">
        <f>IFERROR('tab. Turistas alojados tip'!C25/'tab. Turistas alojados tip'!C38-1,"-")</f>
        <v>6.9271062619147727E-2</v>
      </c>
      <c r="D24" s="79">
        <f>IFERROR('tab. Turistas alojados tip'!E25/'tab. Turistas alojados tip'!E38-1,"-")</f>
        <v>0.1724301503723733</v>
      </c>
      <c r="E24" s="79">
        <f>IFERROR('tab. Turistas alojados tip'!G25/'tab. Turistas alojados tip'!G38-1,"-")</f>
        <v>9.4695369938724738E-2</v>
      </c>
      <c r="G24" s="78"/>
    </row>
    <row r="25" spans="2:7" ht="17.25" hidden="1" customHeight="1" outlineLevel="1" x14ac:dyDescent="0.25">
      <c r="B25" s="57" t="s">
        <v>86</v>
      </c>
      <c r="C25" s="77">
        <f>IFERROR('tab. Turistas alojados tip'!C26/'tab. Turistas alojados tip'!C39-1,"-")</f>
        <v>-6.92861222158766E-2</v>
      </c>
      <c r="D25" s="77">
        <f>IFERROR('tab. Turistas alojados tip'!E26/'tab. Turistas alojados tip'!E39-1,"-")</f>
        <v>2.7732463295269127E-2</v>
      </c>
      <c r="E25" s="77">
        <f>IFERROR('tab. Turistas alojados tip'!G26/'tab. Turistas alojados tip'!G39-1,"-")</f>
        <v>-4.4128595600676834E-2</v>
      </c>
    </row>
    <row r="26" spans="2:7" ht="15" hidden="1" customHeight="1" outlineLevel="1" x14ac:dyDescent="0.25">
      <c r="B26" s="57" t="s">
        <v>87</v>
      </c>
      <c r="C26" s="77">
        <f>IFERROR('tab. Turistas alojados tip'!C27/'tab. Turistas alojados tip'!C40-1,"-")</f>
        <v>-8.4557987169570969E-2</v>
      </c>
      <c r="D26" s="77">
        <f>IFERROR('tab. Turistas alojados tip'!E27/'tab. Turistas alojados tip'!E40-1,"-")</f>
        <v>-2.1937321937321896E-2</v>
      </c>
      <c r="E26" s="77">
        <f>IFERROR('tab. Turistas alojados tip'!G27/'tab. Turistas alojados tip'!G40-1,"-")</f>
        <v>-6.9398944791199679E-2</v>
      </c>
    </row>
    <row r="27" spans="2:7" ht="15" hidden="1" customHeight="1" outlineLevel="1" x14ac:dyDescent="0.25">
      <c r="B27" s="57" t="s">
        <v>88</v>
      </c>
      <c r="C27" s="77">
        <f>IFERROR('tab. Turistas alojados tip'!C28/'tab. Turistas alojados tip'!C41-1,"-")</f>
        <v>-2.8053810818411962E-2</v>
      </c>
      <c r="D27" s="77">
        <f>IFERROR('tab. Turistas alojados tip'!E28/'tab. Turistas alojados tip'!E41-1,"-")</f>
        <v>-0.12974310629271746</v>
      </c>
      <c r="E27" s="77">
        <f>IFERROR('tab. Turistas alojados tip'!G28/'tab. Turistas alojados tip'!G41-1,"-")</f>
        <v>-5.6991951710261612E-2</v>
      </c>
    </row>
    <row r="28" spans="2:7" ht="15" hidden="1" customHeight="1" outlineLevel="1" x14ac:dyDescent="0.25">
      <c r="B28" s="57" t="s">
        <v>89</v>
      </c>
      <c r="C28" s="77">
        <f>IFERROR('tab. Turistas alojados tip'!C29/'tab. Turistas alojados tip'!C42-1,"-")</f>
        <v>5.8100278297367636E-2</v>
      </c>
      <c r="D28" s="77">
        <f>IFERROR('tab. Turistas alojados tip'!E29/'tab. Turistas alojados tip'!E42-1,"-")</f>
        <v>4.792452830188676E-2</v>
      </c>
      <c r="E28" s="77">
        <f>IFERROR('tab. Turistas alojados tip'!G29/'tab. Turistas alojados tip'!G42-1,"-")</f>
        <v>5.5738508968609768E-2</v>
      </c>
    </row>
    <row r="29" spans="2:7" ht="15" hidden="1" customHeight="1" outlineLevel="1" x14ac:dyDescent="0.25">
      <c r="B29" s="57" t="s">
        <v>90</v>
      </c>
      <c r="C29" s="77">
        <f>IFERROR('tab. Turistas alojados tip'!C30/'tab. Turistas alojados tip'!C43-1,"-")</f>
        <v>-9.507649213531566E-2</v>
      </c>
      <c r="D29" s="77">
        <f>IFERROR('tab. Turistas alojados tip'!E30/'tab. Turistas alojados tip'!E43-1,"-")</f>
        <v>-0.11811950071618582</v>
      </c>
      <c r="E29" s="77">
        <f>IFERROR('tab. Turistas alojados tip'!G30/'tab. Turistas alojados tip'!G43-1,"-")</f>
        <v>-0.10106326422115897</v>
      </c>
    </row>
    <row r="30" spans="2:7" ht="15" hidden="1" customHeight="1" outlineLevel="1" x14ac:dyDescent="0.25">
      <c r="B30" s="57" t="s">
        <v>91</v>
      </c>
      <c r="C30" s="77">
        <f>IFERROR('tab. Turistas alojados tip'!C31/'tab. Turistas alojados tip'!C44-1,"-")</f>
        <v>-0.15984382159007149</v>
      </c>
      <c r="D30" s="77">
        <f>IFERROR('tab. Turistas alojados tip'!E31/'tab. Turistas alojados tip'!E44-1,"-")</f>
        <v>-0.5071201293620573</v>
      </c>
      <c r="E30" s="77">
        <f>IFERROR('tab. Turistas alojados tip'!G31/'tab. Turistas alojados tip'!G44-1,"-")</f>
        <v>-0.25581663543318434</v>
      </c>
    </row>
    <row r="31" spans="2:7" ht="15" hidden="1" customHeight="1" outlineLevel="1" x14ac:dyDescent="0.25">
      <c r="B31" s="57" t="s">
        <v>92</v>
      </c>
      <c r="C31" s="77">
        <f>IFERROR('tab. Turistas alojados tip'!C32/'tab. Turistas alojados tip'!C45-1,"-")</f>
        <v>7.5462743236829333E-3</v>
      </c>
      <c r="D31" s="77">
        <f>IFERROR('tab. Turistas alojados tip'!E32/'tab. Turistas alojados tip'!E45-1,"-")</f>
        <v>-3.7622272385252065E-2</v>
      </c>
      <c r="E31" s="77">
        <f>IFERROR('tab. Turistas alojados tip'!G32/'tab. Turistas alojados tip'!G45-1,"-")</f>
        <v>-4.0874574957275867E-3</v>
      </c>
    </row>
    <row r="32" spans="2:7" ht="15" hidden="1" customHeight="1" outlineLevel="1" x14ac:dyDescent="0.25">
      <c r="B32" s="57" t="s">
        <v>93</v>
      </c>
      <c r="C32" s="77">
        <f>IFERROR('tab. Turistas alojados tip'!C33/'tab. Turistas alojados tip'!C46-1,"-")</f>
        <v>1.0408221972331821E-2</v>
      </c>
      <c r="D32" s="77">
        <f>IFERROR('tab. Turistas alojados tip'!E33/'tab. Turistas alojados tip'!E46-1,"-")</f>
        <v>-8.3352328850391344E-2</v>
      </c>
      <c r="E32" s="77">
        <f>IFERROR('tab. Turistas alojados tip'!G33/'tab. Turistas alojados tip'!G46-1,"-")</f>
        <v>-1.3599221789883265E-2</v>
      </c>
    </row>
    <row r="33" spans="2:7" ht="15" hidden="1" customHeight="1" outlineLevel="1" x14ac:dyDescent="0.25">
      <c r="B33" s="57" t="s">
        <v>94</v>
      </c>
      <c r="C33" s="77">
        <f>IFERROR('tab. Turistas alojados tip'!C34/'tab. Turistas alojados tip'!C47-1,"-")</f>
        <v>-7.4961480919098711E-2</v>
      </c>
      <c r="D33" s="77">
        <f>IFERROR('tab. Turistas alojados tip'!E34/'tab. Turistas alojados tip'!E47-1,"-")</f>
        <v>-0.14520216564911881</v>
      </c>
      <c r="E33" s="77">
        <f>IFERROR('tab. Turistas alojados tip'!G34/'tab. Turistas alojados tip'!G47-1,"-")</f>
        <v>-9.4585244186982109E-2</v>
      </c>
    </row>
    <row r="34" spans="2:7" ht="15" hidden="1" customHeight="1" outlineLevel="1" x14ac:dyDescent="0.25">
      <c r="B34" s="57" t="s">
        <v>95</v>
      </c>
      <c r="C34" s="77">
        <f>IFERROR('tab. Turistas alojados tip'!C35/'tab. Turistas alojados tip'!C48-1,"-")</f>
        <v>-4.6290676990687452E-2</v>
      </c>
      <c r="D34" s="77">
        <f>IFERROR('tab. Turistas alojados tip'!E35/'tab. Turistas alojados tip'!E48-1,"-")</f>
        <v>-0.12080964777134362</v>
      </c>
      <c r="E34" s="77">
        <f>IFERROR('tab. Turistas alojados tip'!G35/'tab. Turistas alojados tip'!G48-1,"-")</f>
        <v>-6.7349267355272691E-2</v>
      </c>
    </row>
    <row r="35" spans="2:7" ht="15" hidden="1" customHeight="1" outlineLevel="1" x14ac:dyDescent="0.25">
      <c r="B35" s="57" t="s">
        <v>96</v>
      </c>
      <c r="C35" s="77">
        <f>IFERROR('tab. Turistas alojados tip'!C36/'tab. Turistas alojados tip'!C49-1,"-")</f>
        <v>-1.8767812043837928E-2</v>
      </c>
      <c r="D35" s="77">
        <f>IFERROR('tab. Turistas alojados tip'!E36/'tab. Turistas alojados tip'!E49-1,"-")</f>
        <v>-2.610367521999557E-2</v>
      </c>
      <c r="E35" s="77">
        <f>IFERROR('tab. Turistas alojados tip'!G36/'tab. Turistas alojados tip'!G49-1,"-")</f>
        <v>-2.0517977488444306E-2</v>
      </c>
    </row>
    <row r="36" spans="2:7" ht="15" hidden="1" customHeight="1" outlineLevel="1" x14ac:dyDescent="0.25">
      <c r="B36" s="57" t="s">
        <v>97</v>
      </c>
      <c r="C36" s="77">
        <f>IFERROR('tab. Turistas alojados tip'!C37/'tab. Turistas alojados tip'!C50-1,"-")</f>
        <v>6.8053760031221877E-2</v>
      </c>
      <c r="D36" s="77">
        <f>IFERROR('tab. Turistas alojados tip'!E37/'tab. Turistas alojados tip'!E50-1,"-")</f>
        <v>-0.10831918505942273</v>
      </c>
      <c r="E36" s="77">
        <f>IFERROR('tab. Turistas alojados tip'!G37/'tab. Turistas alojados tip'!G50-1,"-")</f>
        <v>2.1445748537382014E-2</v>
      </c>
    </row>
    <row r="37" spans="2:7" collapsed="1" x14ac:dyDescent="0.25">
      <c r="B37" s="71">
        <v>2012</v>
      </c>
      <c r="C37" s="80">
        <f>IFERROR('tab. Turistas alojados tip'!C38/'tab. Turistas alojados tip'!C51-1,"-")</f>
        <v>-4.0191127499613732E-2</v>
      </c>
      <c r="D37" s="80">
        <f>IFERROR('tab. Turistas alojados tip'!E38/'tab. Turistas alojados tip'!E51-1,"-")</f>
        <v>-0.11479694938562557</v>
      </c>
      <c r="E37" s="80">
        <f>IFERROR('tab. Turistas alojados tip'!G38/'tab. Turistas alojados tip'!G51-1,"-")</f>
        <v>-5.9722268025371283E-2</v>
      </c>
      <c r="G37" s="78"/>
    </row>
    <row r="38" spans="2:7" ht="15" hidden="1" customHeight="1" outlineLevel="1" x14ac:dyDescent="0.25">
      <c r="B38" s="57" t="s">
        <v>86</v>
      </c>
      <c r="C38" s="77">
        <f>IFERROR('tab. Turistas alojados tip'!C39/'tab. Turistas alojados tip'!C52-1,"-")</f>
        <v>0.10384043170184332</v>
      </c>
      <c r="D38" s="77">
        <f>IFERROR('tab. Turistas alojados tip'!E39/'tab. Turistas alojados tip'!E52-1,"-")</f>
        <v>-0.15190924183729937</v>
      </c>
      <c r="E38" s="77">
        <f>IFERROR('tab. Turistas alojados tip'!G39/'tab. Turistas alojados tip'!G52-1,"-")</f>
        <v>2.3784364335579511E-2</v>
      </c>
    </row>
    <row r="39" spans="2:7" ht="15" hidden="1" customHeight="1" outlineLevel="1" x14ac:dyDescent="0.25">
      <c r="B39" s="57" t="s">
        <v>87</v>
      </c>
      <c r="C39" s="77">
        <f>IFERROR('tab. Turistas alojados tip'!C40/'tab. Turistas alojados tip'!C53-1,"-")</f>
        <v>0.11608185649723257</v>
      </c>
      <c r="D39" s="77">
        <f>IFERROR('tab. Turistas alojados tip'!E40/'tab. Turistas alojados tip'!E53-1,"-")</f>
        <v>-0.15807147997121607</v>
      </c>
      <c r="E39" s="77">
        <f>IFERROR('tab. Turistas alojados tip'!G40/'tab. Turistas alojados tip'!G53-1,"-")</f>
        <v>3.4533195390817228E-2</v>
      </c>
    </row>
    <row r="40" spans="2:7" ht="15" hidden="1" customHeight="1" outlineLevel="1" x14ac:dyDescent="0.25">
      <c r="B40" s="57" t="s">
        <v>88</v>
      </c>
      <c r="C40" s="77">
        <f>IFERROR('tab. Turistas alojados tip'!C41/'tab. Turistas alojados tip'!C54-1,"-")</f>
        <v>0.13832937598377937</v>
      </c>
      <c r="D40" s="77">
        <f>IFERROR('tab. Turistas alojados tip'!E41/'tab. Turistas alojados tip'!E54-1,"-")</f>
        <v>-2.0318633110136264E-2</v>
      </c>
      <c r="E40" s="77">
        <f>IFERROR('tab. Turistas alojados tip'!G41/'tab. Turistas alojados tip'!G54-1,"-")</f>
        <v>8.8182166511576954E-2</v>
      </c>
    </row>
    <row r="41" spans="2:7" ht="15" hidden="1" customHeight="1" outlineLevel="1" x14ac:dyDescent="0.25">
      <c r="B41" s="57" t="s">
        <v>89</v>
      </c>
      <c r="C41" s="77">
        <f>IFERROR('tab. Turistas alojados tip'!C42/'tab. Turistas alojados tip'!C55-1,"-")</f>
        <v>9.3107919409535222E-2</v>
      </c>
      <c r="D41" s="77">
        <f>IFERROR('tab. Turistas alojados tip'!E42/'tab. Turistas alojados tip'!E55-1,"-")</f>
        <v>-0.1621877963958267</v>
      </c>
      <c r="E41" s="77">
        <f>IFERROR('tab. Turistas alojados tip'!G42/'tab. Turistas alojados tip'!G55-1,"-")</f>
        <v>2.0905237933439347E-2</v>
      </c>
    </row>
    <row r="42" spans="2:7" ht="15" hidden="1" customHeight="1" outlineLevel="1" x14ac:dyDescent="0.25">
      <c r="B42" s="57" t="s">
        <v>90</v>
      </c>
      <c r="C42" s="77">
        <f>IFERROR('tab. Turistas alojados tip'!C43/'tab. Turistas alojados tip'!C56-1,"-")</f>
        <v>8.4873867731567243E-2</v>
      </c>
      <c r="D42" s="77">
        <f>IFERROR('tab. Turistas alojados tip'!E43/'tab. Turistas alojados tip'!E56-1,"-")</f>
        <v>-5.9242504451609834E-2</v>
      </c>
      <c r="E42" s="77">
        <f>IFERROR('tab. Turistas alojados tip'!G43/'tab. Turistas alojados tip'!G56-1,"-")</f>
        <v>4.3348032282219728E-2</v>
      </c>
    </row>
    <row r="43" spans="2:7" ht="15" hidden="1" customHeight="1" outlineLevel="1" x14ac:dyDescent="0.25">
      <c r="B43" s="57" t="s">
        <v>91</v>
      </c>
      <c r="C43" s="77">
        <f>IFERROR('tab. Turistas alojados tip'!C44/'tab. Turistas alojados tip'!C57-1,"-")</f>
        <v>0.18115294117647052</v>
      </c>
      <c r="D43" s="77">
        <f>IFERROR('tab. Turistas alojados tip'!E44/'tab. Turistas alojados tip'!E57-1,"-")</f>
        <v>-1.923568834092193E-2</v>
      </c>
      <c r="E43" s="77">
        <f>IFERROR('tab. Turistas alojados tip'!G44/'tab. Turistas alojados tip'!G57-1,"-")</f>
        <v>0.1180234338485342</v>
      </c>
    </row>
    <row r="44" spans="2:7" ht="15" hidden="1" customHeight="1" outlineLevel="1" x14ac:dyDescent="0.25">
      <c r="B44" s="57" t="s">
        <v>92</v>
      </c>
      <c r="C44" s="77">
        <f>IFERROR('tab. Turistas alojados tip'!C45/'tab. Turistas alojados tip'!C58-1,"-")</f>
        <v>-1.2906701646717145E-2</v>
      </c>
      <c r="D44" s="77">
        <f>IFERROR('tab. Turistas alojados tip'!E45/'tab. Turistas alojados tip'!E58-1,"-")</f>
        <v>-0.33513734764416958</v>
      </c>
      <c r="E44" s="77">
        <f>IFERROR('tab. Turistas alojados tip'!G45/'tab. Turistas alojados tip'!G58-1,"-")</f>
        <v>-0.12245087277168787</v>
      </c>
    </row>
    <row r="45" spans="2:7" ht="15" hidden="1" customHeight="1" outlineLevel="1" x14ac:dyDescent="0.25">
      <c r="B45" s="57" t="s">
        <v>93</v>
      </c>
      <c r="C45" s="77">
        <f>IFERROR('tab. Turistas alojados tip'!C46/'tab. Turistas alojados tip'!C59-1,"-")</f>
        <v>-4.3809857217874004E-2</v>
      </c>
      <c r="D45" s="77">
        <f>IFERROR('tab. Turistas alojados tip'!E46/'tab. Turistas alojados tip'!E59-1,"-")</f>
        <v>-0.20778908084030578</v>
      </c>
      <c r="E45" s="77">
        <f>IFERROR('tab. Turistas alojados tip'!G46/'tab. Turistas alojados tip'!G59-1,"-")</f>
        <v>-9.1936965585471042E-2</v>
      </c>
    </row>
    <row r="46" spans="2:7" ht="15" hidden="1" customHeight="1" outlineLevel="1" x14ac:dyDescent="0.25">
      <c r="B46" s="57" t="s">
        <v>94</v>
      </c>
      <c r="C46" s="77">
        <f>IFERROR('tab. Turistas alojados tip'!C47/'tab. Turistas alojados tip'!C60-1,"-")</f>
        <v>7.9628736740597894E-2</v>
      </c>
      <c r="D46" s="77">
        <f>IFERROR('tab. Turistas alojados tip'!E47/'tab. Turistas alojados tip'!E60-1,"-")</f>
        <v>-5.2292576419213921E-2</v>
      </c>
      <c r="E46" s="77">
        <f>IFERROR('tab. Turistas alojados tip'!G47/'tab. Turistas alojados tip'!G60-1,"-")</f>
        <v>3.9214046822742432E-2</v>
      </c>
    </row>
    <row r="47" spans="2:7" ht="15" hidden="1" customHeight="1" outlineLevel="1" x14ac:dyDescent="0.25">
      <c r="B47" s="57" t="s">
        <v>95</v>
      </c>
      <c r="C47" s="77">
        <f>IFERROR('tab. Turistas alojados tip'!C48/'tab. Turistas alojados tip'!C61-1,"-")</f>
        <v>0.18646803227808806</v>
      </c>
      <c r="D47" s="77">
        <f>IFERROR('tab. Turistas alojados tip'!E48/'tab. Turistas alojados tip'!E61-1,"-")</f>
        <v>-7.4874769311890077E-3</v>
      </c>
      <c r="E47" s="77">
        <f>IFERROR('tab. Turistas alojados tip'!G48/'tab. Turistas alojados tip'!G61-1,"-")</f>
        <v>0.12437542201215401</v>
      </c>
    </row>
    <row r="48" spans="2:7" ht="15" hidden="1" customHeight="1" outlineLevel="1" x14ac:dyDescent="0.25">
      <c r="B48" s="57" t="s">
        <v>96</v>
      </c>
      <c r="C48" s="77">
        <f>IFERROR('tab. Turistas alojados tip'!C49/'tab. Turistas alojados tip'!C62-1,"-")</f>
        <v>0.12317181075313588</v>
      </c>
      <c r="D48" s="77">
        <f>IFERROR('tab. Turistas alojados tip'!E49/'tab. Turistas alojados tip'!E62-1,"-")</f>
        <v>-0.17858227540545468</v>
      </c>
      <c r="E48" s="77">
        <f>IFERROR('tab. Turistas alojados tip'!G49/'tab. Turistas alojados tip'!G62-1,"-")</f>
        <v>3.2665925777478177E-2</v>
      </c>
    </row>
    <row r="49" spans="2:7" ht="15" hidden="1" customHeight="1" outlineLevel="1" x14ac:dyDescent="0.25">
      <c r="B49" s="57" t="s">
        <v>97</v>
      </c>
      <c r="C49" s="77">
        <f>IFERROR('tab. Turistas alojados tip'!C50/'tab. Turistas alojados tip'!C63-1,"-")</f>
        <v>5.2635633039771923E-2</v>
      </c>
      <c r="D49" s="77">
        <f>IFERROR('tab. Turistas alojados tip'!E50/'tab. Turistas alojados tip'!E63-1,"-")</f>
        <v>-0.21729655025780048</v>
      </c>
      <c r="E49" s="77">
        <f>IFERROR('tab. Turistas alojados tip'!G50/'tab. Turistas alojados tip'!G63-1,"-")</f>
        <v>-3.5283933518005517E-2</v>
      </c>
    </row>
    <row r="50" spans="2:7" collapsed="1" x14ac:dyDescent="0.25">
      <c r="B50" s="71">
        <v>2011</v>
      </c>
      <c r="C50" s="80">
        <f>IFERROR('tab. Turistas alojados tip'!C51/'tab. Turistas alojados tip'!C64-1,"-")</f>
        <v>9.1327002183738681E-2</v>
      </c>
      <c r="D50" s="80">
        <f>IFERROR('tab. Turistas alojados tip'!E51/'tab. Turistas alojados tip'!E64-1,"-")</f>
        <v>-0.13152940425667703</v>
      </c>
      <c r="E50" s="80">
        <f>IFERROR('tab. Turistas alojados tip'!G51/'tab. Turistas alojados tip'!G64-1,"-")</f>
        <v>2.2629164980439764E-2</v>
      </c>
      <c r="G50" s="78"/>
    </row>
    <row r="51" spans="2:7" ht="15" hidden="1" customHeight="1" outlineLevel="1" x14ac:dyDescent="0.25">
      <c r="B51" s="57" t="s">
        <v>86</v>
      </c>
      <c r="C51" s="77">
        <f>IFERROR('tab. Turistas alojados tip'!C52/'tab. Turistas alojados tip'!C65-1,"-")</f>
        <v>-5.5335874225821868E-2</v>
      </c>
      <c r="D51" s="77">
        <f>IFERROR('tab. Turistas alojados tip'!E52/'tab. Turistas alojados tip'!E65-1,"-")</f>
        <v>-0.1420160486206733</v>
      </c>
      <c r="E51" s="77">
        <f>IFERROR('tab. Turistas alojados tip'!G52/'tab. Turistas alojados tip'!G65-1,"-")</f>
        <v>-8.4294348122650353E-2</v>
      </c>
    </row>
    <row r="52" spans="2:7" ht="15" hidden="1" customHeight="1" outlineLevel="1" x14ac:dyDescent="0.25">
      <c r="B52" s="57" t="s">
        <v>87</v>
      </c>
      <c r="C52" s="77">
        <f>IFERROR('tab. Turistas alojados tip'!C53/'tab. Turistas alojados tip'!C66-1,"-")</f>
        <v>-6.9636698634667149E-2</v>
      </c>
      <c r="D52" s="77">
        <f>IFERROR('tab. Turistas alojados tip'!E53/'tab. Turistas alojados tip'!E66-1,"-")</f>
        <v>-0.11032863849765262</v>
      </c>
      <c r="E52" s="77">
        <f>IFERROR('tab. Turistas alojados tip'!G53/'tab. Turistas alojados tip'!G66-1,"-")</f>
        <v>-8.2124496545400993E-2</v>
      </c>
    </row>
    <row r="53" spans="2:7" ht="15" hidden="1" customHeight="1" outlineLevel="1" x14ac:dyDescent="0.25">
      <c r="B53" s="57" t="s">
        <v>88</v>
      </c>
      <c r="C53" s="77">
        <f>IFERROR('tab. Turistas alojados tip'!C54/'tab. Turistas alojados tip'!C67-1,"-")</f>
        <v>-2.2785932163620681E-2</v>
      </c>
      <c r="D53" s="77">
        <f>IFERROR('tab. Turistas alojados tip'!E54/'tab. Turistas alojados tip'!E67-1,"-")</f>
        <v>-0.14250358857595402</v>
      </c>
      <c r="E53" s="77">
        <f>IFERROR('tab. Turistas alojados tip'!G54/'tab. Turistas alojados tip'!G67-1,"-")</f>
        <v>-6.4088114754098369E-2</v>
      </c>
    </row>
    <row r="54" spans="2:7" ht="15" hidden="1" customHeight="1" outlineLevel="1" x14ac:dyDescent="0.25">
      <c r="B54" s="57" t="s">
        <v>89</v>
      </c>
      <c r="C54" s="77">
        <f>IFERROR('tab. Turistas alojados tip'!C55/'tab. Turistas alojados tip'!C68-1,"-")</f>
        <v>2.7938688675859913E-2</v>
      </c>
      <c r="D54" s="77">
        <f>IFERROR('tab. Turistas alojados tip'!E55/'tab. Turistas alojados tip'!E68-1,"-")</f>
        <v>-0.12479247371333702</v>
      </c>
      <c r="E54" s="77">
        <f>IFERROR('tab. Turistas alojados tip'!G55/'tab. Turistas alojados tip'!G68-1,"-")</f>
        <v>-2.0408520776399652E-2</v>
      </c>
    </row>
    <row r="55" spans="2:7" ht="15" hidden="1" customHeight="1" outlineLevel="1" x14ac:dyDescent="0.25">
      <c r="B55" s="57" t="s">
        <v>90</v>
      </c>
      <c r="C55" s="77">
        <f>IFERROR('tab. Turistas alojados tip'!C56/'tab. Turistas alojados tip'!C69-1,"-")</f>
        <v>-0.13198965184897116</v>
      </c>
      <c r="D55" s="77">
        <f>IFERROR('tab. Turistas alojados tip'!E56/'tab. Turistas alojados tip'!E69-1,"-")</f>
        <v>-0.25932130890425609</v>
      </c>
      <c r="E55" s="77">
        <f>IFERROR('tab. Turistas alojados tip'!G56/'tab. Turistas alojados tip'!G69-1,"-")</f>
        <v>-0.17295716497505587</v>
      </c>
    </row>
    <row r="56" spans="2:7" ht="15" hidden="1" customHeight="1" outlineLevel="1" x14ac:dyDescent="0.25">
      <c r="B56" s="57" t="s">
        <v>91</v>
      </c>
      <c r="C56" s="77">
        <f>IFERROR('tab. Turistas alojados tip'!C57/'tab. Turistas alojados tip'!C70-1,"-")</f>
        <v>-0.11341969668523266</v>
      </c>
      <c r="D56" s="77">
        <f>IFERROR('tab. Turistas alojados tip'!E57/'tab. Turistas alojados tip'!E70-1,"-")</f>
        <v>-0.21927547230099453</v>
      </c>
      <c r="E56" s="77">
        <f>IFERROR('tab. Turistas alojados tip'!G57/'tab. Turistas alojados tip'!G70-1,"-")</f>
        <v>-0.14973826294296599</v>
      </c>
    </row>
    <row r="57" spans="2:7" ht="15" hidden="1" customHeight="1" outlineLevel="1" x14ac:dyDescent="0.25">
      <c r="B57" s="57" t="s">
        <v>92</v>
      </c>
      <c r="C57" s="77">
        <f>IFERROR('tab. Turistas alojados tip'!C58/'tab. Turistas alojados tip'!C71-1,"-")</f>
        <v>7.9227443941653819E-2</v>
      </c>
      <c r="D57" s="77">
        <f>IFERROR('tab. Turistas alojados tip'!E58/'tab. Turistas alojados tip'!E71-1,"-")</f>
        <v>-2.2190599012762879E-2</v>
      </c>
      <c r="E57" s="77">
        <f>IFERROR('tab. Turistas alojados tip'!G58/'tab. Turistas alojados tip'!G71-1,"-")</f>
        <v>4.2469860099284329E-2</v>
      </c>
    </row>
    <row r="58" spans="2:7" ht="15" hidden="1" customHeight="1" outlineLevel="1" x14ac:dyDescent="0.25">
      <c r="B58" s="57" t="s">
        <v>93</v>
      </c>
      <c r="C58" s="77">
        <f>IFERROR('tab. Turistas alojados tip'!C59/'tab. Turistas alojados tip'!C72-1,"-")</f>
        <v>8.2153971045866525E-2</v>
      </c>
      <c r="D58" s="77">
        <f>IFERROR('tab. Turistas alojados tip'!E59/'tab. Turistas alojados tip'!E72-1,"-")</f>
        <v>-0.13311417240659573</v>
      </c>
      <c r="E58" s="77">
        <f>IFERROR('tab. Turistas alojados tip'!G59/'tab. Turistas alojados tip'!G72-1,"-")</f>
        <v>8.6423492934657453E-3</v>
      </c>
    </row>
    <row r="59" spans="2:7" ht="15" hidden="1" customHeight="1" outlineLevel="1" x14ac:dyDescent="0.25">
      <c r="B59" s="57" t="s">
        <v>94</v>
      </c>
      <c r="C59" s="77">
        <f>IFERROR('tab. Turistas alojados tip'!C60/'tab. Turistas alojados tip'!C73-1,"-")</f>
        <v>-0.13682239101030069</v>
      </c>
      <c r="D59" s="77">
        <f>IFERROR('tab. Turistas alojados tip'!E60/'tab. Turistas alojados tip'!E73-1,"-")</f>
        <v>-0.18086295551084286</v>
      </c>
      <c r="E59" s="77">
        <f>IFERROR('tab. Turistas alojados tip'!G60/'tab. Turistas alojados tip'!G73-1,"-")</f>
        <v>-0.15080942913944906</v>
      </c>
    </row>
    <row r="60" spans="2:7" ht="15" hidden="1" customHeight="1" outlineLevel="1" x14ac:dyDescent="0.25">
      <c r="B60" s="57" t="s">
        <v>95</v>
      </c>
      <c r="C60" s="77">
        <f>IFERROR('tab. Turistas alojados tip'!C61/'tab. Turistas alojados tip'!C74-1,"-")</f>
        <v>-3.9997139656282044E-2</v>
      </c>
      <c r="D60" s="77">
        <f>IFERROR('tab. Turistas alojados tip'!E61/'tab. Turistas alojados tip'!E74-1,"-")</f>
        <v>-0.18380960578412808</v>
      </c>
      <c r="E60" s="77">
        <f>IFERROR('tab. Turistas alojados tip'!G61/'tab. Turistas alojados tip'!G74-1,"-")</f>
        <v>-9.1257727530718369E-2</v>
      </c>
    </row>
    <row r="61" spans="2:7" ht="15" hidden="1" customHeight="1" outlineLevel="1" x14ac:dyDescent="0.25">
      <c r="B61" s="57" t="s">
        <v>96</v>
      </c>
      <c r="C61" s="77">
        <f>IFERROR('tab. Turistas alojados tip'!C62/'tab. Turistas alojados tip'!C75-1,"-")</f>
        <v>-4.4818414576549226E-2</v>
      </c>
      <c r="D61" s="77">
        <f>IFERROR('tab. Turistas alojados tip'!E62/'tab. Turistas alojados tip'!E75-1,"-")</f>
        <v>-0.12843453862036103</v>
      </c>
      <c r="E61" s="77">
        <f>IFERROR('tab. Turistas alojados tip'!G62/'tab. Turistas alojados tip'!G75-1,"-")</f>
        <v>-7.1534896309076723E-2</v>
      </c>
    </row>
    <row r="62" spans="2:7" ht="15" hidden="1" customHeight="1" outlineLevel="1" x14ac:dyDescent="0.25">
      <c r="B62" s="57" t="s">
        <v>97</v>
      </c>
      <c r="C62" s="77">
        <f>IFERROR('tab. Turistas alojados tip'!C63/'tab. Turistas alojados tip'!C76-1,"-")</f>
        <v>3.9140875133404585E-2</v>
      </c>
      <c r="D62" s="77">
        <f>IFERROR('tab. Turistas alojados tip'!E63/'tab. Turistas alojados tip'!E76-1,"-")</f>
        <v>-7.0044488383588677E-2</v>
      </c>
      <c r="E62" s="77">
        <f>IFERROR('tab. Turistas alojados tip'!G63/'tab. Turistas alojados tip'!G76-1,"-")</f>
        <v>8.664009703691633E-4</v>
      </c>
    </row>
    <row r="63" spans="2:7" ht="15" customHeight="1" collapsed="1" x14ac:dyDescent="0.25">
      <c r="B63" s="71">
        <v>2010</v>
      </c>
      <c r="C63" s="80">
        <f>IFERROR('tab. Turistas alojados tip'!C64/'tab. Turistas alojados tip'!C77-1,"-")</f>
        <v>-4.0384645374586747E-2</v>
      </c>
      <c r="D63" s="80">
        <f>IFERROR('tab. Turistas alojados tip'!E64/'tab. Turistas alojados tip'!E77-1,"-")</f>
        <v>-0.14819833812223349</v>
      </c>
      <c r="E63" s="80">
        <f>IFERROR('tab. Turistas alojados tip'!G64/'tab. Turistas alojados tip'!G77-1,"-")</f>
        <v>-7.6419928049711094E-2</v>
      </c>
      <c r="G63" s="78"/>
    </row>
    <row r="64" spans="2:7" ht="15" hidden="1" customHeight="1" outlineLevel="1" x14ac:dyDescent="0.25">
      <c r="B64" s="57" t="s">
        <v>86</v>
      </c>
      <c r="C64" s="77">
        <f>IFERROR('tab. Turistas alojados tip'!C65/'tab. Turistas alojados tip'!C78-1,"-")</f>
        <v>-7.439255633461217E-2</v>
      </c>
      <c r="D64" s="77">
        <f>IFERROR('tab. Turistas alojados tip'!E65/'tab. Turistas alojados tip'!E78-1,"-")</f>
        <v>-0.13086001980851769</v>
      </c>
      <c r="E64" s="77">
        <f>IFERROR('tab. Turistas alojados tip'!G65/'tab. Turistas alojados tip'!G78-1,"-")</f>
        <v>-9.4056275687638302E-2</v>
      </c>
    </row>
    <row r="65" spans="2:5" ht="15" hidden="1" customHeight="1" outlineLevel="1" x14ac:dyDescent="0.25">
      <c r="B65" s="57" t="s">
        <v>87</v>
      </c>
      <c r="C65" s="77">
        <f>IFERROR('tab. Turistas alojados tip'!C66/'tab. Turistas alojados tip'!C79-1,"-")</f>
        <v>-7.2355158208431969E-2</v>
      </c>
      <c r="D65" s="77">
        <f>IFERROR('tab. Turistas alojados tip'!E66/'tab. Turistas alojados tip'!E79-1,"-")</f>
        <v>-0.18415669205658325</v>
      </c>
      <c r="E65" s="77">
        <f>IFERROR('tab. Turistas alojados tip'!G66/'tab. Turistas alojados tip'!G79-1,"-")</f>
        <v>-0.10979289035285889</v>
      </c>
    </row>
    <row r="66" spans="2:5" ht="15" hidden="1" customHeight="1" outlineLevel="1" x14ac:dyDescent="0.25">
      <c r="B66" s="57" t="s">
        <v>88</v>
      </c>
      <c r="C66" s="77">
        <f>IFERROR('tab. Turistas alojados tip'!C67/'tab. Turistas alojados tip'!C80-1,"-")</f>
        <v>-0.1044361428904973</v>
      </c>
      <c r="D66" s="77">
        <f>IFERROR('tab. Turistas alojados tip'!E67/'tab. Turistas alojados tip'!E80-1,"-")</f>
        <v>-0.15245207031086128</v>
      </c>
      <c r="E66" s="77">
        <f>IFERROR('tab. Turistas alojados tip'!G67/'tab. Turistas alojados tip'!G80-1,"-")</f>
        <v>-0.12160439197804007</v>
      </c>
    </row>
    <row r="67" spans="2:5" ht="15" hidden="1" customHeight="1" outlineLevel="1" x14ac:dyDescent="0.25">
      <c r="B67" s="57" t="s">
        <v>89</v>
      </c>
      <c r="C67" s="77">
        <f>IFERROR('tab. Turistas alojados tip'!C68/'tab. Turistas alojados tip'!C81-1,"-")</f>
        <v>-0.17924012285942692</v>
      </c>
      <c r="D67" s="77">
        <f>IFERROR('tab. Turistas alojados tip'!E68/'tab. Turistas alojados tip'!E81-1,"-")</f>
        <v>-0.20473549863568352</v>
      </c>
      <c r="E67" s="77">
        <f>IFERROR('tab. Turistas alojados tip'!G68/'tab. Turistas alojados tip'!G81-1,"-")</f>
        <v>-0.18748576634024139</v>
      </c>
    </row>
    <row r="68" spans="2:5" ht="15" hidden="1" customHeight="1" outlineLevel="1" x14ac:dyDescent="0.25">
      <c r="B68" s="57" t="s">
        <v>90</v>
      </c>
      <c r="C68" s="77">
        <f>IFERROR('tab. Turistas alojados tip'!C69/'tab. Turistas alojados tip'!C82-1,"-")</f>
        <v>-0.14170234380669033</v>
      </c>
      <c r="D68" s="77">
        <f>IFERROR('tab. Turistas alojados tip'!E69/'tab. Turistas alojados tip'!E82-1,"-")</f>
        <v>-0.26807378225364609</v>
      </c>
      <c r="E68" s="77">
        <f>IFERROR('tab. Turistas alojados tip'!G69/'tab. Turistas alojados tip'!G82-1,"-")</f>
        <v>-0.18687170113956397</v>
      </c>
    </row>
    <row r="69" spans="2:5" ht="15" hidden="1" customHeight="1" outlineLevel="1" x14ac:dyDescent="0.25">
      <c r="B69" s="57" t="s">
        <v>91</v>
      </c>
      <c r="C69" s="77">
        <f>IFERROR('tab. Turistas alojados tip'!C70/'tab. Turistas alojados tip'!C83-1,"-")</f>
        <v>-0.15227771097121034</v>
      </c>
      <c r="D69" s="77">
        <f>IFERROR('tab. Turistas alojados tip'!E70/'tab. Turistas alojados tip'!E83-1,"-")</f>
        <v>-0.21553452813635798</v>
      </c>
      <c r="E69" s="77">
        <f>IFERROR('tab. Turistas alojados tip'!G70/'tab. Turistas alojados tip'!G83-1,"-")</f>
        <v>-0.17509947549285587</v>
      </c>
    </row>
    <row r="70" spans="2:5" ht="15" hidden="1" customHeight="1" outlineLevel="1" x14ac:dyDescent="0.25">
      <c r="B70" s="57" t="s">
        <v>92</v>
      </c>
      <c r="C70" s="77">
        <f>IFERROR('tab. Turistas alojados tip'!C71/'tab. Turistas alojados tip'!C84-1,"-")</f>
        <v>-0.17154645220742226</v>
      </c>
      <c r="D70" s="77">
        <f>IFERROR('tab. Turistas alojados tip'!E71/'tab. Turistas alojados tip'!E84-1,"-")</f>
        <v>-0.11318373624640143</v>
      </c>
      <c r="E70" s="77">
        <f>IFERROR('tab. Turistas alojados tip'!G71/'tab. Turistas alojados tip'!G84-1,"-")</f>
        <v>-0.1513029204568771</v>
      </c>
    </row>
    <row r="71" spans="2:5" ht="15" hidden="1" customHeight="1" outlineLevel="1" x14ac:dyDescent="0.25">
      <c r="B71" s="57" t="s">
        <v>93</v>
      </c>
      <c r="C71" s="77">
        <f>IFERROR('tab. Turistas alojados tip'!C72/'tab. Turistas alojados tip'!C85-1,"-")</f>
        <v>-0.22820684181947282</v>
      </c>
      <c r="D71" s="77">
        <f>IFERROR('tab. Turistas alojados tip'!E72/'tab. Turistas alojados tip'!E85-1,"-")</f>
        <v>-0.27764794572182439</v>
      </c>
      <c r="E71" s="77">
        <f>IFERROR('tab. Turistas alojados tip'!G72/'tab. Turistas alojados tip'!G85-1,"-")</f>
        <v>-0.2458340052679675</v>
      </c>
    </row>
    <row r="72" spans="2:5" ht="15" hidden="1" customHeight="1" outlineLevel="1" x14ac:dyDescent="0.25">
      <c r="B72" s="57" t="s">
        <v>94</v>
      </c>
      <c r="C72" s="77">
        <f>IFERROR('tab. Turistas alojados tip'!C73/'tab. Turistas alojados tip'!C86-1,"-")</f>
        <v>-6.9855218333849445E-2</v>
      </c>
      <c r="D72" s="77">
        <f>IFERROR('tab. Turistas alojados tip'!E73/'tab. Turistas alojados tip'!E86-1,"-")</f>
        <v>-0.11285204284014283</v>
      </c>
      <c r="E72" s="77">
        <f>IFERROR('tab. Turistas alojados tip'!G73/'tab. Turistas alojados tip'!G86-1,"-")</f>
        <v>-8.3955563649608433E-2</v>
      </c>
    </row>
    <row r="73" spans="2:5" ht="15" hidden="1" customHeight="1" outlineLevel="1" x14ac:dyDescent="0.25">
      <c r="B73" s="57" t="s">
        <v>95</v>
      </c>
      <c r="C73" s="77">
        <f>IFERROR('tab. Turistas alojados tip'!C74/'tab. Turistas alojados tip'!C87-1,"-")</f>
        <v>-0.2876523924338642</v>
      </c>
      <c r="D73" s="77">
        <f>IFERROR('tab. Turistas alojados tip'!E74/'tab. Turistas alojados tip'!E87-1,"-")</f>
        <v>-0.21616515989744978</v>
      </c>
      <c r="E73" s="77">
        <f>IFERROR('tab. Turistas alojados tip'!G74/'tab. Turistas alojados tip'!G87-1,"-")</f>
        <v>-0.26371727393887368</v>
      </c>
    </row>
    <row r="74" spans="2:5" ht="15" hidden="1" customHeight="1" outlineLevel="1" x14ac:dyDescent="0.25">
      <c r="B74" s="57" t="s">
        <v>96</v>
      </c>
      <c r="C74" s="77">
        <f>IFERROR('tab. Turistas alojados tip'!C75/'tab. Turistas alojados tip'!C88-1,"-")</f>
        <v>-0.15639482458531673</v>
      </c>
      <c r="D74" s="77">
        <f>IFERROR('tab. Turistas alojados tip'!E75/'tab. Turistas alojados tip'!E88-1,"-")</f>
        <v>-9.7903433783848359E-2</v>
      </c>
      <c r="E74" s="77">
        <f>IFERROR('tab. Turistas alojados tip'!G75/'tab. Turistas alojados tip'!G88-1,"-")</f>
        <v>-0.13854807215923992</v>
      </c>
    </row>
    <row r="75" spans="2:5" ht="15" hidden="1" customHeight="1" outlineLevel="1" x14ac:dyDescent="0.25">
      <c r="B75" s="57" t="s">
        <v>97</v>
      </c>
      <c r="C75" s="77">
        <f>IFERROR('tab. Turistas alojados tip'!C76/'tab. Turistas alojados tip'!C89-1,"-")</f>
        <v>-0.13401109057301297</v>
      </c>
      <c r="D75" s="77">
        <f>IFERROR('tab. Turistas alojados tip'!E76/'tab. Turistas alojados tip'!E89-1,"-")</f>
        <v>-0.10557962684587496</v>
      </c>
      <c r="E75" s="77">
        <f>IFERROR('tab. Turistas alojados tip'!G76/'tab. Turistas alojados tip'!G89-1,"-")</f>
        <v>-0.12425263285683941</v>
      </c>
    </row>
    <row r="76" spans="2:5" ht="15" customHeight="1" collapsed="1" x14ac:dyDescent="0.25">
      <c r="B76" s="71">
        <v>2009</v>
      </c>
      <c r="C76" s="80">
        <f>IFERROR('tab. Turistas alojados tip'!C77/'tab. Turistas alojados tip'!C90-1,"-")</f>
        <v>-0.15062205900371217</v>
      </c>
      <c r="D76" s="80">
        <f>IFERROR('tab. Turistas alojados tip'!E77/'tab. Turistas alojados tip'!E90-1,"-")</f>
        <v>-0.18061525441524107</v>
      </c>
      <c r="E76" s="80">
        <f>IFERROR('tab. Turistas alojados tip'!G77/'tab. Turistas alojados tip'!G90-1,"-")</f>
        <v>-0.16088823451900369</v>
      </c>
    </row>
    <row r="77" spans="2:5" ht="15" hidden="1" customHeight="1" outlineLevel="1" x14ac:dyDescent="0.25">
      <c r="B77" s="57" t="s">
        <v>86</v>
      </c>
      <c r="C77" s="77">
        <f>IFERROR('tab. Turistas alojados tip'!C78/'tab. Turistas alojados tip'!C91-1,"-")</f>
        <v>-0.10145616641901933</v>
      </c>
      <c r="D77" s="77">
        <f>IFERROR('tab. Turistas alojados tip'!E78/'tab. Turistas alojados tip'!E91-1,"-")</f>
        <v>-0.14558725009696416</v>
      </c>
      <c r="E77" s="77">
        <f>IFERROR('tab. Turistas alojados tip'!G78/'tab. Turistas alojados tip'!G91-1,"-")</f>
        <v>-0.11733218326652795</v>
      </c>
    </row>
    <row r="78" spans="2:5" ht="15" hidden="1" customHeight="1" outlineLevel="1" x14ac:dyDescent="0.25">
      <c r="B78" s="57" t="s">
        <v>87</v>
      </c>
      <c r="C78" s="77">
        <f>IFERROR('tab. Turistas alojados tip'!C79/'tab. Turistas alojados tip'!C92-1,"-")</f>
        <v>-0.11717253786779647</v>
      </c>
      <c r="D78" s="77">
        <f>IFERROR('tab. Turistas alojados tip'!E79/'tab. Turistas alojados tip'!E92-1,"-")</f>
        <v>-6.0903331289597351E-2</v>
      </c>
      <c r="E78" s="77">
        <f>IFERROR('tab. Turistas alojados tip'!G79/'tab. Turistas alojados tip'!G92-1,"-")</f>
        <v>-9.9096614932114857E-2</v>
      </c>
    </row>
    <row r="79" spans="2:5" ht="15" hidden="1" customHeight="1" outlineLevel="1" x14ac:dyDescent="0.25">
      <c r="B79" s="57" t="s">
        <v>88</v>
      </c>
      <c r="C79" s="77">
        <f>IFERROR('tab. Turistas alojados tip'!C80/'tab. Turistas alojados tip'!C93-1,"-")</f>
        <v>-0.156856569156266</v>
      </c>
      <c r="D79" s="77">
        <f>IFERROR('tab. Turistas alojados tip'!E80/'tab. Turistas alojados tip'!E93-1,"-")</f>
        <v>-0.16007751937984493</v>
      </c>
      <c r="E79" s="77">
        <f>IFERROR('tab. Turistas alojados tip'!G80/'tab. Turistas alojados tip'!G93-1,"-")</f>
        <v>-0.15801106367930484</v>
      </c>
    </row>
    <row r="80" spans="2:5" ht="15" hidden="1" customHeight="1" outlineLevel="1" x14ac:dyDescent="0.25">
      <c r="B80" s="57" t="s">
        <v>89</v>
      </c>
      <c r="C80" s="77">
        <f>IFERROR('tab. Turistas alojados tip'!C81/'tab. Turistas alojados tip'!C94-1,"-")</f>
        <v>-0.15353657667925069</v>
      </c>
      <c r="D80" s="77">
        <f>IFERROR('tab. Turistas alojados tip'!E81/'tab. Turistas alojados tip'!E94-1,"-")</f>
        <v>-0.10908092848180673</v>
      </c>
      <c r="E80" s="77">
        <f>IFERROR('tab. Turistas alojados tip'!G81/'tab. Turistas alojados tip'!G94-1,"-")</f>
        <v>-0.13965221650746995</v>
      </c>
    </row>
    <row r="81" spans="2:5" ht="15" hidden="1" customHeight="1" outlineLevel="1" x14ac:dyDescent="0.25">
      <c r="B81" s="57" t="s">
        <v>90</v>
      </c>
      <c r="C81" s="77">
        <f>IFERROR('tab. Turistas alojados tip'!C82/'tab. Turistas alojados tip'!C95-1,"-")</f>
        <v>-7.1548878259112048E-2</v>
      </c>
      <c r="D81" s="77">
        <f>IFERROR('tab. Turistas alojados tip'!E82/'tab. Turistas alojados tip'!E95-1,"-")</f>
        <v>-4.7205926220542871E-2</v>
      </c>
      <c r="E81" s="77">
        <f>IFERROR('tab. Turistas alojados tip'!G82/'tab. Turistas alojados tip'!G95-1,"-")</f>
        <v>-6.2992057181304184E-2</v>
      </c>
    </row>
    <row r="82" spans="2:5" ht="15" hidden="1" customHeight="1" outlineLevel="1" x14ac:dyDescent="0.25">
      <c r="B82" s="57" t="s">
        <v>91</v>
      </c>
      <c r="C82" s="77">
        <f>IFERROR('tab. Turistas alojados tip'!C83/'tab. Turistas alojados tip'!C96-1,"-")</f>
        <v>-0.11099232800905545</v>
      </c>
      <c r="D82" s="77">
        <f>IFERROR('tab. Turistas alojados tip'!E83/'tab. Turistas alojados tip'!E96-1,"-")</f>
        <v>-0.12169079200836586</v>
      </c>
      <c r="E82" s="77">
        <f>IFERROR('tab. Turistas alojados tip'!G83/'tab. Turistas alojados tip'!G96-1,"-")</f>
        <v>-0.11488203629960181</v>
      </c>
    </row>
    <row r="83" spans="2:5" ht="15" hidden="1" customHeight="1" outlineLevel="1" x14ac:dyDescent="0.25">
      <c r="B83" s="57" t="s">
        <v>92</v>
      </c>
      <c r="C83" s="77">
        <f>IFERROR('tab. Turistas alojados tip'!C84/'tab. Turistas alojados tip'!C97-1,"-")</f>
        <v>-9.0808690519260438E-2</v>
      </c>
      <c r="D83" s="77">
        <f>IFERROR('tab. Turistas alojados tip'!E84/'tab. Turistas alojados tip'!E97-1,"-")</f>
        <v>-0.15165607226497158</v>
      </c>
      <c r="E83" s="77">
        <f>IFERROR('tab. Turistas alojados tip'!G84/'tab. Turistas alojados tip'!G97-1,"-")</f>
        <v>-0.11287876029948907</v>
      </c>
    </row>
    <row r="84" spans="2:5" ht="15" hidden="1" customHeight="1" outlineLevel="1" x14ac:dyDescent="0.25">
      <c r="B84" s="57" t="s">
        <v>93</v>
      </c>
      <c r="C84" s="77">
        <f>IFERROR('tab. Turistas alojados tip'!C85/'tab. Turistas alojados tip'!C98-1,"-")</f>
        <v>0.17834379229728059</v>
      </c>
      <c r="D84" s="77">
        <f>IFERROR('tab. Turistas alojados tip'!E85/'tab. Turistas alojados tip'!E98-1,"-")</f>
        <v>0.2495290128108516</v>
      </c>
      <c r="E84" s="77">
        <f>IFERROR('tab. Turistas alojados tip'!G85/'tab. Turistas alojados tip'!G98-1,"-")</f>
        <v>0.20277369195209083</v>
      </c>
    </row>
    <row r="85" spans="2:5" ht="15" hidden="1" customHeight="1" outlineLevel="1" x14ac:dyDescent="0.25">
      <c r="B85" s="57" t="s">
        <v>94</v>
      </c>
      <c r="C85" s="77">
        <f>IFERROR('tab. Turistas alojados tip'!C86/'tab. Turistas alojados tip'!C99-1,"-")</f>
        <v>-4.380818419055732E-2</v>
      </c>
      <c r="D85" s="77">
        <f>IFERROR('tab. Turistas alojados tip'!E86/'tab. Turistas alojados tip'!E99-1,"-")</f>
        <v>-4.7349128972527632E-2</v>
      </c>
      <c r="E85" s="77">
        <f>IFERROR('tab. Turistas alojados tip'!G86/'tab. Turistas alojados tip'!G99-1,"-")</f>
        <v>-4.4972296071756901E-2</v>
      </c>
    </row>
    <row r="86" spans="2:5" ht="15" hidden="1" customHeight="1" outlineLevel="1" x14ac:dyDescent="0.25">
      <c r="B86" s="57" t="s">
        <v>95</v>
      </c>
      <c r="C86" s="77">
        <f>IFERROR('tab. Turistas alojados tip'!C87/'tab. Turistas alojados tip'!C100-1,"-")</f>
        <v>0.12129924033280659</v>
      </c>
      <c r="D86" s="77">
        <f>IFERROR('tab. Turistas alojados tip'!E87/'tab. Turistas alojados tip'!E100-1,"-")</f>
        <v>8.5264506681310692E-2</v>
      </c>
      <c r="E86" s="77">
        <f>IFERROR('tab. Turistas alojados tip'!G87/'tab. Turistas alojados tip'!G100-1,"-")</f>
        <v>0.10897066559783553</v>
      </c>
    </row>
    <row r="87" spans="2:5" ht="15" hidden="1" customHeight="1" outlineLevel="1" x14ac:dyDescent="0.25">
      <c r="B87" s="57" t="s">
        <v>96</v>
      </c>
      <c r="C87" s="77">
        <f>IFERROR('tab. Turistas alojados tip'!C88/'tab. Turistas alojados tip'!C101-1,"-")</f>
        <v>1.0082396051767528E-2</v>
      </c>
      <c r="D87" s="77">
        <f>IFERROR('tab. Turistas alojados tip'!E88/'tab. Turistas alojados tip'!E101-1,"-")</f>
        <v>-2.5247713414634498E-3</v>
      </c>
      <c r="E87" s="77">
        <f>IFERROR('tab. Turistas alojados tip'!G88/'tab. Turistas alojados tip'!G101-1,"-")</f>
        <v>6.2020732225855912E-3</v>
      </c>
    </row>
    <row r="88" spans="2:5" ht="15" hidden="1" customHeight="1" outlineLevel="1" x14ac:dyDescent="0.25">
      <c r="B88" s="57" t="s">
        <v>97</v>
      </c>
      <c r="C88" s="77">
        <f>IFERROR('tab. Turistas alojados tip'!C89/'tab. Turistas alojados tip'!C102-1,"-")</f>
        <v>-1.1194882339501944E-2</v>
      </c>
      <c r="D88" s="77">
        <f>IFERROR('tab. Turistas alojados tip'!E89/'tab. Turistas alojados tip'!E102-1,"-")</f>
        <v>3.0600026608718078E-3</v>
      </c>
      <c r="E88" s="77">
        <f>IFERROR('tab. Turistas alojados tip'!G89/'tab. Turistas alojados tip'!G102-1,"-")</f>
        <v>-6.3481053695019218E-3</v>
      </c>
    </row>
    <row r="89" spans="2:5" ht="15" customHeight="1" collapsed="1" x14ac:dyDescent="0.25">
      <c r="B89" s="71">
        <v>2008</v>
      </c>
      <c r="C89" s="80">
        <f>IFERROR('tab. Turistas alojados tip'!C90/'tab. Turistas alojados tip'!C103-1,"-")</f>
        <v>-5.2804752584562853E-2</v>
      </c>
      <c r="D89" s="80">
        <f>IFERROR('tab. Turistas alojados tip'!E90/'tab. Turistas alojados tip'!E103-1,"-")</f>
        <v>-5.2478468091777031E-2</v>
      </c>
      <c r="E89" s="80">
        <f>IFERROR('tab. Turistas alojados tip'!G90/'tab. Turistas alojados tip'!G103-1,"-")</f>
        <v>-5.2693096088199387E-2</v>
      </c>
    </row>
    <row r="90" spans="2:5" ht="15" hidden="1" customHeight="1" outlineLevel="1" x14ac:dyDescent="0.25">
      <c r="B90" s="57" t="s">
        <v>86</v>
      </c>
      <c r="C90" s="77">
        <f>IFERROR('tab. Turistas alojados tip'!C91/'tab. Turistas alojados tip'!C104-1,"-")</f>
        <v>3.3053622595169863E-2</v>
      </c>
      <c r="D90" s="77">
        <f>IFERROR('tab. Turistas alojados tip'!E91/'tab. Turistas alojados tip'!E104-1,"-")</f>
        <v>3.6699930547940296E-2</v>
      </c>
      <c r="E90" s="77">
        <f>IFERROR('tab. Turistas alojados tip'!G91/'tab. Turistas alojados tip'!G104-1,"-")</f>
        <v>3.436241258511874E-2</v>
      </c>
    </row>
    <row r="91" spans="2:5" ht="15" hidden="1" customHeight="1" outlineLevel="1" x14ac:dyDescent="0.25">
      <c r="B91" s="57" t="s">
        <v>87</v>
      </c>
      <c r="C91" s="77">
        <f>IFERROR('tab. Turistas alojados tip'!C92/'tab. Turistas alojados tip'!C105-1,"-")</f>
        <v>4.7222559863862923E-2</v>
      </c>
      <c r="D91" s="77">
        <f>IFERROR('tab. Turistas alojados tip'!E92/'tab. Turistas alojados tip'!E105-1,"-")</f>
        <v>1.2749927557229812E-2</v>
      </c>
      <c r="E91" s="77">
        <f>IFERROR('tab. Turistas alojados tip'!G92/'tab. Turistas alojados tip'!G105-1,"-")</f>
        <v>3.5895482800364586E-2</v>
      </c>
    </row>
    <row r="92" spans="2:5" ht="15" hidden="1" customHeight="1" outlineLevel="1" x14ac:dyDescent="0.25">
      <c r="B92" s="57" t="s">
        <v>88</v>
      </c>
      <c r="C92" s="77">
        <f>IFERROR('tab. Turistas alojados tip'!C93/'tab. Turistas alojados tip'!C106-1,"-")</f>
        <v>-2.5177509115332897E-2</v>
      </c>
      <c r="D92" s="77">
        <f>IFERROR('tab. Turistas alojados tip'!E93/'tab. Turistas alojados tip'!E106-1,"-")</f>
        <v>5.3608553608553544E-2</v>
      </c>
      <c r="E92" s="77">
        <f>IFERROR('tab. Turistas alojados tip'!G93/'tab. Turistas alojados tip'!G106-1,"-")</f>
        <v>1.6699137211244608E-3</v>
      </c>
    </row>
    <row r="93" spans="2:5" ht="15" hidden="1" customHeight="1" outlineLevel="1" x14ac:dyDescent="0.25">
      <c r="B93" s="57" t="s">
        <v>89</v>
      </c>
      <c r="C93" s="77">
        <f>IFERROR('tab. Turistas alojados tip'!C94/'tab. Turistas alojados tip'!C107-1,"-")</f>
        <v>-8.3720854341051143E-2</v>
      </c>
      <c r="D93" s="77">
        <f>IFERROR('tab. Turistas alojados tip'!E94/'tab. Turistas alojados tip'!E107-1,"-")</f>
        <v>-0.14710898572049624</v>
      </c>
      <c r="E93" s="77">
        <f>IFERROR('tab. Turistas alojados tip'!G94/'tab. Turistas alojados tip'!G107-1,"-")</f>
        <v>-0.10450707314398511</v>
      </c>
    </row>
    <row r="94" spans="2:5" ht="15" hidden="1" customHeight="1" outlineLevel="1" x14ac:dyDescent="0.25">
      <c r="B94" s="57" t="s">
        <v>90</v>
      </c>
      <c r="C94" s="77">
        <f>IFERROR('tab. Turistas alojados tip'!C95/'tab. Turistas alojados tip'!C108-1,"-")</f>
        <v>2.3528113751396296E-2</v>
      </c>
      <c r="D94" s="77">
        <f>IFERROR('tab. Turistas alojados tip'!E95/'tab. Turistas alojados tip'!E108-1,"-")</f>
        <v>-4.7501237011380315E-3</v>
      </c>
      <c r="E94" s="77">
        <f>IFERROR('tab. Turistas alojados tip'!G95/'tab. Turistas alojados tip'!G108-1,"-")</f>
        <v>1.3406653738189389E-2</v>
      </c>
    </row>
    <row r="95" spans="2:5" ht="15" hidden="1" customHeight="1" outlineLevel="1" x14ac:dyDescent="0.25">
      <c r="B95" s="57" t="s">
        <v>91</v>
      </c>
      <c r="C95" s="77">
        <f>IFERROR('tab. Turistas alojados tip'!C96/'tab. Turistas alojados tip'!C109-1,"-")</f>
        <v>-4.0921564488405004E-2</v>
      </c>
      <c r="D95" s="77">
        <f>IFERROR('tab. Turistas alojados tip'!E96/'tab. Turistas alojados tip'!E109-1,"-")</f>
        <v>-1.4108199034130964E-2</v>
      </c>
      <c r="E95" s="77">
        <f>IFERROR('tab. Turistas alojados tip'!G96/'tab. Turistas alojados tip'!G109-1,"-")</f>
        <v>-3.1343283582089598E-2</v>
      </c>
    </row>
    <row r="96" spans="2:5" ht="15" hidden="1" customHeight="1" outlineLevel="1" x14ac:dyDescent="0.25">
      <c r="B96" s="57" t="s">
        <v>92</v>
      </c>
      <c r="C96" s="77">
        <f>IFERROR('tab. Turistas alojados tip'!C97/'tab. Turistas alojados tip'!C110-1,"-")</f>
        <v>1.8165955796820565E-2</v>
      </c>
      <c r="D96" s="77">
        <f>IFERROR('tab. Turistas alojados tip'!E97/'tab. Turistas alojados tip'!E110-1,"-")</f>
        <v>4.7852760736196265E-2</v>
      </c>
      <c r="E96" s="77">
        <f>IFERROR('tab. Turistas alojados tip'!G97/'tab. Turistas alojados tip'!G110-1,"-")</f>
        <v>2.8737282316958934E-2</v>
      </c>
    </row>
    <row r="97" spans="2:5" ht="15" hidden="1" customHeight="1" outlineLevel="1" x14ac:dyDescent="0.25">
      <c r="B97" s="57" t="s">
        <v>93</v>
      </c>
      <c r="C97" s="77">
        <f>IFERROR('tab. Turistas alojados tip'!C98/'tab. Turistas alojados tip'!C111-1,"-")</f>
        <v>-0.14813106643466589</v>
      </c>
      <c r="D97" s="77">
        <f>IFERROR('tab. Turistas alojados tip'!E98/'tab. Turistas alojados tip'!E111-1,"-")</f>
        <v>-2.609972019632123E-2</v>
      </c>
      <c r="E97" s="77">
        <f>IFERROR('tab. Turistas alojados tip'!G98/'tab. Turistas alojados tip'!G111-1,"-")</f>
        <v>-0.10985295387183103</v>
      </c>
    </row>
    <row r="98" spans="2:5" ht="15" hidden="1" customHeight="1" outlineLevel="1" x14ac:dyDescent="0.25">
      <c r="B98" s="57" t="s">
        <v>94</v>
      </c>
      <c r="C98" s="77">
        <f>IFERROR('tab. Turistas alojados tip'!C99/'tab. Turistas alojados tip'!C112-1,"-")</f>
        <v>-1.2807863772564487E-2</v>
      </c>
      <c r="D98" s="77">
        <f>IFERROR('tab. Turistas alojados tip'!E99/'tab. Turistas alojados tip'!E112-1,"-")</f>
        <v>-0.12993588689791224</v>
      </c>
      <c r="E98" s="77">
        <f>IFERROR('tab. Turistas alojados tip'!G99/'tab. Turistas alojados tip'!G112-1,"-")</f>
        <v>-5.4646669876801335E-2</v>
      </c>
    </row>
    <row r="99" spans="2:5" ht="15" hidden="1" customHeight="1" outlineLevel="1" x14ac:dyDescent="0.25">
      <c r="B99" s="57" t="s">
        <v>95</v>
      </c>
      <c r="C99" s="77">
        <f>IFERROR('tab. Turistas alojados tip'!C100/'tab. Turistas alojados tip'!C113-1,"-")</f>
        <v>3.1703628042192955E-2</v>
      </c>
      <c r="D99" s="77">
        <f>IFERROR('tab. Turistas alojados tip'!E100/'tab. Turistas alojados tip'!E113-1,"-")</f>
        <v>-8.8896952104499105E-3</v>
      </c>
      <c r="E99" s="77">
        <f>IFERROR('tab. Turistas alojados tip'!G100/'tab. Turistas alojados tip'!G113-1,"-")</f>
        <v>1.7446380099147341E-2</v>
      </c>
    </row>
    <row r="100" spans="2:5" ht="15" hidden="1" customHeight="1" outlineLevel="1" x14ac:dyDescent="0.25">
      <c r="B100" s="57" t="s">
        <v>96</v>
      </c>
      <c r="C100" s="77">
        <f>IFERROR('tab. Turistas alojados tip'!C101/'tab. Turistas alojados tip'!C114-1,"-")</f>
        <v>-6.857816016997309E-3</v>
      </c>
      <c r="D100" s="77">
        <f>IFERROR('tab. Turistas alojados tip'!E101/'tab. Turistas alojados tip'!E114-1,"-")</f>
        <v>-9.7584042644656477E-2</v>
      </c>
      <c r="E100" s="77">
        <f>IFERROR('tab. Turistas alojados tip'!G101/'tab. Turistas alojados tip'!G114-1,"-")</f>
        <v>-3.6667184564753708E-2</v>
      </c>
    </row>
    <row r="101" spans="2:5" ht="15" hidden="1" customHeight="1" outlineLevel="1" x14ac:dyDescent="0.25">
      <c r="B101" s="57" t="s">
        <v>97</v>
      </c>
      <c r="C101" s="77">
        <f>IFERROR('tab. Turistas alojados tip'!C102/'tab. Turistas alojados tip'!C115-1,"-")</f>
        <v>3.8877812589005911E-2</v>
      </c>
      <c r="D101" s="77">
        <f>IFERROR('tab. Turistas alojados tip'!E102/'tab. Turistas alojados tip'!E115-1,"-")</f>
        <v>-6.9415211918616659E-2</v>
      </c>
      <c r="E101" s="77">
        <f>IFERROR('tab. Turistas alojados tip'!G102/'tab. Turistas alojados tip'!G115-1,"-")</f>
        <v>-6.6302005635665573E-4</v>
      </c>
    </row>
    <row r="102" spans="2:5" ht="15" customHeight="1" collapsed="1" x14ac:dyDescent="0.25">
      <c r="B102" s="71">
        <v>2007</v>
      </c>
      <c r="C102" s="80">
        <f>IFERROR('tab. Turistas alojados tip'!C103/'tab. Turistas alojados tip'!C116-1,"-")</f>
        <v>-1.1486091581775382E-2</v>
      </c>
      <c r="D102" s="80">
        <f>IFERROR('tab. Turistas alojados tip'!E103/'tab. Turistas alojados tip'!E116-1,"-")</f>
        <v>-2.8433770227722088E-2</v>
      </c>
      <c r="E102" s="80">
        <f>IFERROR('tab. Turistas alojados tip'!G103/'tab. Turistas alojados tip'!G116-1,"-")</f>
        <v>-1.7351839799851221E-2</v>
      </c>
    </row>
    <row r="103" spans="2:5" ht="27" customHeight="1" x14ac:dyDescent="0.25">
      <c r="B103" s="399" t="s">
        <v>103</v>
      </c>
      <c r="C103" s="399"/>
      <c r="D103" s="399"/>
      <c r="E103" s="399"/>
    </row>
  </sheetData>
  <mergeCells count="2">
    <mergeCell ref="B5:E5"/>
    <mergeCell ref="B103:E10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94" t="s">
        <v>104</v>
      </c>
      <c r="C5" s="394"/>
      <c r="D5" s="394"/>
      <c r="E5" s="394"/>
    </row>
    <row r="6" spans="2:5" ht="18" customHeight="1" x14ac:dyDescent="0.25">
      <c r="B6" s="400">
        <v>2013</v>
      </c>
      <c r="C6" s="400"/>
      <c r="D6" s="400"/>
      <c r="E6" s="400"/>
    </row>
    <row r="7" spans="2:5" ht="15" customHeight="1" x14ac:dyDescent="0.25">
      <c r="B7" s="81"/>
      <c r="C7" s="82" t="s">
        <v>81</v>
      </c>
      <c r="D7" s="82" t="s">
        <v>82</v>
      </c>
      <c r="E7" s="82" t="s">
        <v>83</v>
      </c>
    </row>
    <row r="8" spans="2:5" ht="15" customHeight="1" x14ac:dyDescent="0.25">
      <c r="B8" s="83" t="s">
        <v>105</v>
      </c>
      <c r="C8" s="84">
        <v>43787</v>
      </c>
      <c r="D8" s="84">
        <v>13130</v>
      </c>
      <c r="E8" s="84">
        <v>56917</v>
      </c>
    </row>
    <row r="9" spans="2:5" ht="15" customHeight="1" x14ac:dyDescent="0.25">
      <c r="B9" s="83" t="s">
        <v>106</v>
      </c>
      <c r="C9" s="84">
        <v>42349</v>
      </c>
      <c r="D9" s="84">
        <v>13170</v>
      </c>
      <c r="E9" s="84">
        <v>55519</v>
      </c>
    </row>
    <row r="10" spans="2:5" ht="15" customHeight="1" x14ac:dyDescent="0.25">
      <c r="B10" s="83" t="s">
        <v>107</v>
      </c>
      <c r="C10" s="84">
        <v>45573</v>
      </c>
      <c r="D10" s="84">
        <v>16549</v>
      </c>
      <c r="E10" s="84">
        <v>62122</v>
      </c>
    </row>
    <row r="11" spans="2:5" ht="15" customHeight="1" x14ac:dyDescent="0.25">
      <c r="B11" s="83" t="s">
        <v>108</v>
      </c>
      <c r="C11" s="84">
        <v>41426</v>
      </c>
      <c r="D11" s="84">
        <v>14841</v>
      </c>
      <c r="E11" s="84">
        <v>56267</v>
      </c>
    </row>
    <row r="12" spans="2:5" ht="15" customHeight="1" x14ac:dyDescent="0.25">
      <c r="B12" s="83" t="s">
        <v>109</v>
      </c>
      <c r="C12" s="84">
        <v>38637</v>
      </c>
      <c r="D12" s="84">
        <v>12064</v>
      </c>
      <c r="E12" s="84">
        <v>50701</v>
      </c>
    </row>
    <row r="13" spans="2:5" ht="15" customHeight="1" x14ac:dyDescent="0.25">
      <c r="B13" s="83" t="s">
        <v>110</v>
      </c>
      <c r="C13" s="84">
        <v>42458</v>
      </c>
      <c r="D13" s="84">
        <v>14069</v>
      </c>
      <c r="E13" s="84">
        <v>56527</v>
      </c>
    </row>
    <row r="14" spans="2:5" ht="15" customHeight="1" x14ac:dyDescent="0.25">
      <c r="B14" s="83" t="s">
        <v>111</v>
      </c>
      <c r="C14" s="84">
        <v>42175</v>
      </c>
      <c r="D14" s="84">
        <v>9449</v>
      </c>
      <c r="E14" s="84">
        <v>51624</v>
      </c>
    </row>
    <row r="15" spans="2:5" ht="15" customHeight="1" x14ac:dyDescent="0.25">
      <c r="B15" s="83" t="s">
        <v>112</v>
      </c>
      <c r="C15" s="84">
        <v>50397</v>
      </c>
      <c r="D15" s="84">
        <v>17239</v>
      </c>
      <c r="E15" s="84">
        <v>67636</v>
      </c>
    </row>
    <row r="16" spans="2:5" ht="15" customHeight="1" x14ac:dyDescent="0.25">
      <c r="B16" s="83" t="s">
        <v>113</v>
      </c>
      <c r="C16" s="84">
        <v>46385</v>
      </c>
      <c r="D16" s="84">
        <v>13885</v>
      </c>
      <c r="E16" s="84">
        <v>60270</v>
      </c>
    </row>
    <row r="17" spans="2:5" ht="15" customHeight="1" x14ac:dyDescent="0.25">
      <c r="B17" s="83" t="s">
        <v>114</v>
      </c>
      <c r="C17" s="84">
        <v>41471</v>
      </c>
      <c r="D17" s="84">
        <v>14770</v>
      </c>
      <c r="E17" s="84">
        <v>56241</v>
      </c>
    </row>
    <row r="18" spans="2:5" ht="15" customHeight="1" x14ac:dyDescent="0.25">
      <c r="B18" s="83" t="s">
        <v>115</v>
      </c>
      <c r="C18" s="84">
        <v>40241</v>
      </c>
      <c r="D18" s="84">
        <v>13732</v>
      </c>
      <c r="E18" s="84">
        <v>53973</v>
      </c>
    </row>
    <row r="19" spans="2:5" ht="15" customHeight="1" x14ac:dyDescent="0.25">
      <c r="B19" s="83" t="s">
        <v>116</v>
      </c>
      <c r="C19" s="84">
        <v>40742</v>
      </c>
      <c r="D19" s="84">
        <v>15750</v>
      </c>
      <c r="E19" s="84">
        <v>56492</v>
      </c>
    </row>
    <row r="20" spans="2:5" ht="15" customHeight="1" x14ac:dyDescent="0.25">
      <c r="B20" s="85" t="s">
        <v>117</v>
      </c>
      <c r="C20" s="86">
        <v>515641</v>
      </c>
      <c r="D20" s="86">
        <v>168648</v>
      </c>
      <c r="E20" s="86">
        <v>684289</v>
      </c>
    </row>
    <row r="21" spans="2:5" ht="30" customHeight="1" x14ac:dyDescent="0.25">
      <c r="B21" s="397" t="s">
        <v>103</v>
      </c>
      <c r="C21" s="397"/>
      <c r="D21" s="397"/>
      <c r="E21" s="397"/>
    </row>
    <row r="22" spans="2:5" x14ac:dyDescent="0.25">
      <c r="B22" s="87"/>
      <c r="C22" s="87"/>
      <c r="D22" s="87"/>
      <c r="E22" s="87"/>
    </row>
    <row r="23" spans="2:5" x14ac:dyDescent="0.25">
      <c r="B23" s="87"/>
      <c r="C23" s="87"/>
      <c r="D23" s="87"/>
      <c r="E23" s="87"/>
    </row>
    <row r="24" spans="2:5" ht="36" customHeight="1" x14ac:dyDescent="0.25">
      <c r="B24" s="394" t="s">
        <v>104</v>
      </c>
      <c r="C24" s="394"/>
      <c r="D24" s="394"/>
      <c r="E24" s="394"/>
    </row>
    <row r="25" spans="2:5" ht="18" customHeight="1" x14ac:dyDescent="0.25">
      <c r="B25" s="400">
        <v>2014</v>
      </c>
      <c r="C25" s="400"/>
      <c r="D25" s="400"/>
      <c r="E25" s="400"/>
    </row>
    <row r="26" spans="2:5" ht="25.5" x14ac:dyDescent="0.25">
      <c r="B26" s="81"/>
      <c r="C26" s="82" t="s">
        <v>81</v>
      </c>
      <c r="D26" s="82" t="s">
        <v>82</v>
      </c>
      <c r="E26" s="82" t="s">
        <v>83</v>
      </c>
    </row>
    <row r="27" spans="2:5" x14ac:dyDescent="0.25">
      <c r="B27" s="83" t="s">
        <v>105</v>
      </c>
      <c r="C27" s="84">
        <v>43791</v>
      </c>
      <c r="D27" s="84">
        <v>13383</v>
      </c>
      <c r="E27" s="84">
        <v>57174</v>
      </c>
    </row>
    <row r="28" spans="2:5" x14ac:dyDescent="0.25">
      <c r="B28" s="83" t="s">
        <v>106</v>
      </c>
      <c r="C28" s="84">
        <v>43077</v>
      </c>
      <c r="D28" s="84">
        <v>12631</v>
      </c>
      <c r="E28" s="84">
        <v>55708</v>
      </c>
    </row>
    <row r="29" spans="2:5" x14ac:dyDescent="0.25">
      <c r="B29" s="83" t="s">
        <v>107</v>
      </c>
      <c r="C29" s="84">
        <v>47715</v>
      </c>
      <c r="D29" s="84">
        <v>16799</v>
      </c>
      <c r="E29" s="84">
        <v>64514</v>
      </c>
    </row>
    <row r="30" spans="2:5" x14ac:dyDescent="0.25">
      <c r="B30" s="83" t="s">
        <v>108</v>
      </c>
      <c r="C30" s="84">
        <v>43071</v>
      </c>
      <c r="D30" s="84">
        <v>15947</v>
      </c>
      <c r="E30" s="84">
        <v>59018</v>
      </c>
    </row>
    <row r="31" spans="2:5" x14ac:dyDescent="0.25">
      <c r="B31" s="83" t="s">
        <v>109</v>
      </c>
      <c r="C31" s="84"/>
      <c r="D31" s="84"/>
      <c r="E31" s="84"/>
    </row>
    <row r="32" spans="2:5" x14ac:dyDescent="0.25">
      <c r="B32" s="83" t="s">
        <v>110</v>
      </c>
      <c r="C32" s="84"/>
      <c r="D32" s="84"/>
      <c r="E32" s="84"/>
    </row>
    <row r="33" spans="2:5" x14ac:dyDescent="0.25">
      <c r="B33" s="83" t="s">
        <v>111</v>
      </c>
      <c r="C33" s="84"/>
      <c r="D33" s="84"/>
      <c r="E33" s="84"/>
    </row>
    <row r="34" spans="2:5" x14ac:dyDescent="0.25">
      <c r="B34" s="83" t="s">
        <v>112</v>
      </c>
      <c r="C34" s="84"/>
      <c r="D34" s="84"/>
      <c r="E34" s="84"/>
    </row>
    <row r="35" spans="2:5" x14ac:dyDescent="0.25">
      <c r="B35" s="83" t="s">
        <v>113</v>
      </c>
      <c r="C35" s="84"/>
      <c r="D35" s="84"/>
      <c r="E35" s="84"/>
    </row>
    <row r="36" spans="2:5" x14ac:dyDescent="0.25">
      <c r="B36" s="83" t="s">
        <v>114</v>
      </c>
      <c r="C36" s="84"/>
      <c r="D36" s="84"/>
      <c r="E36" s="84"/>
    </row>
    <row r="37" spans="2:5" x14ac:dyDescent="0.25">
      <c r="B37" s="83" t="s">
        <v>115</v>
      </c>
      <c r="C37" s="84"/>
      <c r="D37" s="84"/>
      <c r="E37" s="84"/>
    </row>
    <row r="38" spans="2:5" x14ac:dyDescent="0.25">
      <c r="B38" s="83" t="s">
        <v>116</v>
      </c>
      <c r="C38" s="84"/>
      <c r="D38" s="84"/>
      <c r="E38" s="84"/>
    </row>
    <row r="39" spans="2:5" x14ac:dyDescent="0.25">
      <c r="B39" s="85" t="s">
        <v>117</v>
      </c>
      <c r="C39" s="86">
        <v>177654</v>
      </c>
      <c r="D39" s="86">
        <v>58760</v>
      </c>
      <c r="E39" s="86">
        <v>236414</v>
      </c>
    </row>
    <row r="40" spans="2:5" ht="30" customHeight="1" x14ac:dyDescent="0.25">
      <c r="B40" s="397" t="s">
        <v>103</v>
      </c>
      <c r="C40" s="397"/>
      <c r="D40" s="397"/>
      <c r="E40" s="397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46" header="0" footer="0.19685039370078741"/>
  <pageSetup paperSize="9" scale="8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8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7109375" customWidth="1"/>
    <col min="3" max="6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98" t="s">
        <v>118</v>
      </c>
      <c r="C5" s="398"/>
      <c r="D5" s="398"/>
      <c r="E5" s="398"/>
      <c r="F5" s="398"/>
      <c r="G5" s="398"/>
      <c r="H5" s="398"/>
      <c r="I5" s="398"/>
      <c r="J5" s="398"/>
    </row>
    <row r="6" spans="2:10" x14ac:dyDescent="0.25">
      <c r="B6" s="88"/>
      <c r="C6" s="89" t="s">
        <v>119</v>
      </c>
      <c r="D6" s="89" t="s">
        <v>120</v>
      </c>
      <c r="E6" s="90" t="s">
        <v>121</v>
      </c>
      <c r="F6" s="90" t="s">
        <v>122</v>
      </c>
      <c r="G6" s="90" t="s">
        <v>123</v>
      </c>
      <c r="H6" s="90" t="s">
        <v>124</v>
      </c>
      <c r="I6" s="90" t="s">
        <v>125</v>
      </c>
      <c r="J6" s="90" t="s">
        <v>126</v>
      </c>
    </row>
    <row r="7" spans="2:10" x14ac:dyDescent="0.25">
      <c r="B7" s="91" t="s">
        <v>114</v>
      </c>
      <c r="C7" s="84">
        <v>79046</v>
      </c>
      <c r="D7" s="84">
        <v>79178</v>
      </c>
      <c r="E7" s="84">
        <v>66667</v>
      </c>
      <c r="F7" s="84">
        <v>58560</v>
      </c>
      <c r="G7" s="84">
        <v>54807</v>
      </c>
      <c r="H7" s="84">
        <v>59640</v>
      </c>
      <c r="I7" s="84">
        <v>56241</v>
      </c>
      <c r="J7" s="84">
        <v>64975</v>
      </c>
    </row>
    <row r="8" spans="2:10" x14ac:dyDescent="0.25">
      <c r="B8" s="91" t="s">
        <v>115</v>
      </c>
      <c r="C8" s="84">
        <v>73519</v>
      </c>
      <c r="D8" s="84">
        <v>76158</v>
      </c>
      <c r="E8" s="84">
        <v>68611</v>
      </c>
      <c r="F8" s="84">
        <v>61078</v>
      </c>
      <c r="G8" s="84">
        <v>56062</v>
      </c>
      <c r="H8" s="84">
        <v>57998</v>
      </c>
      <c r="I8" s="84">
        <v>53973</v>
      </c>
      <c r="J8" s="84">
        <v>69540</v>
      </c>
    </row>
    <row r="9" spans="2:10" x14ac:dyDescent="0.25">
      <c r="B9" s="91" t="s">
        <v>116</v>
      </c>
      <c r="C9" s="84">
        <v>76217</v>
      </c>
      <c r="D9" s="84">
        <v>78836</v>
      </c>
      <c r="E9" s="84">
        <v>69586</v>
      </c>
      <c r="F9" s="84">
        <v>63041</v>
      </c>
      <c r="G9" s="84">
        <v>57727</v>
      </c>
      <c r="H9" s="84">
        <v>59100</v>
      </c>
      <c r="I9" s="84">
        <v>56492</v>
      </c>
      <c r="J9" s="84">
        <v>62177</v>
      </c>
    </row>
    <row r="10" spans="2:10" x14ac:dyDescent="0.25">
      <c r="B10" s="91" t="s">
        <v>105</v>
      </c>
      <c r="C10" s="84">
        <v>66319</v>
      </c>
      <c r="D10" s="84">
        <v>65898</v>
      </c>
      <c r="E10" s="84">
        <v>57710</v>
      </c>
      <c r="F10" s="84">
        <v>57760</v>
      </c>
      <c r="G10" s="84">
        <v>55722</v>
      </c>
      <c r="H10" s="84">
        <v>56917</v>
      </c>
      <c r="I10" s="84">
        <v>55856</v>
      </c>
      <c r="J10" s="92">
        <v>57174</v>
      </c>
    </row>
    <row r="11" spans="2:10" x14ac:dyDescent="0.25">
      <c r="B11" s="91" t="s">
        <v>106</v>
      </c>
      <c r="C11" s="84">
        <v>68203</v>
      </c>
      <c r="D11" s="84">
        <v>68626</v>
      </c>
      <c r="E11" s="84">
        <v>59118</v>
      </c>
      <c r="F11" s="84">
        <v>54889</v>
      </c>
      <c r="G11" s="84">
        <v>56682</v>
      </c>
      <c r="H11" s="84">
        <v>55519</v>
      </c>
      <c r="I11" s="84">
        <v>53193</v>
      </c>
      <c r="J11" s="92">
        <v>55708</v>
      </c>
    </row>
    <row r="12" spans="2:10" x14ac:dyDescent="0.25">
      <c r="B12" s="91" t="s">
        <v>107</v>
      </c>
      <c r="C12" s="84">
        <v>79838</v>
      </c>
      <c r="D12" s="84">
        <v>88538</v>
      </c>
      <c r="E12" s="84">
        <v>65189</v>
      </c>
      <c r="F12" s="84">
        <v>59240</v>
      </c>
      <c r="G12" s="84">
        <v>66608</v>
      </c>
      <c r="H12" s="84">
        <v>62122</v>
      </c>
      <c r="I12" s="84">
        <v>64514</v>
      </c>
      <c r="J12" s="92">
        <v>64514</v>
      </c>
    </row>
    <row r="13" spans="2:10" x14ac:dyDescent="0.25">
      <c r="B13" s="91" t="s">
        <v>108</v>
      </c>
      <c r="C13" s="84">
        <v>80494</v>
      </c>
      <c r="D13" s="84">
        <v>76874</v>
      </c>
      <c r="E13" s="84">
        <v>70420</v>
      </c>
      <c r="F13" s="84">
        <v>59800</v>
      </c>
      <c r="G13" s="84">
        <v>62145</v>
      </c>
      <c r="H13" s="84">
        <v>56267</v>
      </c>
      <c r="I13" s="84">
        <v>53895</v>
      </c>
      <c r="J13" s="92">
        <v>59018</v>
      </c>
    </row>
    <row r="14" spans="2:10" x14ac:dyDescent="0.25">
      <c r="B14" s="93" t="s">
        <v>127</v>
      </c>
      <c r="C14" s="86">
        <v>523636</v>
      </c>
      <c r="D14" s="86">
        <v>534108</v>
      </c>
      <c r="E14" s="86">
        <v>457301</v>
      </c>
      <c r="F14" s="86">
        <v>414368</v>
      </c>
      <c r="G14" s="86">
        <v>409753</v>
      </c>
      <c r="H14" s="86">
        <v>407563</v>
      </c>
      <c r="I14" s="86">
        <v>394164</v>
      </c>
      <c r="J14" s="86">
        <v>433106</v>
      </c>
    </row>
    <row r="15" spans="2:10" x14ac:dyDescent="0.25">
      <c r="B15" s="94" t="s">
        <v>5</v>
      </c>
      <c r="C15" s="95"/>
      <c r="D15" s="96">
        <v>1.9998624999045145E-2</v>
      </c>
      <c r="E15" s="96">
        <v>-0.1438042493278513</v>
      </c>
      <c r="F15" s="96">
        <v>-9.3883459690663251E-2</v>
      </c>
      <c r="G15" s="96">
        <v>-0.10397528105121134</v>
      </c>
      <c r="H15" s="96">
        <v>-1.6422600200787674E-2</v>
      </c>
      <c r="I15" s="96">
        <v>-3.8044870934440977E-2</v>
      </c>
      <c r="J15" s="96">
        <v>6.2672519340568167E-2</v>
      </c>
    </row>
    <row r="16" spans="2:10" ht="15" customHeight="1" x14ac:dyDescent="0.25">
      <c r="B16" s="397" t="s">
        <v>79</v>
      </c>
      <c r="C16" s="397"/>
      <c r="D16" s="397"/>
      <c r="E16" s="397"/>
      <c r="F16" s="397"/>
      <c r="G16" s="397"/>
      <c r="H16" s="397"/>
      <c r="I16" s="397"/>
      <c r="J16" s="397"/>
    </row>
    <row r="17" spans="2:9" x14ac:dyDescent="0.25">
      <c r="B17" s="97"/>
      <c r="C17" s="97"/>
      <c r="D17" s="97"/>
      <c r="E17" s="97"/>
      <c r="F17" s="97"/>
    </row>
    <row r="18" spans="2:9" x14ac:dyDescent="0.25">
      <c r="B18" s="97"/>
      <c r="C18" s="97"/>
      <c r="D18" s="97"/>
      <c r="E18" s="97"/>
      <c r="F18" s="97"/>
    </row>
    <row r="19" spans="2:9" ht="36" customHeight="1" x14ac:dyDescent="0.25">
      <c r="B19" s="398" t="s">
        <v>128</v>
      </c>
      <c r="C19" s="398"/>
      <c r="D19" s="398"/>
      <c r="E19" s="398"/>
      <c r="F19" s="398"/>
      <c r="G19" s="398"/>
      <c r="H19" s="398"/>
      <c r="I19" s="398"/>
    </row>
    <row r="20" spans="2:9" x14ac:dyDescent="0.25">
      <c r="B20" s="88"/>
      <c r="C20" s="90">
        <v>2007</v>
      </c>
      <c r="D20" s="90">
        <v>2008</v>
      </c>
      <c r="E20" s="89">
        <v>2009</v>
      </c>
      <c r="F20" s="89">
        <v>2010</v>
      </c>
      <c r="G20" s="89">
        <v>2011</v>
      </c>
      <c r="H20" s="89">
        <v>2012</v>
      </c>
      <c r="I20" s="89">
        <v>2013</v>
      </c>
    </row>
    <row r="21" spans="2:9" ht="15" hidden="1" customHeight="1" x14ac:dyDescent="0.25">
      <c r="B21" s="98" t="s">
        <v>109</v>
      </c>
      <c r="C21" s="84" t="e">
        <v>#REF!</v>
      </c>
      <c r="D21" s="84" t="e">
        <v>#REF!</v>
      </c>
      <c r="E21" s="84" t="e">
        <v>#REF!</v>
      </c>
      <c r="F21" s="84" t="e">
        <v>#REF!</v>
      </c>
      <c r="G21" s="84" t="e">
        <v>#REF!</v>
      </c>
      <c r="H21" s="84" t="e">
        <v>#REF!</v>
      </c>
      <c r="I21" s="84" t="e">
        <v>#REF!</v>
      </c>
    </row>
    <row r="22" spans="2:9" x14ac:dyDescent="0.25">
      <c r="B22" s="91" t="s">
        <v>110</v>
      </c>
      <c r="C22" s="84">
        <v>82407</v>
      </c>
      <c r="D22" s="84">
        <v>73105</v>
      </c>
      <c r="E22" s="84">
        <v>62044</v>
      </c>
      <c r="F22" s="84">
        <v>64679</v>
      </c>
      <c r="G22" s="84">
        <v>56759</v>
      </c>
      <c r="H22" s="84">
        <v>56527</v>
      </c>
      <c r="I22" s="84">
        <v>62331</v>
      </c>
    </row>
    <row r="23" spans="2:9" x14ac:dyDescent="0.25">
      <c r="B23" s="91" t="s">
        <v>111</v>
      </c>
      <c r="C23" s="84">
        <v>99946</v>
      </c>
      <c r="D23" s="84">
        <v>88464</v>
      </c>
      <c r="E23" s="84">
        <v>72974</v>
      </c>
      <c r="F23" s="84">
        <v>62047</v>
      </c>
      <c r="G23" s="84">
        <v>69370</v>
      </c>
      <c r="H23" s="84">
        <v>51624</v>
      </c>
      <c r="I23" s="84">
        <v>69354</v>
      </c>
    </row>
    <row r="24" spans="2:9" x14ac:dyDescent="0.25">
      <c r="B24" s="91" t="s">
        <v>112</v>
      </c>
      <c r="C24" s="84">
        <v>114443</v>
      </c>
      <c r="D24" s="84">
        <v>107234</v>
      </c>
      <c r="E24" s="84">
        <v>87195</v>
      </c>
      <c r="F24" s="84">
        <v>72114</v>
      </c>
      <c r="G24" s="84">
        <v>75240</v>
      </c>
      <c r="H24" s="84">
        <v>67636</v>
      </c>
      <c r="I24" s="84">
        <v>79448</v>
      </c>
    </row>
    <row r="25" spans="2:9" x14ac:dyDescent="0.25">
      <c r="B25" s="91" t="s">
        <v>113</v>
      </c>
      <c r="C25" s="84">
        <v>81660</v>
      </c>
      <c r="D25" s="84">
        <v>70256</v>
      </c>
      <c r="E25" s="84">
        <v>57084</v>
      </c>
      <c r="F25" s="84">
        <v>55919</v>
      </c>
      <c r="G25" s="84">
        <v>57088</v>
      </c>
      <c r="H25" s="84">
        <v>60270</v>
      </c>
      <c r="I25" s="84">
        <v>62952</v>
      </c>
    </row>
    <row r="26" spans="2:9" x14ac:dyDescent="0.25">
      <c r="B26" s="93" t="s">
        <v>129</v>
      </c>
      <c r="C26" s="86">
        <v>378456</v>
      </c>
      <c r="D26" s="86">
        <v>339059</v>
      </c>
      <c r="E26" s="86">
        <v>279297</v>
      </c>
      <c r="F26" s="86">
        <v>254759</v>
      </c>
      <c r="G26" s="86">
        <v>258457</v>
      </c>
      <c r="H26" s="86">
        <v>236057</v>
      </c>
      <c r="I26" s="86">
        <v>274085</v>
      </c>
    </row>
    <row r="27" spans="2:9" x14ac:dyDescent="0.25">
      <c r="B27" s="94" t="s">
        <v>5</v>
      </c>
      <c r="C27" s="95"/>
      <c r="D27" s="96">
        <v>-0.1040992876318515</v>
      </c>
      <c r="E27" s="96">
        <v>-0.17625840930339554</v>
      </c>
      <c r="F27" s="96">
        <v>-8.7856296344035245E-2</v>
      </c>
      <c r="G27" s="96">
        <v>1.4515679524570224E-2</v>
      </c>
      <c r="H27" s="96">
        <v>-8.6668188518786438E-2</v>
      </c>
      <c r="I27" s="96">
        <v>0.16109668427540802</v>
      </c>
    </row>
    <row r="28" spans="2:9" ht="15" customHeight="1" x14ac:dyDescent="0.25">
      <c r="B28" s="397" t="s">
        <v>79</v>
      </c>
      <c r="C28" s="397"/>
      <c r="D28" s="397"/>
      <c r="E28" s="397"/>
      <c r="F28" s="397"/>
      <c r="G28" s="397"/>
      <c r="H28" s="397"/>
      <c r="I28" s="397"/>
    </row>
  </sheetData>
  <mergeCells count="4">
    <mergeCell ref="B5:J5"/>
    <mergeCell ref="B16:J16"/>
    <mergeCell ref="B19:I19"/>
    <mergeCell ref="B28:I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L19" sqref="L19"/>
    </sheetView>
  </sheetViews>
  <sheetFormatPr baseColWidth="10" defaultRowHeight="12.75" x14ac:dyDescent="0.25"/>
  <cols>
    <col min="1" max="1" width="15.7109375" style="11" customWidth="1"/>
    <col min="2" max="2" width="33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92" t="s">
        <v>130</v>
      </c>
      <c r="C5" s="392"/>
      <c r="D5" s="392"/>
      <c r="E5" s="392"/>
      <c r="F5" s="392"/>
      <c r="G5" s="392"/>
    </row>
    <row r="6" spans="2:7" ht="39.950000000000003" customHeight="1" x14ac:dyDescent="0.25">
      <c r="B6" s="40" t="s">
        <v>131</v>
      </c>
      <c r="C6" s="99" t="str">
        <f>actualizaciones!A3</f>
        <v>I cuatrimestre 2013</v>
      </c>
      <c r="D6" s="41" t="s">
        <v>74</v>
      </c>
      <c r="E6" s="99" t="str">
        <f>actualizaciones!A2</f>
        <v>I cuatrimestre 2014</v>
      </c>
      <c r="F6" s="41" t="s">
        <v>74</v>
      </c>
      <c r="G6" s="42" t="s">
        <v>75</v>
      </c>
    </row>
    <row r="7" spans="2:7" ht="15" customHeight="1" x14ac:dyDescent="0.25">
      <c r="B7" s="100" t="s">
        <v>132</v>
      </c>
      <c r="C7" s="101"/>
      <c r="D7" s="101"/>
      <c r="E7" s="101"/>
      <c r="F7" s="101"/>
      <c r="G7" s="101"/>
    </row>
    <row r="8" spans="2:7" ht="15" customHeight="1" x14ac:dyDescent="0.2">
      <c r="B8" s="102" t="s">
        <v>76</v>
      </c>
      <c r="C8" s="103">
        <v>1619663</v>
      </c>
      <c r="D8" s="104">
        <f>C8/C8</f>
        <v>1</v>
      </c>
      <c r="E8" s="103">
        <v>1687906</v>
      </c>
      <c r="F8" s="104">
        <f>E8/E8</f>
        <v>1</v>
      </c>
      <c r="G8" s="104">
        <f>(E8-C8)/C8</f>
        <v>4.2134073569625285E-2</v>
      </c>
    </row>
    <row r="9" spans="2:7" ht="15" customHeight="1" x14ac:dyDescent="0.2">
      <c r="B9" s="102" t="s">
        <v>77</v>
      </c>
      <c r="C9" s="103">
        <v>1047655</v>
      </c>
      <c r="D9" s="104">
        <f>C9/C8</f>
        <v>0.6468351749715836</v>
      </c>
      <c r="E9" s="103">
        <v>1115261</v>
      </c>
      <c r="F9" s="104">
        <f>E9/E8</f>
        <v>0.66073643911450042</v>
      </c>
      <c r="G9" s="104">
        <f>(E9-C9)/C9</f>
        <v>6.4530785420773062E-2</v>
      </c>
    </row>
    <row r="10" spans="2:7" ht="15" customHeight="1" x14ac:dyDescent="0.2">
      <c r="B10" s="102" t="s">
        <v>78</v>
      </c>
      <c r="C10" s="103">
        <v>572008</v>
      </c>
      <c r="D10" s="104">
        <f>C10/C8</f>
        <v>0.3531648250284164</v>
      </c>
      <c r="E10" s="103">
        <v>572645</v>
      </c>
      <c r="F10" s="104">
        <f>E10/E8</f>
        <v>0.33926356088549953</v>
      </c>
      <c r="G10" s="104">
        <f>(E10-C10)/C10</f>
        <v>1.1136207885204402E-3</v>
      </c>
    </row>
    <row r="11" spans="2:7" ht="15" customHeight="1" x14ac:dyDescent="0.25">
      <c r="B11" s="100" t="s">
        <v>69</v>
      </c>
      <c r="C11" s="101"/>
      <c r="D11" s="101"/>
      <c r="E11" s="101"/>
      <c r="F11" s="101"/>
      <c r="G11" s="105"/>
    </row>
    <row r="12" spans="2:7" ht="15" customHeight="1" x14ac:dyDescent="0.2">
      <c r="B12" s="106" t="s">
        <v>76</v>
      </c>
      <c r="C12" s="47">
        <v>256704</v>
      </c>
      <c r="D12" s="48">
        <f>C12/C12</f>
        <v>1</v>
      </c>
      <c r="E12" s="47">
        <v>273468</v>
      </c>
      <c r="F12" s="48">
        <f>E12/E12</f>
        <v>1</v>
      </c>
      <c r="G12" s="49">
        <f>(E12-C12)/C12</f>
        <v>6.5304786836200446E-2</v>
      </c>
    </row>
    <row r="13" spans="2:7" ht="15" customHeight="1" x14ac:dyDescent="0.2">
      <c r="B13" s="106" t="s">
        <v>77</v>
      </c>
      <c r="C13" s="47">
        <v>195568</v>
      </c>
      <c r="D13" s="48">
        <f>C13/C12</f>
        <v>0.76184243330840185</v>
      </c>
      <c r="E13" s="47">
        <v>208896</v>
      </c>
      <c r="F13" s="48">
        <f>E13/E12</f>
        <v>0.76387730922813635</v>
      </c>
      <c r="G13" s="49">
        <f>(E13-C13)/C13</f>
        <v>6.8150208623087627E-2</v>
      </c>
    </row>
    <row r="14" spans="2:7" ht="15" customHeight="1" x14ac:dyDescent="0.2">
      <c r="B14" s="106" t="s">
        <v>78</v>
      </c>
      <c r="C14" s="47">
        <v>61136</v>
      </c>
      <c r="D14" s="48">
        <f>C14/C12</f>
        <v>0.2381575666915981</v>
      </c>
      <c r="E14" s="47">
        <v>64572</v>
      </c>
      <c r="F14" s="48">
        <f>E14/E12</f>
        <v>0.23612269077186362</v>
      </c>
      <c r="G14" s="49">
        <f>(E14-C14)/C14</f>
        <v>5.6202564773619471E-2</v>
      </c>
    </row>
    <row r="15" spans="2:7" ht="15" customHeight="1" x14ac:dyDescent="0.25">
      <c r="B15" s="100" t="s">
        <v>71</v>
      </c>
      <c r="C15" s="101"/>
      <c r="D15" s="101"/>
      <c r="E15" s="101"/>
      <c r="F15" s="101"/>
      <c r="G15" s="105"/>
    </row>
    <row r="16" spans="2:7" ht="15" customHeight="1" x14ac:dyDescent="0.2">
      <c r="B16" s="106" t="s">
        <v>76</v>
      </c>
      <c r="C16" s="47">
        <v>227458</v>
      </c>
      <c r="D16" s="48">
        <f>C16/C16</f>
        <v>1</v>
      </c>
      <c r="E16" s="47">
        <v>236414</v>
      </c>
      <c r="F16" s="48">
        <f>E16/E16</f>
        <v>1</v>
      </c>
      <c r="G16" s="49">
        <f>(E16-C16)/C16</f>
        <v>3.9374302068953392E-2</v>
      </c>
    </row>
    <row r="17" spans="2:11" ht="15" customHeight="1" x14ac:dyDescent="0.2">
      <c r="B17" s="106" t="s">
        <v>77</v>
      </c>
      <c r="C17" s="47">
        <v>170696</v>
      </c>
      <c r="D17" s="48">
        <f>C17/C16</f>
        <v>0.75045063264426837</v>
      </c>
      <c r="E17" s="47">
        <v>177654</v>
      </c>
      <c r="F17" s="48">
        <f>E17/E16</f>
        <v>0.75145295963860004</v>
      </c>
      <c r="G17" s="49">
        <f>(E17-C17)/C17</f>
        <v>4.07625251909828E-2</v>
      </c>
    </row>
    <row r="18" spans="2:11" ht="15" customHeight="1" x14ac:dyDescent="0.2">
      <c r="B18" s="106" t="s">
        <v>78</v>
      </c>
      <c r="C18" s="47">
        <v>56762</v>
      </c>
      <c r="D18" s="48">
        <f>C18/C16</f>
        <v>0.24954936735573161</v>
      </c>
      <c r="E18" s="47">
        <v>58760</v>
      </c>
      <c r="F18" s="48">
        <f>E18/E16</f>
        <v>0.24854704036139991</v>
      </c>
      <c r="G18" s="49">
        <f>(E18-C18)/C18</f>
        <v>3.5199605369789645E-2</v>
      </c>
    </row>
    <row r="19" spans="2:11" ht="15" customHeight="1" x14ac:dyDescent="0.25">
      <c r="B19" s="401" t="s">
        <v>67</v>
      </c>
      <c r="C19" s="401"/>
      <c r="D19" s="401"/>
      <c r="E19" s="401"/>
      <c r="F19" s="401"/>
      <c r="G19" s="401"/>
    </row>
    <row r="20" spans="2:11" ht="15" customHeight="1" x14ac:dyDescent="0.25"/>
    <row r="21" spans="2:11" ht="30" customHeight="1" x14ac:dyDescent="0.25">
      <c r="G21" s="75" t="s">
        <v>98</v>
      </c>
    </row>
    <row r="22" spans="2:11" ht="24.95" customHeight="1" x14ac:dyDescent="0.25">
      <c r="B22" s="107"/>
      <c r="C22" s="51"/>
      <c r="D22" s="51"/>
      <c r="E22" s="51"/>
      <c r="F22" s="51"/>
      <c r="G22" s="51"/>
      <c r="H22" s="51"/>
      <c r="I22" s="51"/>
      <c r="J22" s="51"/>
      <c r="K22" s="51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7" width="11.42578125" style="11"/>
    <col min="8" max="8" width="14" style="11" customWidth="1"/>
    <col min="9" max="41" width="11.42578125" style="11"/>
    <col min="42" max="42" width="36.7109375" style="11" customWidth="1"/>
    <col min="43" max="43" width="12.7109375" style="11" customWidth="1"/>
    <col min="44" max="44" width="10.7109375" style="11" customWidth="1"/>
    <col min="45" max="45" width="12.7109375" style="11" customWidth="1"/>
    <col min="46" max="47" width="10.7109375" style="11" customWidth="1"/>
    <col min="48" max="54" width="11.42578125" style="11"/>
    <col min="55" max="55" width="13.28515625" style="11" customWidth="1"/>
    <col min="56" max="297" width="11.42578125" style="11"/>
    <col min="298" max="298" width="36.7109375" style="11" customWidth="1"/>
    <col min="299" max="299" width="12.7109375" style="11" customWidth="1"/>
    <col min="300" max="300" width="10.7109375" style="11" customWidth="1"/>
    <col min="301" max="301" width="12.7109375" style="11" customWidth="1"/>
    <col min="302" max="303" width="10.7109375" style="11" customWidth="1"/>
    <col min="304" max="310" width="11.42578125" style="11"/>
    <col min="311" max="311" width="13.28515625" style="11" customWidth="1"/>
    <col min="312" max="553" width="11.42578125" style="11"/>
    <col min="554" max="554" width="36.7109375" style="11" customWidth="1"/>
    <col min="555" max="555" width="12.7109375" style="11" customWidth="1"/>
    <col min="556" max="556" width="10.7109375" style="11" customWidth="1"/>
    <col min="557" max="557" width="12.7109375" style="11" customWidth="1"/>
    <col min="558" max="559" width="10.7109375" style="11" customWidth="1"/>
    <col min="560" max="566" width="11.42578125" style="11"/>
    <col min="567" max="567" width="13.28515625" style="11" customWidth="1"/>
    <col min="568" max="809" width="11.42578125" style="11"/>
    <col min="810" max="810" width="36.7109375" style="11" customWidth="1"/>
    <col min="811" max="811" width="12.7109375" style="11" customWidth="1"/>
    <col min="812" max="812" width="10.7109375" style="11" customWidth="1"/>
    <col min="813" max="813" width="12.7109375" style="11" customWidth="1"/>
    <col min="814" max="815" width="10.7109375" style="11" customWidth="1"/>
    <col min="816" max="822" width="11.42578125" style="11"/>
    <col min="823" max="823" width="13.28515625" style="11" customWidth="1"/>
    <col min="824" max="1065" width="11.42578125" style="11"/>
    <col min="1066" max="1066" width="36.7109375" style="11" customWidth="1"/>
    <col min="1067" max="1067" width="12.7109375" style="11" customWidth="1"/>
    <col min="1068" max="1068" width="10.7109375" style="11" customWidth="1"/>
    <col min="1069" max="1069" width="12.7109375" style="11" customWidth="1"/>
    <col min="1070" max="1071" width="10.7109375" style="11" customWidth="1"/>
    <col min="1072" max="1078" width="11.42578125" style="11"/>
    <col min="1079" max="1079" width="13.28515625" style="11" customWidth="1"/>
    <col min="1080" max="1321" width="11.42578125" style="11"/>
    <col min="1322" max="1322" width="36.7109375" style="11" customWidth="1"/>
    <col min="1323" max="1323" width="12.7109375" style="11" customWidth="1"/>
    <col min="1324" max="1324" width="10.7109375" style="11" customWidth="1"/>
    <col min="1325" max="1325" width="12.7109375" style="11" customWidth="1"/>
    <col min="1326" max="1327" width="10.7109375" style="11" customWidth="1"/>
    <col min="1328" max="1334" width="11.42578125" style="11"/>
    <col min="1335" max="1335" width="13.28515625" style="11" customWidth="1"/>
    <col min="1336" max="1577" width="11.42578125" style="11"/>
    <col min="1578" max="1578" width="36.7109375" style="11" customWidth="1"/>
    <col min="1579" max="1579" width="12.7109375" style="11" customWidth="1"/>
    <col min="1580" max="1580" width="10.7109375" style="11" customWidth="1"/>
    <col min="1581" max="1581" width="12.7109375" style="11" customWidth="1"/>
    <col min="1582" max="1583" width="10.7109375" style="11" customWidth="1"/>
    <col min="1584" max="1590" width="11.42578125" style="11"/>
    <col min="1591" max="1591" width="13.28515625" style="11" customWidth="1"/>
    <col min="1592" max="1833" width="11.42578125" style="11"/>
    <col min="1834" max="1834" width="36.7109375" style="11" customWidth="1"/>
    <col min="1835" max="1835" width="12.7109375" style="11" customWidth="1"/>
    <col min="1836" max="1836" width="10.7109375" style="11" customWidth="1"/>
    <col min="1837" max="1837" width="12.7109375" style="11" customWidth="1"/>
    <col min="1838" max="1839" width="10.7109375" style="11" customWidth="1"/>
    <col min="1840" max="1846" width="11.42578125" style="11"/>
    <col min="1847" max="1847" width="13.28515625" style="11" customWidth="1"/>
    <col min="1848" max="2089" width="11.42578125" style="11"/>
    <col min="2090" max="2090" width="36.7109375" style="11" customWidth="1"/>
    <col min="2091" max="2091" width="12.7109375" style="11" customWidth="1"/>
    <col min="2092" max="2092" width="10.7109375" style="11" customWidth="1"/>
    <col min="2093" max="2093" width="12.7109375" style="11" customWidth="1"/>
    <col min="2094" max="2095" width="10.7109375" style="11" customWidth="1"/>
    <col min="2096" max="2102" width="11.42578125" style="11"/>
    <col min="2103" max="2103" width="13.28515625" style="11" customWidth="1"/>
    <col min="2104" max="2345" width="11.42578125" style="11"/>
    <col min="2346" max="2346" width="36.7109375" style="11" customWidth="1"/>
    <col min="2347" max="2347" width="12.7109375" style="11" customWidth="1"/>
    <col min="2348" max="2348" width="10.7109375" style="11" customWidth="1"/>
    <col min="2349" max="2349" width="12.7109375" style="11" customWidth="1"/>
    <col min="2350" max="2351" width="10.7109375" style="11" customWidth="1"/>
    <col min="2352" max="2358" width="11.42578125" style="11"/>
    <col min="2359" max="2359" width="13.28515625" style="11" customWidth="1"/>
    <col min="2360" max="2601" width="11.42578125" style="11"/>
    <col min="2602" max="2602" width="36.7109375" style="11" customWidth="1"/>
    <col min="2603" max="2603" width="12.7109375" style="11" customWidth="1"/>
    <col min="2604" max="2604" width="10.7109375" style="11" customWidth="1"/>
    <col min="2605" max="2605" width="12.7109375" style="11" customWidth="1"/>
    <col min="2606" max="2607" width="10.7109375" style="11" customWidth="1"/>
    <col min="2608" max="2614" width="11.42578125" style="11"/>
    <col min="2615" max="2615" width="13.28515625" style="11" customWidth="1"/>
    <col min="2616" max="2857" width="11.42578125" style="11"/>
    <col min="2858" max="2858" width="36.7109375" style="11" customWidth="1"/>
    <col min="2859" max="2859" width="12.7109375" style="11" customWidth="1"/>
    <col min="2860" max="2860" width="10.7109375" style="11" customWidth="1"/>
    <col min="2861" max="2861" width="12.7109375" style="11" customWidth="1"/>
    <col min="2862" max="2863" width="10.7109375" style="11" customWidth="1"/>
    <col min="2864" max="2870" width="11.42578125" style="11"/>
    <col min="2871" max="2871" width="13.28515625" style="11" customWidth="1"/>
    <col min="2872" max="3113" width="11.42578125" style="11"/>
    <col min="3114" max="3114" width="36.7109375" style="11" customWidth="1"/>
    <col min="3115" max="3115" width="12.7109375" style="11" customWidth="1"/>
    <col min="3116" max="3116" width="10.7109375" style="11" customWidth="1"/>
    <col min="3117" max="3117" width="12.7109375" style="11" customWidth="1"/>
    <col min="3118" max="3119" width="10.7109375" style="11" customWidth="1"/>
    <col min="3120" max="3126" width="11.42578125" style="11"/>
    <col min="3127" max="3127" width="13.28515625" style="11" customWidth="1"/>
    <col min="3128" max="3369" width="11.42578125" style="11"/>
    <col min="3370" max="3370" width="36.7109375" style="11" customWidth="1"/>
    <col min="3371" max="3371" width="12.7109375" style="11" customWidth="1"/>
    <col min="3372" max="3372" width="10.7109375" style="11" customWidth="1"/>
    <col min="3373" max="3373" width="12.7109375" style="11" customWidth="1"/>
    <col min="3374" max="3375" width="10.7109375" style="11" customWidth="1"/>
    <col min="3376" max="3382" width="11.42578125" style="11"/>
    <col min="3383" max="3383" width="13.28515625" style="11" customWidth="1"/>
    <col min="3384" max="3625" width="11.42578125" style="11"/>
    <col min="3626" max="3626" width="36.7109375" style="11" customWidth="1"/>
    <col min="3627" max="3627" width="12.7109375" style="11" customWidth="1"/>
    <col min="3628" max="3628" width="10.7109375" style="11" customWidth="1"/>
    <col min="3629" max="3629" width="12.7109375" style="11" customWidth="1"/>
    <col min="3630" max="3631" width="10.7109375" style="11" customWidth="1"/>
    <col min="3632" max="3638" width="11.42578125" style="11"/>
    <col min="3639" max="3639" width="13.28515625" style="11" customWidth="1"/>
    <col min="3640" max="3881" width="11.42578125" style="11"/>
    <col min="3882" max="3882" width="36.7109375" style="11" customWidth="1"/>
    <col min="3883" max="3883" width="12.7109375" style="11" customWidth="1"/>
    <col min="3884" max="3884" width="10.7109375" style="11" customWidth="1"/>
    <col min="3885" max="3885" width="12.7109375" style="11" customWidth="1"/>
    <col min="3886" max="3887" width="10.7109375" style="11" customWidth="1"/>
    <col min="3888" max="3894" width="11.42578125" style="11"/>
    <col min="3895" max="3895" width="13.28515625" style="11" customWidth="1"/>
    <col min="3896" max="4137" width="11.42578125" style="11"/>
    <col min="4138" max="4138" width="36.7109375" style="11" customWidth="1"/>
    <col min="4139" max="4139" width="12.7109375" style="11" customWidth="1"/>
    <col min="4140" max="4140" width="10.7109375" style="11" customWidth="1"/>
    <col min="4141" max="4141" width="12.7109375" style="11" customWidth="1"/>
    <col min="4142" max="4143" width="10.7109375" style="11" customWidth="1"/>
    <col min="4144" max="4150" width="11.42578125" style="11"/>
    <col min="4151" max="4151" width="13.28515625" style="11" customWidth="1"/>
    <col min="4152" max="4393" width="11.42578125" style="11"/>
    <col min="4394" max="4394" width="36.7109375" style="11" customWidth="1"/>
    <col min="4395" max="4395" width="12.7109375" style="11" customWidth="1"/>
    <col min="4396" max="4396" width="10.7109375" style="11" customWidth="1"/>
    <col min="4397" max="4397" width="12.7109375" style="11" customWidth="1"/>
    <col min="4398" max="4399" width="10.7109375" style="11" customWidth="1"/>
    <col min="4400" max="4406" width="11.42578125" style="11"/>
    <col min="4407" max="4407" width="13.28515625" style="11" customWidth="1"/>
    <col min="4408" max="4649" width="11.42578125" style="11"/>
    <col min="4650" max="4650" width="36.7109375" style="11" customWidth="1"/>
    <col min="4651" max="4651" width="12.7109375" style="11" customWidth="1"/>
    <col min="4652" max="4652" width="10.7109375" style="11" customWidth="1"/>
    <col min="4653" max="4653" width="12.7109375" style="11" customWidth="1"/>
    <col min="4654" max="4655" width="10.7109375" style="11" customWidth="1"/>
    <col min="4656" max="4662" width="11.42578125" style="11"/>
    <col min="4663" max="4663" width="13.28515625" style="11" customWidth="1"/>
    <col min="4664" max="4905" width="11.42578125" style="11"/>
    <col min="4906" max="4906" width="36.7109375" style="11" customWidth="1"/>
    <col min="4907" max="4907" width="12.7109375" style="11" customWidth="1"/>
    <col min="4908" max="4908" width="10.7109375" style="11" customWidth="1"/>
    <col min="4909" max="4909" width="12.7109375" style="11" customWidth="1"/>
    <col min="4910" max="4911" width="10.7109375" style="11" customWidth="1"/>
    <col min="4912" max="4918" width="11.42578125" style="11"/>
    <col min="4919" max="4919" width="13.28515625" style="11" customWidth="1"/>
    <col min="4920" max="5161" width="11.42578125" style="11"/>
    <col min="5162" max="5162" width="36.7109375" style="11" customWidth="1"/>
    <col min="5163" max="5163" width="12.7109375" style="11" customWidth="1"/>
    <col min="5164" max="5164" width="10.7109375" style="11" customWidth="1"/>
    <col min="5165" max="5165" width="12.7109375" style="11" customWidth="1"/>
    <col min="5166" max="5167" width="10.7109375" style="11" customWidth="1"/>
    <col min="5168" max="5174" width="11.42578125" style="11"/>
    <col min="5175" max="5175" width="13.28515625" style="11" customWidth="1"/>
    <col min="5176" max="5417" width="11.42578125" style="11"/>
    <col min="5418" max="5418" width="36.7109375" style="11" customWidth="1"/>
    <col min="5419" max="5419" width="12.7109375" style="11" customWidth="1"/>
    <col min="5420" max="5420" width="10.7109375" style="11" customWidth="1"/>
    <col min="5421" max="5421" width="12.7109375" style="11" customWidth="1"/>
    <col min="5422" max="5423" width="10.7109375" style="11" customWidth="1"/>
    <col min="5424" max="5430" width="11.42578125" style="11"/>
    <col min="5431" max="5431" width="13.28515625" style="11" customWidth="1"/>
    <col min="5432" max="5673" width="11.42578125" style="11"/>
    <col min="5674" max="5674" width="36.7109375" style="11" customWidth="1"/>
    <col min="5675" max="5675" width="12.7109375" style="11" customWidth="1"/>
    <col min="5676" max="5676" width="10.7109375" style="11" customWidth="1"/>
    <col min="5677" max="5677" width="12.7109375" style="11" customWidth="1"/>
    <col min="5678" max="5679" width="10.7109375" style="11" customWidth="1"/>
    <col min="5680" max="5686" width="11.42578125" style="11"/>
    <col min="5687" max="5687" width="13.28515625" style="11" customWidth="1"/>
    <col min="5688" max="5929" width="11.42578125" style="11"/>
    <col min="5930" max="5930" width="36.7109375" style="11" customWidth="1"/>
    <col min="5931" max="5931" width="12.7109375" style="11" customWidth="1"/>
    <col min="5932" max="5932" width="10.7109375" style="11" customWidth="1"/>
    <col min="5933" max="5933" width="12.7109375" style="11" customWidth="1"/>
    <col min="5934" max="5935" width="10.7109375" style="11" customWidth="1"/>
    <col min="5936" max="5942" width="11.42578125" style="11"/>
    <col min="5943" max="5943" width="13.28515625" style="11" customWidth="1"/>
    <col min="5944" max="6185" width="11.42578125" style="11"/>
    <col min="6186" max="6186" width="36.7109375" style="11" customWidth="1"/>
    <col min="6187" max="6187" width="12.7109375" style="11" customWidth="1"/>
    <col min="6188" max="6188" width="10.7109375" style="11" customWidth="1"/>
    <col min="6189" max="6189" width="12.7109375" style="11" customWidth="1"/>
    <col min="6190" max="6191" width="10.7109375" style="11" customWidth="1"/>
    <col min="6192" max="6198" width="11.42578125" style="11"/>
    <col min="6199" max="6199" width="13.28515625" style="11" customWidth="1"/>
    <col min="6200" max="6441" width="11.42578125" style="11"/>
    <col min="6442" max="6442" width="36.7109375" style="11" customWidth="1"/>
    <col min="6443" max="6443" width="12.7109375" style="11" customWidth="1"/>
    <col min="6444" max="6444" width="10.7109375" style="11" customWidth="1"/>
    <col min="6445" max="6445" width="12.7109375" style="11" customWidth="1"/>
    <col min="6446" max="6447" width="10.7109375" style="11" customWidth="1"/>
    <col min="6448" max="6454" width="11.42578125" style="11"/>
    <col min="6455" max="6455" width="13.28515625" style="11" customWidth="1"/>
    <col min="6456" max="6697" width="11.42578125" style="11"/>
    <col min="6698" max="6698" width="36.7109375" style="11" customWidth="1"/>
    <col min="6699" max="6699" width="12.7109375" style="11" customWidth="1"/>
    <col min="6700" max="6700" width="10.7109375" style="11" customWidth="1"/>
    <col min="6701" max="6701" width="12.7109375" style="11" customWidth="1"/>
    <col min="6702" max="6703" width="10.7109375" style="11" customWidth="1"/>
    <col min="6704" max="6710" width="11.42578125" style="11"/>
    <col min="6711" max="6711" width="13.28515625" style="11" customWidth="1"/>
    <col min="6712" max="6953" width="11.42578125" style="11"/>
    <col min="6954" max="6954" width="36.7109375" style="11" customWidth="1"/>
    <col min="6955" max="6955" width="12.7109375" style="11" customWidth="1"/>
    <col min="6956" max="6956" width="10.7109375" style="11" customWidth="1"/>
    <col min="6957" max="6957" width="12.7109375" style="11" customWidth="1"/>
    <col min="6958" max="6959" width="10.7109375" style="11" customWidth="1"/>
    <col min="6960" max="6966" width="11.42578125" style="11"/>
    <col min="6967" max="6967" width="13.28515625" style="11" customWidth="1"/>
    <col min="6968" max="7209" width="11.42578125" style="11"/>
    <col min="7210" max="7210" width="36.7109375" style="11" customWidth="1"/>
    <col min="7211" max="7211" width="12.7109375" style="11" customWidth="1"/>
    <col min="7212" max="7212" width="10.7109375" style="11" customWidth="1"/>
    <col min="7213" max="7213" width="12.7109375" style="11" customWidth="1"/>
    <col min="7214" max="7215" width="10.7109375" style="11" customWidth="1"/>
    <col min="7216" max="7222" width="11.42578125" style="11"/>
    <col min="7223" max="7223" width="13.28515625" style="11" customWidth="1"/>
    <col min="7224" max="7465" width="11.42578125" style="11"/>
    <col min="7466" max="7466" width="36.7109375" style="11" customWidth="1"/>
    <col min="7467" max="7467" width="12.7109375" style="11" customWidth="1"/>
    <col min="7468" max="7468" width="10.7109375" style="11" customWidth="1"/>
    <col min="7469" max="7469" width="12.7109375" style="11" customWidth="1"/>
    <col min="7470" max="7471" width="10.7109375" style="11" customWidth="1"/>
    <col min="7472" max="7478" width="11.42578125" style="11"/>
    <col min="7479" max="7479" width="13.28515625" style="11" customWidth="1"/>
    <col min="7480" max="7721" width="11.42578125" style="11"/>
    <col min="7722" max="7722" width="36.7109375" style="11" customWidth="1"/>
    <col min="7723" max="7723" width="12.7109375" style="11" customWidth="1"/>
    <col min="7724" max="7724" width="10.7109375" style="11" customWidth="1"/>
    <col min="7725" max="7725" width="12.7109375" style="11" customWidth="1"/>
    <col min="7726" max="7727" width="10.7109375" style="11" customWidth="1"/>
    <col min="7728" max="7734" width="11.42578125" style="11"/>
    <col min="7735" max="7735" width="13.28515625" style="11" customWidth="1"/>
    <col min="7736" max="7977" width="11.42578125" style="11"/>
    <col min="7978" max="7978" width="36.7109375" style="11" customWidth="1"/>
    <col min="7979" max="7979" width="12.7109375" style="11" customWidth="1"/>
    <col min="7980" max="7980" width="10.7109375" style="11" customWidth="1"/>
    <col min="7981" max="7981" width="12.7109375" style="11" customWidth="1"/>
    <col min="7982" max="7983" width="10.7109375" style="11" customWidth="1"/>
    <col min="7984" max="7990" width="11.42578125" style="11"/>
    <col min="7991" max="7991" width="13.28515625" style="11" customWidth="1"/>
    <col min="7992" max="8233" width="11.42578125" style="11"/>
    <col min="8234" max="8234" width="36.7109375" style="11" customWidth="1"/>
    <col min="8235" max="8235" width="12.7109375" style="11" customWidth="1"/>
    <col min="8236" max="8236" width="10.7109375" style="11" customWidth="1"/>
    <col min="8237" max="8237" width="12.7109375" style="11" customWidth="1"/>
    <col min="8238" max="8239" width="10.7109375" style="11" customWidth="1"/>
    <col min="8240" max="8246" width="11.42578125" style="11"/>
    <col min="8247" max="8247" width="13.28515625" style="11" customWidth="1"/>
    <col min="8248" max="8489" width="11.42578125" style="11"/>
    <col min="8490" max="8490" width="36.7109375" style="11" customWidth="1"/>
    <col min="8491" max="8491" width="12.7109375" style="11" customWidth="1"/>
    <col min="8492" max="8492" width="10.7109375" style="11" customWidth="1"/>
    <col min="8493" max="8493" width="12.7109375" style="11" customWidth="1"/>
    <col min="8494" max="8495" width="10.7109375" style="11" customWidth="1"/>
    <col min="8496" max="8502" width="11.42578125" style="11"/>
    <col min="8503" max="8503" width="13.28515625" style="11" customWidth="1"/>
    <col min="8504" max="8745" width="11.42578125" style="11"/>
    <col min="8746" max="8746" width="36.7109375" style="11" customWidth="1"/>
    <col min="8747" max="8747" width="12.7109375" style="11" customWidth="1"/>
    <col min="8748" max="8748" width="10.7109375" style="11" customWidth="1"/>
    <col min="8749" max="8749" width="12.7109375" style="11" customWidth="1"/>
    <col min="8750" max="8751" width="10.7109375" style="11" customWidth="1"/>
    <col min="8752" max="8758" width="11.42578125" style="11"/>
    <col min="8759" max="8759" width="13.28515625" style="11" customWidth="1"/>
    <col min="8760" max="9001" width="11.42578125" style="11"/>
    <col min="9002" max="9002" width="36.7109375" style="11" customWidth="1"/>
    <col min="9003" max="9003" width="12.7109375" style="11" customWidth="1"/>
    <col min="9004" max="9004" width="10.7109375" style="11" customWidth="1"/>
    <col min="9005" max="9005" width="12.7109375" style="11" customWidth="1"/>
    <col min="9006" max="9007" width="10.7109375" style="11" customWidth="1"/>
    <col min="9008" max="9014" width="11.42578125" style="11"/>
    <col min="9015" max="9015" width="13.28515625" style="11" customWidth="1"/>
    <col min="9016" max="9257" width="11.42578125" style="11"/>
    <col min="9258" max="9258" width="36.7109375" style="11" customWidth="1"/>
    <col min="9259" max="9259" width="12.7109375" style="11" customWidth="1"/>
    <col min="9260" max="9260" width="10.7109375" style="11" customWidth="1"/>
    <col min="9261" max="9261" width="12.7109375" style="11" customWidth="1"/>
    <col min="9262" max="9263" width="10.7109375" style="11" customWidth="1"/>
    <col min="9264" max="9270" width="11.42578125" style="11"/>
    <col min="9271" max="9271" width="13.28515625" style="11" customWidth="1"/>
    <col min="9272" max="9513" width="11.42578125" style="11"/>
    <col min="9514" max="9514" width="36.7109375" style="11" customWidth="1"/>
    <col min="9515" max="9515" width="12.7109375" style="11" customWidth="1"/>
    <col min="9516" max="9516" width="10.7109375" style="11" customWidth="1"/>
    <col min="9517" max="9517" width="12.7109375" style="11" customWidth="1"/>
    <col min="9518" max="9519" width="10.7109375" style="11" customWidth="1"/>
    <col min="9520" max="9526" width="11.42578125" style="11"/>
    <col min="9527" max="9527" width="13.28515625" style="11" customWidth="1"/>
    <col min="9528" max="9769" width="11.42578125" style="11"/>
    <col min="9770" max="9770" width="36.7109375" style="11" customWidth="1"/>
    <col min="9771" max="9771" width="12.7109375" style="11" customWidth="1"/>
    <col min="9772" max="9772" width="10.7109375" style="11" customWidth="1"/>
    <col min="9773" max="9773" width="12.7109375" style="11" customWidth="1"/>
    <col min="9774" max="9775" width="10.7109375" style="11" customWidth="1"/>
    <col min="9776" max="9782" width="11.42578125" style="11"/>
    <col min="9783" max="9783" width="13.28515625" style="11" customWidth="1"/>
    <col min="9784" max="10025" width="11.42578125" style="11"/>
    <col min="10026" max="10026" width="36.7109375" style="11" customWidth="1"/>
    <col min="10027" max="10027" width="12.7109375" style="11" customWidth="1"/>
    <col min="10028" max="10028" width="10.7109375" style="11" customWidth="1"/>
    <col min="10029" max="10029" width="12.7109375" style="11" customWidth="1"/>
    <col min="10030" max="10031" width="10.7109375" style="11" customWidth="1"/>
    <col min="10032" max="10038" width="11.42578125" style="11"/>
    <col min="10039" max="10039" width="13.28515625" style="11" customWidth="1"/>
    <col min="10040" max="10281" width="11.42578125" style="11"/>
    <col min="10282" max="10282" width="36.7109375" style="11" customWidth="1"/>
    <col min="10283" max="10283" width="12.7109375" style="11" customWidth="1"/>
    <col min="10284" max="10284" width="10.7109375" style="11" customWidth="1"/>
    <col min="10285" max="10285" width="12.7109375" style="11" customWidth="1"/>
    <col min="10286" max="10287" width="10.7109375" style="11" customWidth="1"/>
    <col min="10288" max="10294" width="11.42578125" style="11"/>
    <col min="10295" max="10295" width="13.28515625" style="11" customWidth="1"/>
    <col min="10296" max="10537" width="11.42578125" style="11"/>
    <col min="10538" max="10538" width="36.7109375" style="11" customWidth="1"/>
    <col min="10539" max="10539" width="12.7109375" style="11" customWidth="1"/>
    <col min="10540" max="10540" width="10.7109375" style="11" customWidth="1"/>
    <col min="10541" max="10541" width="12.7109375" style="11" customWidth="1"/>
    <col min="10542" max="10543" width="10.7109375" style="11" customWidth="1"/>
    <col min="10544" max="10550" width="11.42578125" style="11"/>
    <col min="10551" max="10551" width="13.28515625" style="11" customWidth="1"/>
    <col min="10552" max="10793" width="11.42578125" style="11"/>
    <col min="10794" max="10794" width="36.7109375" style="11" customWidth="1"/>
    <col min="10795" max="10795" width="12.7109375" style="11" customWidth="1"/>
    <col min="10796" max="10796" width="10.7109375" style="11" customWidth="1"/>
    <col min="10797" max="10797" width="12.7109375" style="11" customWidth="1"/>
    <col min="10798" max="10799" width="10.7109375" style="11" customWidth="1"/>
    <col min="10800" max="10806" width="11.42578125" style="11"/>
    <col min="10807" max="10807" width="13.28515625" style="11" customWidth="1"/>
    <col min="10808" max="11049" width="11.42578125" style="11"/>
    <col min="11050" max="11050" width="36.7109375" style="11" customWidth="1"/>
    <col min="11051" max="11051" width="12.7109375" style="11" customWidth="1"/>
    <col min="11052" max="11052" width="10.7109375" style="11" customWidth="1"/>
    <col min="11053" max="11053" width="12.7109375" style="11" customWidth="1"/>
    <col min="11054" max="11055" width="10.7109375" style="11" customWidth="1"/>
    <col min="11056" max="11062" width="11.42578125" style="11"/>
    <col min="11063" max="11063" width="13.28515625" style="11" customWidth="1"/>
    <col min="11064" max="11305" width="11.42578125" style="11"/>
    <col min="11306" max="11306" width="36.7109375" style="11" customWidth="1"/>
    <col min="11307" max="11307" width="12.7109375" style="11" customWidth="1"/>
    <col min="11308" max="11308" width="10.7109375" style="11" customWidth="1"/>
    <col min="11309" max="11309" width="12.7109375" style="11" customWidth="1"/>
    <col min="11310" max="11311" width="10.7109375" style="11" customWidth="1"/>
    <col min="11312" max="11318" width="11.42578125" style="11"/>
    <col min="11319" max="11319" width="13.28515625" style="11" customWidth="1"/>
    <col min="11320" max="11561" width="11.42578125" style="11"/>
    <col min="11562" max="11562" width="36.7109375" style="11" customWidth="1"/>
    <col min="11563" max="11563" width="12.7109375" style="11" customWidth="1"/>
    <col min="11564" max="11564" width="10.7109375" style="11" customWidth="1"/>
    <col min="11565" max="11565" width="12.7109375" style="11" customWidth="1"/>
    <col min="11566" max="11567" width="10.7109375" style="11" customWidth="1"/>
    <col min="11568" max="11574" width="11.42578125" style="11"/>
    <col min="11575" max="11575" width="13.28515625" style="11" customWidth="1"/>
    <col min="11576" max="11817" width="11.42578125" style="11"/>
    <col min="11818" max="11818" width="36.7109375" style="11" customWidth="1"/>
    <col min="11819" max="11819" width="12.7109375" style="11" customWidth="1"/>
    <col min="11820" max="11820" width="10.7109375" style="11" customWidth="1"/>
    <col min="11821" max="11821" width="12.7109375" style="11" customWidth="1"/>
    <col min="11822" max="11823" width="10.7109375" style="11" customWidth="1"/>
    <col min="11824" max="11830" width="11.42578125" style="11"/>
    <col min="11831" max="11831" width="13.28515625" style="11" customWidth="1"/>
    <col min="11832" max="12073" width="11.42578125" style="11"/>
    <col min="12074" max="12074" width="36.7109375" style="11" customWidth="1"/>
    <col min="12075" max="12075" width="12.7109375" style="11" customWidth="1"/>
    <col min="12076" max="12076" width="10.7109375" style="11" customWidth="1"/>
    <col min="12077" max="12077" width="12.7109375" style="11" customWidth="1"/>
    <col min="12078" max="12079" width="10.7109375" style="11" customWidth="1"/>
    <col min="12080" max="12086" width="11.42578125" style="11"/>
    <col min="12087" max="12087" width="13.28515625" style="11" customWidth="1"/>
    <col min="12088" max="12329" width="11.42578125" style="11"/>
    <col min="12330" max="12330" width="36.7109375" style="11" customWidth="1"/>
    <col min="12331" max="12331" width="12.7109375" style="11" customWidth="1"/>
    <col min="12332" max="12332" width="10.7109375" style="11" customWidth="1"/>
    <col min="12333" max="12333" width="12.7109375" style="11" customWidth="1"/>
    <col min="12334" max="12335" width="10.7109375" style="11" customWidth="1"/>
    <col min="12336" max="12342" width="11.42578125" style="11"/>
    <col min="12343" max="12343" width="13.28515625" style="11" customWidth="1"/>
    <col min="12344" max="12585" width="11.42578125" style="11"/>
    <col min="12586" max="12586" width="36.7109375" style="11" customWidth="1"/>
    <col min="12587" max="12587" width="12.7109375" style="11" customWidth="1"/>
    <col min="12588" max="12588" width="10.7109375" style="11" customWidth="1"/>
    <col min="12589" max="12589" width="12.7109375" style="11" customWidth="1"/>
    <col min="12590" max="12591" width="10.7109375" style="11" customWidth="1"/>
    <col min="12592" max="12598" width="11.42578125" style="11"/>
    <col min="12599" max="12599" width="13.28515625" style="11" customWidth="1"/>
    <col min="12600" max="12841" width="11.42578125" style="11"/>
    <col min="12842" max="12842" width="36.7109375" style="11" customWidth="1"/>
    <col min="12843" max="12843" width="12.7109375" style="11" customWidth="1"/>
    <col min="12844" max="12844" width="10.7109375" style="11" customWidth="1"/>
    <col min="12845" max="12845" width="12.7109375" style="11" customWidth="1"/>
    <col min="12846" max="12847" width="10.7109375" style="11" customWidth="1"/>
    <col min="12848" max="12854" width="11.42578125" style="11"/>
    <col min="12855" max="12855" width="13.28515625" style="11" customWidth="1"/>
    <col min="12856" max="13097" width="11.42578125" style="11"/>
    <col min="13098" max="13098" width="36.7109375" style="11" customWidth="1"/>
    <col min="13099" max="13099" width="12.7109375" style="11" customWidth="1"/>
    <col min="13100" max="13100" width="10.7109375" style="11" customWidth="1"/>
    <col min="13101" max="13101" width="12.7109375" style="11" customWidth="1"/>
    <col min="13102" max="13103" width="10.7109375" style="11" customWidth="1"/>
    <col min="13104" max="13110" width="11.42578125" style="11"/>
    <col min="13111" max="13111" width="13.28515625" style="11" customWidth="1"/>
    <col min="13112" max="13353" width="11.42578125" style="11"/>
    <col min="13354" max="13354" width="36.7109375" style="11" customWidth="1"/>
    <col min="13355" max="13355" width="12.7109375" style="11" customWidth="1"/>
    <col min="13356" max="13356" width="10.7109375" style="11" customWidth="1"/>
    <col min="13357" max="13357" width="12.7109375" style="11" customWidth="1"/>
    <col min="13358" max="13359" width="10.7109375" style="11" customWidth="1"/>
    <col min="13360" max="13366" width="11.42578125" style="11"/>
    <col min="13367" max="13367" width="13.28515625" style="11" customWidth="1"/>
    <col min="13368" max="13609" width="11.42578125" style="11"/>
    <col min="13610" max="13610" width="36.7109375" style="11" customWidth="1"/>
    <col min="13611" max="13611" width="12.7109375" style="11" customWidth="1"/>
    <col min="13612" max="13612" width="10.7109375" style="11" customWidth="1"/>
    <col min="13613" max="13613" width="12.7109375" style="11" customWidth="1"/>
    <col min="13614" max="13615" width="10.7109375" style="11" customWidth="1"/>
    <col min="13616" max="13622" width="11.42578125" style="11"/>
    <col min="13623" max="13623" width="13.28515625" style="11" customWidth="1"/>
    <col min="13624" max="13865" width="11.42578125" style="11"/>
    <col min="13866" max="13866" width="36.7109375" style="11" customWidth="1"/>
    <col min="13867" max="13867" width="12.7109375" style="11" customWidth="1"/>
    <col min="13868" max="13868" width="10.7109375" style="11" customWidth="1"/>
    <col min="13869" max="13869" width="12.7109375" style="11" customWidth="1"/>
    <col min="13870" max="13871" width="10.7109375" style="11" customWidth="1"/>
    <col min="13872" max="13878" width="11.42578125" style="11"/>
    <col min="13879" max="13879" width="13.28515625" style="11" customWidth="1"/>
    <col min="13880" max="14121" width="11.42578125" style="11"/>
    <col min="14122" max="14122" width="36.7109375" style="11" customWidth="1"/>
    <col min="14123" max="14123" width="12.7109375" style="11" customWidth="1"/>
    <col min="14124" max="14124" width="10.7109375" style="11" customWidth="1"/>
    <col min="14125" max="14125" width="12.7109375" style="11" customWidth="1"/>
    <col min="14126" max="14127" width="10.7109375" style="11" customWidth="1"/>
    <col min="14128" max="14134" width="11.42578125" style="11"/>
    <col min="14135" max="14135" width="13.28515625" style="11" customWidth="1"/>
    <col min="14136" max="14377" width="11.42578125" style="11"/>
    <col min="14378" max="14378" width="36.7109375" style="11" customWidth="1"/>
    <col min="14379" max="14379" width="12.7109375" style="11" customWidth="1"/>
    <col min="14380" max="14380" width="10.7109375" style="11" customWidth="1"/>
    <col min="14381" max="14381" width="12.7109375" style="11" customWidth="1"/>
    <col min="14382" max="14383" width="10.7109375" style="11" customWidth="1"/>
    <col min="14384" max="14390" width="11.42578125" style="11"/>
    <col min="14391" max="14391" width="13.28515625" style="11" customWidth="1"/>
    <col min="14392" max="14633" width="11.42578125" style="11"/>
    <col min="14634" max="14634" width="36.7109375" style="11" customWidth="1"/>
    <col min="14635" max="14635" width="12.7109375" style="11" customWidth="1"/>
    <col min="14636" max="14636" width="10.7109375" style="11" customWidth="1"/>
    <col min="14637" max="14637" width="12.7109375" style="11" customWidth="1"/>
    <col min="14638" max="14639" width="10.7109375" style="11" customWidth="1"/>
    <col min="14640" max="14646" width="11.42578125" style="11"/>
    <col min="14647" max="14647" width="13.28515625" style="11" customWidth="1"/>
    <col min="14648" max="14889" width="11.42578125" style="11"/>
    <col min="14890" max="14890" width="36.7109375" style="11" customWidth="1"/>
    <col min="14891" max="14891" width="12.7109375" style="11" customWidth="1"/>
    <col min="14892" max="14892" width="10.7109375" style="11" customWidth="1"/>
    <col min="14893" max="14893" width="12.7109375" style="11" customWidth="1"/>
    <col min="14894" max="14895" width="10.7109375" style="11" customWidth="1"/>
    <col min="14896" max="14902" width="11.42578125" style="11"/>
    <col min="14903" max="14903" width="13.28515625" style="11" customWidth="1"/>
    <col min="14904" max="15145" width="11.42578125" style="11"/>
    <col min="15146" max="15146" width="36.7109375" style="11" customWidth="1"/>
    <col min="15147" max="15147" width="12.7109375" style="11" customWidth="1"/>
    <col min="15148" max="15148" width="10.7109375" style="11" customWidth="1"/>
    <col min="15149" max="15149" width="12.7109375" style="11" customWidth="1"/>
    <col min="15150" max="15151" width="10.7109375" style="11" customWidth="1"/>
    <col min="15152" max="15158" width="11.42578125" style="11"/>
    <col min="15159" max="15159" width="13.28515625" style="11" customWidth="1"/>
    <col min="15160" max="15401" width="11.42578125" style="11"/>
    <col min="15402" max="15402" width="36.7109375" style="11" customWidth="1"/>
    <col min="15403" max="15403" width="12.7109375" style="11" customWidth="1"/>
    <col min="15404" max="15404" width="10.7109375" style="11" customWidth="1"/>
    <col min="15405" max="15405" width="12.7109375" style="11" customWidth="1"/>
    <col min="15406" max="15407" width="10.7109375" style="11" customWidth="1"/>
    <col min="15408" max="15414" width="11.42578125" style="11"/>
    <col min="15415" max="15415" width="13.28515625" style="11" customWidth="1"/>
    <col min="15416" max="15657" width="11.42578125" style="11"/>
    <col min="15658" max="15658" width="36.7109375" style="11" customWidth="1"/>
    <col min="15659" max="15659" width="12.7109375" style="11" customWidth="1"/>
    <col min="15660" max="15660" width="10.7109375" style="11" customWidth="1"/>
    <col min="15661" max="15661" width="12.7109375" style="11" customWidth="1"/>
    <col min="15662" max="15663" width="10.7109375" style="11" customWidth="1"/>
    <col min="15664" max="15670" width="11.42578125" style="11"/>
    <col min="15671" max="15671" width="13.28515625" style="11" customWidth="1"/>
    <col min="15672" max="15913" width="11.42578125" style="11"/>
    <col min="15914" max="15914" width="36.7109375" style="11" customWidth="1"/>
    <col min="15915" max="15915" width="12.7109375" style="11" customWidth="1"/>
    <col min="15916" max="15916" width="10.7109375" style="11" customWidth="1"/>
    <col min="15917" max="15917" width="12.7109375" style="11" customWidth="1"/>
    <col min="15918" max="15919" width="10.7109375" style="11" customWidth="1"/>
    <col min="15920" max="15926" width="11.42578125" style="11"/>
    <col min="15927" max="15927" width="13.28515625" style="11" customWidth="1"/>
    <col min="15928" max="16169" width="11.42578125" style="11"/>
    <col min="16170" max="16170" width="36.7109375" style="11" customWidth="1"/>
    <col min="16171" max="16171" width="12.7109375" style="11" customWidth="1"/>
    <col min="16172" max="16172" width="10.7109375" style="11" customWidth="1"/>
    <col min="16173" max="16173" width="12.7109375" style="11" customWidth="1"/>
    <col min="16174" max="16175" width="10.7109375" style="11" customWidth="1"/>
    <col min="16176" max="16182" width="11.42578125" style="11"/>
    <col min="16183" max="16183" width="13.28515625" style="11" customWidth="1"/>
    <col min="16184" max="16384" width="11.42578125" style="11"/>
  </cols>
  <sheetData>
    <row r="1" spans="40:40" ht="15" customHeight="1" x14ac:dyDescent="0.25"/>
    <row r="2" spans="40:40" ht="15" customHeight="1" x14ac:dyDescent="0.25"/>
    <row r="3" spans="40:40" ht="15" customHeight="1" x14ac:dyDescent="0.25"/>
    <row r="4" spans="40:40" ht="15" customHeight="1" x14ac:dyDescent="0.25">
      <c r="AN4" s="108"/>
    </row>
    <row r="6" spans="40:40" x14ac:dyDescent="0.25">
      <c r="AN6" s="108"/>
    </row>
    <row r="7" spans="40:40" ht="12.75" customHeight="1" x14ac:dyDescent="0.25"/>
    <row r="9" spans="40:40" ht="22.5" customHeight="1" x14ac:dyDescent="0.25"/>
    <row r="10" spans="40:40" ht="25.5" customHeight="1" x14ac:dyDescent="0.25"/>
    <row r="23" spans="2:11" ht="16.5" customHeight="1" x14ac:dyDescent="0.25"/>
    <row r="25" spans="2:11" ht="15" customHeight="1" x14ac:dyDescent="0.25"/>
    <row r="26" spans="2:11" ht="30" customHeight="1" x14ac:dyDescent="0.25">
      <c r="I26" s="75" t="s">
        <v>100</v>
      </c>
    </row>
    <row r="27" spans="2:11" ht="36.75" customHeight="1" x14ac:dyDescent="0.25"/>
    <row r="28" spans="2:11" x14ac:dyDescent="0.25">
      <c r="B28" s="51"/>
      <c r="C28" s="51"/>
      <c r="D28" s="51"/>
      <c r="E28" s="51"/>
      <c r="F28" s="51"/>
      <c r="G28" s="51"/>
      <c r="H28" s="51"/>
      <c r="I28" s="51"/>
      <c r="J28" s="51"/>
      <c r="K28" s="51"/>
    </row>
    <row r="30" spans="2:11" x14ac:dyDescent="0.25">
      <c r="B30" s="109"/>
      <c r="C30" s="109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1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20" width="9.7109375" style="110" customWidth="1"/>
    <col min="21" max="16384" width="11.42578125" style="110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8" customHeight="1" x14ac:dyDescent="0.25">
      <c r="B5" s="403" t="s">
        <v>133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</row>
    <row r="6" spans="2:25" s="111" customFormat="1" ht="15" customHeight="1" x14ac:dyDescent="0.25">
      <c r="B6" s="404"/>
      <c r="C6" s="405" t="s">
        <v>71</v>
      </c>
      <c r="D6" s="405"/>
      <c r="E6" s="405"/>
      <c r="F6" s="405"/>
      <c r="G6" s="405"/>
      <c r="H6" s="405"/>
      <c r="I6" s="406" t="s">
        <v>134</v>
      </c>
      <c r="J6" s="406"/>
      <c r="K6" s="406"/>
      <c r="L6" s="406"/>
      <c r="M6" s="406"/>
      <c r="N6" s="406"/>
      <c r="O6" s="405" t="s">
        <v>135</v>
      </c>
      <c r="P6" s="405"/>
      <c r="Q6" s="405"/>
      <c r="R6" s="405"/>
      <c r="S6" s="405"/>
      <c r="T6" s="405"/>
    </row>
    <row r="7" spans="2:25" s="111" customFormat="1" ht="25.5" customHeight="1" x14ac:dyDescent="0.25">
      <c r="B7" s="404"/>
      <c r="C7" s="112" t="s">
        <v>136</v>
      </c>
      <c r="D7" s="113" t="s">
        <v>137</v>
      </c>
      <c r="E7" s="112" t="s">
        <v>138</v>
      </c>
      <c r="F7" s="113" t="s">
        <v>139</v>
      </c>
      <c r="G7" s="112" t="s">
        <v>83</v>
      </c>
      <c r="H7" s="113" t="s">
        <v>140</v>
      </c>
      <c r="I7" s="112" t="s">
        <v>136</v>
      </c>
      <c r="J7" s="113" t="s">
        <v>137</v>
      </c>
      <c r="K7" s="112" t="s">
        <v>138</v>
      </c>
      <c r="L7" s="113" t="s">
        <v>139</v>
      </c>
      <c r="M7" s="112" t="s">
        <v>83</v>
      </c>
      <c r="N7" s="113" t="s">
        <v>140</v>
      </c>
      <c r="O7" s="112" t="s">
        <v>136</v>
      </c>
      <c r="P7" s="113" t="s">
        <v>137</v>
      </c>
      <c r="Q7" s="112" t="s">
        <v>138</v>
      </c>
      <c r="R7" s="113" t="s">
        <v>139</v>
      </c>
      <c r="S7" s="112" t="s">
        <v>83</v>
      </c>
      <c r="T7" s="113" t="s">
        <v>140</v>
      </c>
    </row>
    <row r="8" spans="2:25" ht="15" customHeight="1" x14ac:dyDescent="0.25">
      <c r="B8" s="114" t="s">
        <v>94</v>
      </c>
      <c r="C8" s="115">
        <v>43071</v>
      </c>
      <c r="D8" s="116">
        <f t="shared" ref="D8:D10" si="0">C8/C21-1</f>
        <v>7.6748081297967508E-2</v>
      </c>
      <c r="E8" s="115">
        <v>15947</v>
      </c>
      <c r="F8" s="116">
        <f t="shared" ref="F8:F11" si="1">E8/E21-1</f>
        <v>0.14776162372247015</v>
      </c>
      <c r="G8" s="115">
        <v>59018</v>
      </c>
      <c r="H8" s="116">
        <f t="shared" ref="H8:H11" si="2">G8/G21-1</f>
        <v>9.5055199925781597E-2</v>
      </c>
      <c r="I8" s="117">
        <v>50186</v>
      </c>
      <c r="J8" s="116">
        <f t="shared" ref="J8:J11" si="3">I8/I21-1</f>
        <v>0.10146390711761732</v>
      </c>
      <c r="K8" s="117">
        <v>17357</v>
      </c>
      <c r="L8" s="116">
        <f t="shared" ref="L8:L11" si="4">K8/K21-1</f>
        <v>0.16756356787299875</v>
      </c>
      <c r="M8" s="117">
        <v>67543</v>
      </c>
      <c r="N8" s="116">
        <f t="shared" ref="N8:N11" si="5">M8/M21-1</f>
        <v>0.11772493339290735</v>
      </c>
      <c r="O8" s="115">
        <v>289059</v>
      </c>
      <c r="P8" s="116">
        <f t="shared" ref="P8:P11" si="6">O8/O21-1</f>
        <v>0.1406006463399716</v>
      </c>
      <c r="Q8" s="115">
        <v>147468</v>
      </c>
      <c r="R8" s="116">
        <f t="shared" ref="R8:R11" si="7">Q8/Q21-1</f>
        <v>0.12265048684120372</v>
      </c>
      <c r="S8" s="115">
        <v>436527</v>
      </c>
      <c r="T8" s="116">
        <f t="shared" ref="T8:T11" si="8">S8/S21-1</f>
        <v>0.13447284710382967</v>
      </c>
    </row>
    <row r="9" spans="2:25" ht="15" customHeight="1" x14ac:dyDescent="0.25">
      <c r="B9" s="114" t="s">
        <v>95</v>
      </c>
      <c r="C9" s="115">
        <v>47715</v>
      </c>
      <c r="D9" s="116">
        <f t="shared" si="0"/>
        <v>-9.5485210171251111E-3</v>
      </c>
      <c r="E9" s="115">
        <v>16799</v>
      </c>
      <c r="F9" s="116">
        <f t="shared" si="1"/>
        <v>2.8153497766081115E-2</v>
      </c>
      <c r="G9" s="115">
        <v>64514</v>
      </c>
      <c r="H9" s="116">
        <f t="shared" si="2"/>
        <v>0</v>
      </c>
      <c r="I9" s="117">
        <v>55851</v>
      </c>
      <c r="J9" s="116">
        <f t="shared" si="3"/>
        <v>2.9810541438448634E-3</v>
      </c>
      <c r="K9" s="117">
        <v>18444</v>
      </c>
      <c r="L9" s="116">
        <f t="shared" si="4"/>
        <v>3.9684329199549007E-2</v>
      </c>
      <c r="M9" s="117">
        <v>74295</v>
      </c>
      <c r="N9" s="116">
        <f t="shared" si="5"/>
        <v>1.1848825331971291E-2</v>
      </c>
      <c r="O9" s="115">
        <v>293107</v>
      </c>
      <c r="P9" s="116">
        <f t="shared" si="6"/>
        <v>-1.5877865671040436E-2</v>
      </c>
      <c r="Q9" s="115">
        <v>151954</v>
      </c>
      <c r="R9" s="116">
        <f t="shared" si="7"/>
        <v>-9.7681765278734511E-2</v>
      </c>
      <c r="S9" s="115">
        <v>445061</v>
      </c>
      <c r="T9" s="116">
        <f t="shared" si="8"/>
        <v>-4.542510295126978E-2</v>
      </c>
    </row>
    <row r="10" spans="2:25" ht="15" customHeight="1" x14ac:dyDescent="0.25">
      <c r="B10" s="114" t="s">
        <v>96</v>
      </c>
      <c r="C10" s="115">
        <v>43077</v>
      </c>
      <c r="D10" s="116">
        <f t="shared" si="0"/>
        <v>4.7974698941734673E-2</v>
      </c>
      <c r="E10" s="115">
        <v>12631</v>
      </c>
      <c r="F10" s="116">
        <f t="shared" si="1"/>
        <v>4.4920582395764352E-2</v>
      </c>
      <c r="G10" s="115">
        <v>55708</v>
      </c>
      <c r="H10" s="116">
        <f t="shared" si="2"/>
        <v>4.7280657229334722E-2</v>
      </c>
      <c r="I10" s="117">
        <v>50900</v>
      </c>
      <c r="J10" s="116">
        <f t="shared" si="3"/>
        <v>8.194282070358172E-2</v>
      </c>
      <c r="K10" s="117">
        <v>13965</v>
      </c>
      <c r="L10" s="116">
        <f t="shared" si="4"/>
        <v>6.3756855575868299E-2</v>
      </c>
      <c r="M10" s="117">
        <v>64865</v>
      </c>
      <c r="N10" s="116">
        <f t="shared" si="5"/>
        <v>7.7975171588586134E-2</v>
      </c>
      <c r="O10" s="115">
        <v>270055</v>
      </c>
      <c r="P10" s="116">
        <f t="shared" si="6"/>
        <v>0.10022203662585816</v>
      </c>
      <c r="Q10" s="115">
        <v>131002</v>
      </c>
      <c r="R10" s="116">
        <f t="shared" si="7"/>
        <v>-3.1258088131983497E-2</v>
      </c>
      <c r="S10" s="115">
        <v>401057</v>
      </c>
      <c r="T10" s="116">
        <f t="shared" si="8"/>
        <v>5.3516827605047723E-2</v>
      </c>
    </row>
    <row r="11" spans="2:25" ht="15" customHeight="1" x14ac:dyDescent="0.25">
      <c r="B11" s="114" t="s">
        <v>97</v>
      </c>
      <c r="C11" s="115">
        <v>43791</v>
      </c>
      <c r="D11" s="116">
        <f>C11/C24-1</f>
        <v>5.7370517928286846E-2</v>
      </c>
      <c r="E11" s="115">
        <v>13383</v>
      </c>
      <c r="F11" s="116">
        <f t="shared" si="1"/>
        <v>-7.3263624402742145E-2</v>
      </c>
      <c r="G11" s="115">
        <v>57174</v>
      </c>
      <c r="H11" s="116">
        <f t="shared" si="2"/>
        <v>2.3596390718991778E-2</v>
      </c>
      <c r="I11" s="117">
        <v>51959</v>
      </c>
      <c r="J11" s="116">
        <f t="shared" si="3"/>
        <v>9.9079851930195639E-2</v>
      </c>
      <c r="K11" s="117">
        <v>14806</v>
      </c>
      <c r="L11" s="116">
        <f t="shared" si="4"/>
        <v>-3.8696273211271226E-2</v>
      </c>
      <c r="M11" s="117">
        <v>66765</v>
      </c>
      <c r="N11" s="116">
        <f t="shared" si="5"/>
        <v>6.5223287649377015E-2</v>
      </c>
      <c r="O11" s="115">
        <v>263040</v>
      </c>
      <c r="P11" s="116">
        <f t="shared" si="6"/>
        <v>4.8231229352387217E-2</v>
      </c>
      <c r="Q11" s="115">
        <v>142221</v>
      </c>
      <c r="R11" s="116">
        <f t="shared" si="7"/>
        <v>3.7973113021646743E-2</v>
      </c>
      <c r="S11" s="115">
        <v>405261</v>
      </c>
      <c r="T11" s="116">
        <f t="shared" si="8"/>
        <v>4.4608266422652143E-2</v>
      </c>
    </row>
    <row r="12" spans="2:25" ht="30" customHeight="1" x14ac:dyDescent="0.25">
      <c r="B12" s="118" t="str">
        <f>actualizaciones!$A$2</f>
        <v>I cuatrimestre 2014</v>
      </c>
      <c r="C12" s="119">
        <v>177654</v>
      </c>
      <c r="D12" s="120">
        <v>4.076252519098289E-2</v>
      </c>
      <c r="E12" s="119">
        <v>58760</v>
      </c>
      <c r="F12" s="120">
        <v>3.5199605369789611E-2</v>
      </c>
      <c r="G12" s="119">
        <v>236414</v>
      </c>
      <c r="H12" s="120">
        <v>3.9374302068953426E-2</v>
      </c>
      <c r="I12" s="119">
        <v>208896</v>
      </c>
      <c r="J12" s="120">
        <v>6.8150208623087627E-2</v>
      </c>
      <c r="K12" s="119">
        <v>64572</v>
      </c>
      <c r="L12" s="120">
        <v>5.6202564773619512E-2</v>
      </c>
      <c r="M12" s="119">
        <v>273468</v>
      </c>
      <c r="N12" s="120">
        <v>6.5304786836200446E-2</v>
      </c>
      <c r="O12" s="119">
        <v>1115261</v>
      </c>
      <c r="P12" s="120">
        <v>6.4530785420773062E-2</v>
      </c>
      <c r="Q12" s="119">
        <v>572645</v>
      </c>
      <c r="R12" s="120">
        <v>1.1136207885205085E-3</v>
      </c>
      <c r="S12" s="119">
        <v>1687906</v>
      </c>
      <c r="T12" s="120">
        <v>4.2134073569625397E-2</v>
      </c>
      <c r="W12" s="121"/>
      <c r="X12" s="121"/>
      <c r="Y12" s="121"/>
    </row>
    <row r="13" spans="2:25" ht="15" customHeight="1" outlineLevel="1" x14ac:dyDescent="0.25">
      <c r="B13" s="114" t="s">
        <v>86</v>
      </c>
      <c r="C13" s="115">
        <v>46298</v>
      </c>
      <c r="D13" s="116">
        <f>C13/C26-1</f>
        <v>0.13637033037160662</v>
      </c>
      <c r="E13" s="115">
        <v>15879</v>
      </c>
      <c r="F13" s="116">
        <f>E13/E26-1</f>
        <v>8.1904761904760814E-3</v>
      </c>
      <c r="G13" s="115">
        <v>62177</v>
      </c>
      <c r="H13" s="116">
        <f t="shared" ref="H13:H51" si="9">G13/G26-1</f>
        <v>0.10063371804857324</v>
      </c>
      <c r="I13" s="117">
        <v>53647</v>
      </c>
      <c r="J13" s="116">
        <f t="shared" ref="J13:J51" si="10">I13/I26-1</f>
        <v>0.1560358574322287</v>
      </c>
      <c r="K13" s="117">
        <v>17477</v>
      </c>
      <c r="L13" s="116">
        <f t="shared" ref="L13:L51" si="11">K13/K26-1</f>
        <v>-8.0041164027211398E-4</v>
      </c>
      <c r="M13" s="117">
        <v>71124</v>
      </c>
      <c r="N13" s="116">
        <f t="shared" ref="N13:N51" si="12">M13/M26-1</f>
        <v>0.11310390159162398</v>
      </c>
      <c r="O13" s="115">
        <v>272952</v>
      </c>
      <c r="P13" s="116">
        <f t="shared" ref="P13:P51" si="13">O13/O26-1</f>
        <v>0.1009858177769889</v>
      </c>
      <c r="Q13" s="115">
        <v>152443</v>
      </c>
      <c r="R13" s="116">
        <f t="shared" ref="R13:R51" si="14">Q13/Q26-1</f>
        <v>5.8653999736105522E-2</v>
      </c>
      <c r="S13" s="115">
        <v>425395</v>
      </c>
      <c r="T13" s="116">
        <f t="shared" ref="T13:T51" si="15">S13/S26-1</f>
        <v>8.5432226029756642E-2</v>
      </c>
    </row>
    <row r="14" spans="2:25" ht="15" customHeight="1" outlineLevel="1" x14ac:dyDescent="0.25">
      <c r="B14" s="114" t="s">
        <v>87</v>
      </c>
      <c r="C14" s="115">
        <v>50887</v>
      </c>
      <c r="D14" s="116">
        <f t="shared" ref="D14:D25" si="16">C14/C27-1</f>
        <v>0.26455604979995528</v>
      </c>
      <c r="E14" s="115">
        <v>18653</v>
      </c>
      <c r="F14" s="116">
        <f t="shared" ref="F14:F25" si="17">E14/E27-1</f>
        <v>0.35836003495484992</v>
      </c>
      <c r="G14" s="115">
        <v>69540</v>
      </c>
      <c r="H14" s="116">
        <f t="shared" si="9"/>
        <v>0.28842198877216396</v>
      </c>
      <c r="I14" s="117">
        <v>58128</v>
      </c>
      <c r="J14" s="116">
        <f t="shared" si="10"/>
        <v>0.2876129718234981</v>
      </c>
      <c r="K14" s="117">
        <v>20167</v>
      </c>
      <c r="L14" s="116">
        <f t="shared" si="11"/>
        <v>0.34214029016371628</v>
      </c>
      <c r="M14" s="117">
        <v>78295</v>
      </c>
      <c r="N14" s="116">
        <f t="shared" si="12"/>
        <v>0.30122984876184145</v>
      </c>
      <c r="O14" s="115">
        <v>291265</v>
      </c>
      <c r="P14" s="116">
        <f t="shared" si="13"/>
        <v>0.1489879564649681</v>
      </c>
      <c r="Q14" s="115">
        <v>155560</v>
      </c>
      <c r="R14" s="116">
        <f t="shared" si="14"/>
        <v>8.4132471008028453E-2</v>
      </c>
      <c r="S14" s="115">
        <v>446825</v>
      </c>
      <c r="T14" s="116">
        <f t="shared" si="15"/>
        <v>0.12554630527601796</v>
      </c>
    </row>
    <row r="15" spans="2:25" ht="15" customHeight="1" outlineLevel="1" x14ac:dyDescent="0.25">
      <c r="B15" s="114" t="s">
        <v>88</v>
      </c>
      <c r="C15" s="115">
        <v>47244</v>
      </c>
      <c r="D15" s="116">
        <f t="shared" si="16"/>
        <v>0.13920571001422677</v>
      </c>
      <c r="E15" s="115">
        <v>17731</v>
      </c>
      <c r="F15" s="116">
        <f t="shared" si="17"/>
        <v>0.20047393364928912</v>
      </c>
      <c r="G15" s="115">
        <v>64975</v>
      </c>
      <c r="H15" s="116">
        <f t="shared" si="9"/>
        <v>0.15529595846446553</v>
      </c>
      <c r="I15" s="117">
        <v>52231</v>
      </c>
      <c r="J15" s="116">
        <f t="shared" si="10"/>
        <v>0.12858686257562657</v>
      </c>
      <c r="K15" s="117">
        <v>19303</v>
      </c>
      <c r="L15" s="116">
        <f t="shared" si="11"/>
        <v>0.18875477275526542</v>
      </c>
      <c r="M15" s="117">
        <v>71534</v>
      </c>
      <c r="N15" s="116">
        <f t="shared" si="12"/>
        <v>0.14421446623372458</v>
      </c>
      <c r="O15" s="115">
        <v>283813</v>
      </c>
      <c r="P15" s="116">
        <f t="shared" si="13"/>
        <v>1.7480649752453115E-2</v>
      </c>
      <c r="Q15" s="115">
        <v>152196</v>
      </c>
      <c r="R15" s="116">
        <f t="shared" si="14"/>
        <v>4.1539493313989206E-2</v>
      </c>
      <c r="S15" s="115">
        <v>436009</v>
      </c>
      <c r="T15" s="116">
        <f t="shared" si="15"/>
        <v>2.5751476839903642E-2</v>
      </c>
    </row>
    <row r="16" spans="2:25" ht="15" customHeight="1" outlineLevel="1" x14ac:dyDescent="0.25">
      <c r="B16" s="114" t="s">
        <v>89</v>
      </c>
      <c r="C16" s="115">
        <v>46754</v>
      </c>
      <c r="D16" s="116">
        <f t="shared" si="16"/>
        <v>7.9551579174301779E-3</v>
      </c>
      <c r="E16" s="115">
        <v>16198</v>
      </c>
      <c r="F16" s="116">
        <f t="shared" si="17"/>
        <v>0.1665826431400792</v>
      </c>
      <c r="G16" s="115">
        <v>62952</v>
      </c>
      <c r="H16" s="116">
        <f t="shared" si="9"/>
        <v>4.4499751119960074E-2</v>
      </c>
      <c r="I16" s="117">
        <v>51419</v>
      </c>
      <c r="J16" s="116">
        <f t="shared" si="10"/>
        <v>2.7126905175685723E-2</v>
      </c>
      <c r="K16" s="117">
        <v>17487</v>
      </c>
      <c r="L16" s="116">
        <f t="shared" si="11"/>
        <v>0.14376349009091505</v>
      </c>
      <c r="M16" s="117">
        <v>68906</v>
      </c>
      <c r="N16" s="116">
        <f t="shared" si="12"/>
        <v>5.4414690130068832E-2</v>
      </c>
      <c r="O16" s="115">
        <v>254348</v>
      </c>
      <c r="P16" s="116">
        <f t="shared" si="13"/>
        <v>-1.1952996018257722E-2</v>
      </c>
      <c r="Q16" s="115">
        <v>136572</v>
      </c>
      <c r="R16" s="116">
        <f t="shared" si="14"/>
        <v>4.8940092165898674E-2</v>
      </c>
      <c r="S16" s="115">
        <v>390920</v>
      </c>
      <c r="T16" s="116">
        <f t="shared" si="15"/>
        <v>8.5004837149307289E-3</v>
      </c>
    </row>
    <row r="17" spans="2:25" ht="15" customHeight="1" outlineLevel="1" x14ac:dyDescent="0.25">
      <c r="B17" s="114" t="s">
        <v>90</v>
      </c>
      <c r="C17" s="115">
        <v>56896</v>
      </c>
      <c r="D17" s="116">
        <f t="shared" si="16"/>
        <v>0.12895608865607078</v>
      </c>
      <c r="E17" s="115">
        <v>22552</v>
      </c>
      <c r="F17" s="116">
        <f t="shared" si="17"/>
        <v>0.30819653112129464</v>
      </c>
      <c r="G17" s="115">
        <v>79448</v>
      </c>
      <c r="H17" s="116">
        <f t="shared" si="9"/>
        <v>0.17464072387485952</v>
      </c>
      <c r="I17" s="117">
        <v>62096</v>
      </c>
      <c r="J17" s="116">
        <f t="shared" si="10"/>
        <v>0.11285148479363438</v>
      </c>
      <c r="K17" s="117">
        <v>24121</v>
      </c>
      <c r="L17" s="116">
        <f t="shared" si="11"/>
        <v>0.2816684378320935</v>
      </c>
      <c r="M17" s="117">
        <v>86217</v>
      </c>
      <c r="N17" s="116">
        <f t="shared" si="12"/>
        <v>0.1554295822779721</v>
      </c>
      <c r="O17" s="115">
        <v>297626</v>
      </c>
      <c r="P17" s="116">
        <f t="shared" si="13"/>
        <v>1.0978484615854933E-2</v>
      </c>
      <c r="Q17" s="115">
        <v>171536</v>
      </c>
      <c r="R17" s="116">
        <f t="shared" si="14"/>
        <v>2.0094316620776986E-2</v>
      </c>
      <c r="S17" s="115">
        <v>469162</v>
      </c>
      <c r="T17" s="116">
        <f t="shared" si="15"/>
        <v>1.4292478018640198E-2</v>
      </c>
    </row>
    <row r="18" spans="2:25" ht="15" customHeight="1" outlineLevel="1" x14ac:dyDescent="0.25">
      <c r="B18" s="114" t="s">
        <v>91</v>
      </c>
      <c r="C18" s="115">
        <v>50126</v>
      </c>
      <c r="D18" s="116">
        <f t="shared" si="16"/>
        <v>0.18852400711321882</v>
      </c>
      <c r="E18" s="115">
        <v>19228</v>
      </c>
      <c r="F18" s="116">
        <f t="shared" si="17"/>
        <v>1.0349243306169966</v>
      </c>
      <c r="G18" s="115">
        <v>69354</v>
      </c>
      <c r="H18" s="116">
        <f t="shared" si="9"/>
        <v>0.3434449093444909</v>
      </c>
      <c r="I18" s="117">
        <v>53970</v>
      </c>
      <c r="J18" s="116">
        <f t="shared" si="10"/>
        <v>6.3385415640454745E-2</v>
      </c>
      <c r="K18" s="117">
        <v>20545</v>
      </c>
      <c r="L18" s="116">
        <f t="shared" si="11"/>
        <v>7.8364476170480701E-2</v>
      </c>
      <c r="M18" s="117">
        <v>74515</v>
      </c>
      <c r="N18" s="116">
        <f t="shared" si="12"/>
        <v>6.7473676670725569E-2</v>
      </c>
      <c r="O18" s="115">
        <v>270777</v>
      </c>
      <c r="P18" s="116">
        <f t="shared" si="13"/>
        <v>-2.7971525905610473E-2</v>
      </c>
      <c r="Q18" s="115">
        <v>154172</v>
      </c>
      <c r="R18" s="116">
        <f t="shared" si="14"/>
        <v>-2.5978620707083455E-2</v>
      </c>
      <c r="S18" s="115">
        <v>424949</v>
      </c>
      <c r="T18" s="116">
        <f t="shared" si="15"/>
        <v>-2.7249440887438081E-2</v>
      </c>
    </row>
    <row r="19" spans="2:25" ht="15" customHeight="1" outlineLevel="1" x14ac:dyDescent="0.25">
      <c r="B19" s="114" t="s">
        <v>92</v>
      </c>
      <c r="C19" s="115">
        <v>45052</v>
      </c>
      <c r="D19" s="116">
        <f t="shared" si="16"/>
        <v>6.1095671016062836E-2</v>
      </c>
      <c r="E19" s="115">
        <v>17279</v>
      </c>
      <c r="F19" s="116">
        <f t="shared" si="17"/>
        <v>0.2281612054872415</v>
      </c>
      <c r="G19" s="115">
        <v>62331</v>
      </c>
      <c r="H19" s="116">
        <f t="shared" si="9"/>
        <v>0.10267659702443077</v>
      </c>
      <c r="I19" s="117">
        <v>49194</v>
      </c>
      <c r="J19" s="116">
        <f t="shared" si="10"/>
        <v>6.876099850094497E-2</v>
      </c>
      <c r="K19" s="117">
        <v>18176</v>
      </c>
      <c r="L19" s="116">
        <f t="shared" si="11"/>
        <v>0.18148725949037958</v>
      </c>
      <c r="M19" s="117">
        <v>67370</v>
      </c>
      <c r="N19" s="116">
        <f t="shared" si="12"/>
        <v>9.6999006724960424E-2</v>
      </c>
      <c r="O19" s="115">
        <v>255523</v>
      </c>
      <c r="P19" s="116">
        <f t="shared" si="13"/>
        <v>-8.9708186599233297E-3</v>
      </c>
      <c r="Q19" s="115">
        <v>134718</v>
      </c>
      <c r="R19" s="116">
        <f t="shared" si="14"/>
        <v>-2.5195369030390768E-2</v>
      </c>
      <c r="S19" s="115">
        <v>390241</v>
      </c>
      <c r="T19" s="116">
        <f t="shared" si="15"/>
        <v>-1.4632508155824175E-2</v>
      </c>
    </row>
    <row r="20" spans="2:25" ht="15" customHeight="1" outlineLevel="1" x14ac:dyDescent="0.25">
      <c r="B20" s="114" t="s">
        <v>93</v>
      </c>
      <c r="C20" s="115">
        <v>37407</v>
      </c>
      <c r="D20" s="116">
        <f t="shared" si="16"/>
        <v>-3.1834769780262451E-2</v>
      </c>
      <c r="E20" s="115">
        <v>13446</v>
      </c>
      <c r="F20" s="116">
        <f t="shared" si="17"/>
        <v>0.11455570291777195</v>
      </c>
      <c r="G20" s="115">
        <v>50853</v>
      </c>
      <c r="H20" s="116">
        <f t="shared" si="9"/>
        <v>2.9979684818839392E-3</v>
      </c>
      <c r="I20" s="117">
        <v>42678</v>
      </c>
      <c r="J20" s="116">
        <f t="shared" si="10"/>
        <v>-3.2749359744351003E-2</v>
      </c>
      <c r="K20" s="117">
        <v>14494</v>
      </c>
      <c r="L20" s="116">
        <f t="shared" si="11"/>
        <v>9.075857916917518E-2</v>
      </c>
      <c r="M20" s="117">
        <v>57172</v>
      </c>
      <c r="N20" s="116">
        <f t="shared" si="12"/>
        <v>-4.162965285398279E-3</v>
      </c>
      <c r="O20" s="115">
        <v>243921</v>
      </c>
      <c r="P20" s="116">
        <f t="shared" si="13"/>
        <v>1.9123103148606102E-2</v>
      </c>
      <c r="Q20" s="115">
        <v>125962</v>
      </c>
      <c r="R20" s="116">
        <f t="shared" si="14"/>
        <v>0.10510431471635862</v>
      </c>
      <c r="S20" s="115">
        <v>369883</v>
      </c>
      <c r="T20" s="116">
        <f t="shared" si="15"/>
        <v>4.6860406536739507E-2</v>
      </c>
    </row>
    <row r="21" spans="2:25" ht="15" customHeight="1" outlineLevel="1" x14ac:dyDescent="0.25">
      <c r="B21" s="114" t="s">
        <v>94</v>
      </c>
      <c r="C21" s="115">
        <v>40001</v>
      </c>
      <c r="D21" s="116">
        <f t="shared" si="16"/>
        <v>-3.4398686815043655E-2</v>
      </c>
      <c r="E21" s="115">
        <v>13894</v>
      </c>
      <c r="F21" s="116">
        <f t="shared" si="17"/>
        <v>-6.3809716326393096E-2</v>
      </c>
      <c r="G21" s="115">
        <v>53895</v>
      </c>
      <c r="H21" s="116">
        <f t="shared" si="9"/>
        <v>-4.2156148364050017E-2</v>
      </c>
      <c r="I21" s="117">
        <v>45563</v>
      </c>
      <c r="J21" s="116">
        <f t="shared" si="10"/>
        <v>-2.3007976670383345E-2</v>
      </c>
      <c r="K21" s="117">
        <v>14866</v>
      </c>
      <c r="L21" s="116">
        <f t="shared" si="11"/>
        <v>-0.10923362693990057</v>
      </c>
      <c r="M21" s="117">
        <v>60429</v>
      </c>
      <c r="N21" s="116">
        <f t="shared" si="12"/>
        <v>-4.5732333201737085E-2</v>
      </c>
      <c r="O21" s="115">
        <v>253427</v>
      </c>
      <c r="P21" s="116">
        <f t="shared" si="13"/>
        <v>-5.8242289111854362E-2</v>
      </c>
      <c r="Q21" s="115">
        <v>131357</v>
      </c>
      <c r="R21" s="116">
        <f t="shared" si="14"/>
        <v>-7.7834096206228387E-2</v>
      </c>
      <c r="S21" s="115">
        <v>384784</v>
      </c>
      <c r="T21" s="116">
        <f t="shared" si="15"/>
        <v>-6.5023423983826767E-2</v>
      </c>
    </row>
    <row r="22" spans="2:25" ht="15" customHeight="1" outlineLevel="1" x14ac:dyDescent="0.25">
      <c r="B22" s="114" t="s">
        <v>95</v>
      </c>
      <c r="C22" s="115">
        <v>48175</v>
      </c>
      <c r="D22" s="116">
        <f t="shared" si="16"/>
        <v>5.709520988304484E-2</v>
      </c>
      <c r="E22" s="115">
        <v>16339</v>
      </c>
      <c r="F22" s="116">
        <f t="shared" si="17"/>
        <v>-1.2689588494773085E-2</v>
      </c>
      <c r="G22" s="115">
        <v>64514</v>
      </c>
      <c r="H22" s="116">
        <f t="shared" si="9"/>
        <v>3.8504877499114576E-2</v>
      </c>
      <c r="I22" s="117">
        <v>55685</v>
      </c>
      <c r="J22" s="116">
        <f t="shared" si="10"/>
        <v>5.933493132443024E-2</v>
      </c>
      <c r="K22" s="117">
        <v>17740</v>
      </c>
      <c r="L22" s="116">
        <f t="shared" si="11"/>
        <v>-4.5518131927257066E-2</v>
      </c>
      <c r="M22" s="117">
        <v>73425</v>
      </c>
      <c r="N22" s="116">
        <f t="shared" si="12"/>
        <v>3.194569372610756E-2</v>
      </c>
      <c r="O22" s="115">
        <v>297836</v>
      </c>
      <c r="P22" s="116">
        <f t="shared" si="13"/>
        <v>8.4898134623300203E-2</v>
      </c>
      <c r="Q22" s="115">
        <v>168404</v>
      </c>
      <c r="R22" s="116">
        <f t="shared" si="14"/>
        <v>3.6370573682720675E-2</v>
      </c>
      <c r="S22" s="115">
        <v>466240</v>
      </c>
      <c r="T22" s="116">
        <f t="shared" si="15"/>
        <v>6.6854604906377846E-2</v>
      </c>
    </row>
    <row r="23" spans="2:25" ht="15" customHeight="1" outlineLevel="1" x14ac:dyDescent="0.25">
      <c r="B23" s="114" t="s">
        <v>96</v>
      </c>
      <c r="C23" s="115">
        <v>41105</v>
      </c>
      <c r="D23" s="116">
        <f t="shared" si="16"/>
        <v>-2.937495572504667E-2</v>
      </c>
      <c r="E23" s="115">
        <v>12088</v>
      </c>
      <c r="F23" s="116">
        <f t="shared" si="17"/>
        <v>-8.2156416097190599E-2</v>
      </c>
      <c r="G23" s="115">
        <v>53193</v>
      </c>
      <c r="H23" s="116">
        <f t="shared" si="9"/>
        <v>-4.1895567283272372E-2</v>
      </c>
      <c r="I23" s="117">
        <v>47045</v>
      </c>
      <c r="J23" s="116">
        <f t="shared" si="10"/>
        <v>-4.2282480355034457E-2</v>
      </c>
      <c r="K23" s="117">
        <v>13128</v>
      </c>
      <c r="L23" s="116">
        <f t="shared" si="11"/>
        <v>-0.11117129316181451</v>
      </c>
      <c r="M23" s="117">
        <v>60173</v>
      </c>
      <c r="N23" s="116">
        <f t="shared" si="12"/>
        <v>-5.8207600325549391E-2</v>
      </c>
      <c r="O23" s="115">
        <v>245455</v>
      </c>
      <c r="P23" s="116">
        <f t="shared" si="13"/>
        <v>-5.5855155860541017E-2</v>
      </c>
      <c r="Q23" s="115">
        <v>135229</v>
      </c>
      <c r="R23" s="116">
        <f t="shared" si="14"/>
        <v>-3.9955415776283698E-2</v>
      </c>
      <c r="S23" s="115">
        <v>380684</v>
      </c>
      <c r="T23" s="116">
        <f t="shared" si="15"/>
        <v>-5.0267817270534088E-2</v>
      </c>
    </row>
    <row r="24" spans="2:25" ht="15" customHeight="1" outlineLevel="1" x14ac:dyDescent="0.25">
      <c r="B24" s="114" t="s">
        <v>97</v>
      </c>
      <c r="C24" s="115">
        <v>41415</v>
      </c>
      <c r="D24" s="116">
        <f t="shared" si="16"/>
        <v>-5.4171329390001577E-2</v>
      </c>
      <c r="E24" s="115">
        <v>14441</v>
      </c>
      <c r="F24" s="116">
        <f t="shared" si="17"/>
        <v>9.9847677075399766E-2</v>
      </c>
      <c r="G24" s="115">
        <v>55856</v>
      </c>
      <c r="H24" s="116">
        <f t="shared" si="9"/>
        <v>-1.8641179261029261E-2</v>
      </c>
      <c r="I24" s="117">
        <v>47275</v>
      </c>
      <c r="J24" s="116">
        <f t="shared" si="10"/>
        <v>-5.0321414222579297E-2</v>
      </c>
      <c r="K24" s="117">
        <v>15402</v>
      </c>
      <c r="L24" s="116">
        <f t="shared" si="11"/>
        <v>3.8010513546300029E-2</v>
      </c>
      <c r="M24" s="117">
        <v>62677</v>
      </c>
      <c r="N24" s="116">
        <f t="shared" si="12"/>
        <v>-3.0038069887647456E-2</v>
      </c>
      <c r="O24" s="115">
        <v>250937</v>
      </c>
      <c r="P24" s="116">
        <f t="shared" si="13"/>
        <v>-4.2060659273539303E-2</v>
      </c>
      <c r="Q24" s="115">
        <v>137018</v>
      </c>
      <c r="R24" s="116">
        <f t="shared" si="14"/>
        <v>-1.5038458773632413E-2</v>
      </c>
      <c r="S24" s="115">
        <v>387955</v>
      </c>
      <c r="T24" s="116">
        <f t="shared" si="15"/>
        <v>-3.2687968284442648E-2</v>
      </c>
    </row>
    <row r="25" spans="2:25" x14ac:dyDescent="0.25">
      <c r="B25" s="122">
        <v>2013</v>
      </c>
      <c r="C25" s="123">
        <v>551360</v>
      </c>
      <c r="D25" s="124">
        <f t="shared" si="16"/>
        <v>6.9271062619147727E-2</v>
      </c>
      <c r="E25" s="123">
        <v>197728</v>
      </c>
      <c r="F25" s="124">
        <f t="shared" si="17"/>
        <v>0.1724301503723733</v>
      </c>
      <c r="G25" s="123">
        <v>749088</v>
      </c>
      <c r="H25" s="124">
        <f t="shared" si="9"/>
        <v>9.4695369938724738E-2</v>
      </c>
      <c r="I25" s="123">
        <v>618931</v>
      </c>
      <c r="J25" s="124">
        <f t="shared" si="10"/>
        <v>6.217961589088028E-2</v>
      </c>
      <c r="K25" s="123">
        <v>212906</v>
      </c>
      <c r="L25" s="124">
        <f t="shared" si="11"/>
        <v>8.9194816622414574E-2</v>
      </c>
      <c r="M25" s="123">
        <v>831837</v>
      </c>
      <c r="N25" s="124">
        <f t="shared" si="12"/>
        <v>6.8965650179266813E-2</v>
      </c>
      <c r="O25" s="123">
        <v>3217880</v>
      </c>
      <c r="P25" s="124">
        <f t="shared" si="13"/>
        <v>1.3991589038903074E-2</v>
      </c>
      <c r="Q25" s="123">
        <v>1755167</v>
      </c>
      <c r="R25" s="124">
        <f t="shared" si="14"/>
        <v>1.6110329240525356E-2</v>
      </c>
      <c r="S25" s="123">
        <v>4973047</v>
      </c>
      <c r="T25" s="124">
        <f t="shared" si="15"/>
        <v>1.4738358930766138E-2</v>
      </c>
      <c r="W25" s="121"/>
      <c r="X25" s="121"/>
      <c r="Y25" s="121"/>
    </row>
    <row r="26" spans="2:25" ht="15" hidden="1" customHeight="1" outlineLevel="1" x14ac:dyDescent="0.25">
      <c r="B26" s="114" t="s">
        <v>86</v>
      </c>
      <c r="C26" s="115">
        <v>40742</v>
      </c>
      <c r="D26" s="116">
        <f>C26/C39-1</f>
        <v>-6.92861222158766E-2</v>
      </c>
      <c r="E26" s="115">
        <v>15750</v>
      </c>
      <c r="F26" s="116">
        <f>E26/E39-1</f>
        <v>2.7732463295269127E-2</v>
      </c>
      <c r="G26" s="115">
        <v>56492</v>
      </c>
      <c r="H26" s="116">
        <f t="shared" si="9"/>
        <v>-4.4128595600676834E-2</v>
      </c>
      <c r="I26" s="117">
        <v>46406</v>
      </c>
      <c r="J26" s="116">
        <f t="shared" si="10"/>
        <v>-3.2543206788000045E-2</v>
      </c>
      <c r="K26" s="117">
        <v>17491</v>
      </c>
      <c r="L26" s="116">
        <f t="shared" si="11"/>
        <v>-2.3385808806752895E-3</v>
      </c>
      <c r="M26" s="117">
        <v>63897</v>
      </c>
      <c r="N26" s="116">
        <f t="shared" si="12"/>
        <v>-2.4458388677689791E-2</v>
      </c>
      <c r="O26" s="115">
        <v>247916</v>
      </c>
      <c r="P26" s="116">
        <f t="shared" si="13"/>
        <v>-1.1804567924611487E-3</v>
      </c>
      <c r="Q26" s="115">
        <v>143997</v>
      </c>
      <c r="R26" s="116">
        <f t="shared" si="14"/>
        <v>-0.14350717327686713</v>
      </c>
      <c r="S26" s="115">
        <v>391913</v>
      </c>
      <c r="T26" s="116">
        <f t="shared" si="15"/>
        <v>-5.8654970900697267E-2</v>
      </c>
    </row>
    <row r="27" spans="2:25" ht="15" hidden="1" customHeight="1" outlineLevel="1" x14ac:dyDescent="0.25">
      <c r="B27" s="114" t="s">
        <v>87</v>
      </c>
      <c r="C27" s="115">
        <v>40241</v>
      </c>
      <c r="D27" s="116">
        <f t="shared" ref="D27:D38" si="18">C27/C40-1</f>
        <v>-8.4557987169570969E-2</v>
      </c>
      <c r="E27" s="115">
        <v>13732</v>
      </c>
      <c r="F27" s="116">
        <f t="shared" ref="F27:F38" si="19">E27/E40-1</f>
        <v>-2.1937321937321896E-2</v>
      </c>
      <c r="G27" s="115">
        <v>53973</v>
      </c>
      <c r="H27" s="116">
        <f t="shared" si="9"/>
        <v>-6.9398944791199679E-2</v>
      </c>
      <c r="I27" s="117">
        <v>45144</v>
      </c>
      <c r="J27" s="116">
        <f t="shared" si="10"/>
        <v>-9.0462183180884059E-2</v>
      </c>
      <c r="K27" s="117">
        <v>15026</v>
      </c>
      <c r="L27" s="116">
        <f t="shared" si="11"/>
        <v>-6.0287679799874927E-2</v>
      </c>
      <c r="M27" s="117">
        <v>60170</v>
      </c>
      <c r="N27" s="116">
        <f t="shared" si="12"/>
        <v>-8.3109837864196012E-2</v>
      </c>
      <c r="O27" s="115">
        <v>253497</v>
      </c>
      <c r="P27" s="116">
        <f t="shared" si="13"/>
        <v>-1.7118241880951679E-2</v>
      </c>
      <c r="Q27" s="115">
        <v>143488</v>
      </c>
      <c r="R27" s="116">
        <f t="shared" si="14"/>
        <v>-7.0781903664080659E-2</v>
      </c>
      <c r="S27" s="115">
        <v>396985</v>
      </c>
      <c r="T27" s="116">
        <f t="shared" si="15"/>
        <v>-3.7215337229888679E-2</v>
      </c>
    </row>
    <row r="28" spans="2:25" ht="15" hidden="1" customHeight="1" outlineLevel="1" x14ac:dyDescent="0.25">
      <c r="B28" s="114" t="s">
        <v>88</v>
      </c>
      <c r="C28" s="115">
        <v>41471</v>
      </c>
      <c r="D28" s="116">
        <f t="shared" si="18"/>
        <v>-2.8053810818411962E-2</v>
      </c>
      <c r="E28" s="115">
        <v>14770</v>
      </c>
      <c r="F28" s="116">
        <f t="shared" si="19"/>
        <v>-0.12974310629271746</v>
      </c>
      <c r="G28" s="115">
        <v>56241</v>
      </c>
      <c r="H28" s="116">
        <f t="shared" si="9"/>
        <v>-5.6991951710261612E-2</v>
      </c>
      <c r="I28" s="117">
        <v>46280</v>
      </c>
      <c r="J28" s="116">
        <f t="shared" si="10"/>
        <v>4.558280876926446E-3</v>
      </c>
      <c r="K28" s="117">
        <v>16238</v>
      </c>
      <c r="L28" s="116">
        <f t="shared" si="11"/>
        <v>-0.16126033057851241</v>
      </c>
      <c r="M28" s="117">
        <v>62518</v>
      </c>
      <c r="N28" s="116">
        <f t="shared" si="12"/>
        <v>-4.4505578480819152E-2</v>
      </c>
      <c r="O28" s="115">
        <v>278937</v>
      </c>
      <c r="P28" s="116">
        <f t="shared" si="13"/>
        <v>-1.3440052062517416E-2</v>
      </c>
      <c r="Q28" s="115">
        <v>146126</v>
      </c>
      <c r="R28" s="116">
        <f t="shared" si="14"/>
        <v>-0.1702949159086522</v>
      </c>
      <c r="S28" s="115">
        <v>425063</v>
      </c>
      <c r="T28" s="116">
        <f t="shared" si="15"/>
        <v>-7.3644179533839615E-2</v>
      </c>
    </row>
    <row r="29" spans="2:25" ht="15" hidden="1" customHeight="1" outlineLevel="1" x14ac:dyDescent="0.25">
      <c r="B29" s="114" t="s">
        <v>89</v>
      </c>
      <c r="C29" s="115">
        <v>46385</v>
      </c>
      <c r="D29" s="116">
        <f t="shared" si="18"/>
        <v>5.8100278297367636E-2</v>
      </c>
      <c r="E29" s="115">
        <v>13885</v>
      </c>
      <c r="F29" s="116">
        <f t="shared" si="19"/>
        <v>4.792452830188676E-2</v>
      </c>
      <c r="G29" s="115">
        <v>60270</v>
      </c>
      <c r="H29" s="116">
        <f t="shared" si="9"/>
        <v>5.5738508968609768E-2</v>
      </c>
      <c r="I29" s="117">
        <v>50061</v>
      </c>
      <c r="J29" s="116">
        <f t="shared" si="10"/>
        <v>1.2376387793484156E-2</v>
      </c>
      <c r="K29" s="117">
        <v>15289</v>
      </c>
      <c r="L29" s="116">
        <f t="shared" si="11"/>
        <v>1.0175090849025459E-2</v>
      </c>
      <c r="M29" s="117">
        <v>65350</v>
      </c>
      <c r="N29" s="116">
        <f t="shared" si="12"/>
        <v>1.1860522730087864E-2</v>
      </c>
      <c r="O29" s="115">
        <v>257425</v>
      </c>
      <c r="P29" s="116">
        <f t="shared" si="13"/>
        <v>-3.849027004818284E-2</v>
      </c>
      <c r="Q29" s="115">
        <v>130200</v>
      </c>
      <c r="R29" s="116">
        <f t="shared" si="14"/>
        <v>-0.15179705669669907</v>
      </c>
      <c r="S29" s="115">
        <v>387625</v>
      </c>
      <c r="T29" s="116">
        <f t="shared" si="15"/>
        <v>-7.9780453005595553E-2</v>
      </c>
    </row>
    <row r="30" spans="2:25" ht="15" hidden="1" customHeight="1" outlineLevel="1" x14ac:dyDescent="0.25">
      <c r="B30" s="114" t="s">
        <v>90</v>
      </c>
      <c r="C30" s="115">
        <v>50397</v>
      </c>
      <c r="D30" s="116">
        <f t="shared" si="18"/>
        <v>-9.507649213531566E-2</v>
      </c>
      <c r="E30" s="115">
        <v>17239</v>
      </c>
      <c r="F30" s="116">
        <f t="shared" si="19"/>
        <v>-0.11811950071618582</v>
      </c>
      <c r="G30" s="115">
        <v>67636</v>
      </c>
      <c r="H30" s="116">
        <f t="shared" si="9"/>
        <v>-0.10106326422115897</v>
      </c>
      <c r="I30" s="117">
        <v>55799</v>
      </c>
      <c r="J30" s="116">
        <f t="shared" si="10"/>
        <v>-0.13028772717354031</v>
      </c>
      <c r="K30" s="117">
        <v>18820</v>
      </c>
      <c r="L30" s="116">
        <f t="shared" si="11"/>
        <v>-0.15362475265335496</v>
      </c>
      <c r="M30" s="117">
        <v>74619</v>
      </c>
      <c r="N30" s="116">
        <f t="shared" si="12"/>
        <v>-0.13629418709632612</v>
      </c>
      <c r="O30" s="115">
        <v>294394</v>
      </c>
      <c r="P30" s="116">
        <f t="shared" si="13"/>
        <v>-1.4346505780453267E-2</v>
      </c>
      <c r="Q30" s="115">
        <v>168157</v>
      </c>
      <c r="R30" s="116">
        <f t="shared" si="14"/>
        <v>-0.10636070382790119</v>
      </c>
      <c r="S30" s="115">
        <v>462551</v>
      </c>
      <c r="T30" s="116">
        <f t="shared" si="15"/>
        <v>-4.9910650097566012E-2</v>
      </c>
    </row>
    <row r="31" spans="2:25" ht="15" hidden="1" customHeight="1" outlineLevel="1" x14ac:dyDescent="0.25">
      <c r="B31" s="114" t="s">
        <v>91</v>
      </c>
      <c r="C31" s="115">
        <v>42175</v>
      </c>
      <c r="D31" s="116">
        <f t="shared" si="18"/>
        <v>-0.15984382159007149</v>
      </c>
      <c r="E31" s="115">
        <v>9449</v>
      </c>
      <c r="F31" s="116">
        <f t="shared" si="19"/>
        <v>-0.5071201293620573</v>
      </c>
      <c r="G31" s="115">
        <v>51624</v>
      </c>
      <c r="H31" s="116">
        <f t="shared" si="9"/>
        <v>-0.25581663543318434</v>
      </c>
      <c r="I31" s="117">
        <v>50753</v>
      </c>
      <c r="J31" s="116">
        <f t="shared" si="10"/>
        <v>-8.7898066278484621E-2</v>
      </c>
      <c r="K31" s="117">
        <v>19052</v>
      </c>
      <c r="L31" s="116">
        <f t="shared" si="11"/>
        <v>-0.12605504587155958</v>
      </c>
      <c r="M31" s="117">
        <v>69805</v>
      </c>
      <c r="N31" s="116">
        <f t="shared" si="12"/>
        <v>-9.8639016579722072E-2</v>
      </c>
      <c r="O31" s="115">
        <v>278569</v>
      </c>
      <c r="P31" s="116">
        <f t="shared" si="13"/>
        <v>-6.418409339044262E-2</v>
      </c>
      <c r="Q31" s="115">
        <v>158284</v>
      </c>
      <c r="R31" s="116">
        <f t="shared" si="14"/>
        <v>-0.17830036858225617</v>
      </c>
      <c r="S31" s="115">
        <v>436853</v>
      </c>
      <c r="T31" s="116">
        <f t="shared" si="15"/>
        <v>-0.10901785623234517</v>
      </c>
    </row>
    <row r="32" spans="2:25" ht="15" hidden="1" customHeight="1" outlineLevel="1" x14ac:dyDescent="0.25">
      <c r="B32" s="114" t="s">
        <v>92</v>
      </c>
      <c r="C32" s="115">
        <v>42458</v>
      </c>
      <c r="D32" s="116">
        <f t="shared" si="18"/>
        <v>7.5462743236829333E-3</v>
      </c>
      <c r="E32" s="115">
        <v>14069</v>
      </c>
      <c r="F32" s="116">
        <f t="shared" si="19"/>
        <v>-3.7622272385252065E-2</v>
      </c>
      <c r="G32" s="115">
        <v>56527</v>
      </c>
      <c r="H32" s="116">
        <f t="shared" si="9"/>
        <v>-4.0874574957275867E-3</v>
      </c>
      <c r="I32" s="117">
        <v>46029</v>
      </c>
      <c r="J32" s="116">
        <f t="shared" si="10"/>
        <v>-1.3882640272511071E-2</v>
      </c>
      <c r="K32" s="117">
        <v>15384</v>
      </c>
      <c r="L32" s="116">
        <f t="shared" si="11"/>
        <v>-5.8621955696977146E-2</v>
      </c>
      <c r="M32" s="117">
        <v>61413</v>
      </c>
      <c r="N32" s="116">
        <f t="shared" si="12"/>
        <v>-2.5484377727352014E-2</v>
      </c>
      <c r="O32" s="115">
        <v>257836</v>
      </c>
      <c r="P32" s="116">
        <f t="shared" si="13"/>
        <v>7.9489219175214565E-2</v>
      </c>
      <c r="Q32" s="115">
        <v>138200</v>
      </c>
      <c r="R32" s="116">
        <f t="shared" si="14"/>
        <v>-4.8425633292708992E-2</v>
      </c>
      <c r="S32" s="115">
        <v>396036</v>
      </c>
      <c r="T32" s="116">
        <f t="shared" si="15"/>
        <v>3.1120877518661327E-2</v>
      </c>
    </row>
    <row r="33" spans="2:25" ht="15" hidden="1" customHeight="1" outlineLevel="1" x14ac:dyDescent="0.25">
      <c r="B33" s="114" t="s">
        <v>93</v>
      </c>
      <c r="C33" s="115">
        <v>38637</v>
      </c>
      <c r="D33" s="116">
        <f t="shared" si="18"/>
        <v>1.0408221972331821E-2</v>
      </c>
      <c r="E33" s="115">
        <v>12064</v>
      </c>
      <c r="F33" s="116">
        <f t="shared" si="19"/>
        <v>-8.3352328850391344E-2</v>
      </c>
      <c r="G33" s="115">
        <v>50701</v>
      </c>
      <c r="H33" s="116">
        <f t="shared" si="9"/>
        <v>-1.3599221789883265E-2</v>
      </c>
      <c r="I33" s="117">
        <v>44123</v>
      </c>
      <c r="J33" s="116">
        <f t="shared" si="10"/>
        <v>1.7104262234618917E-2</v>
      </c>
      <c r="K33" s="117">
        <v>13288</v>
      </c>
      <c r="L33" s="116">
        <f t="shared" si="11"/>
        <v>-0.10276839972991225</v>
      </c>
      <c r="M33" s="117">
        <v>57411</v>
      </c>
      <c r="N33" s="116">
        <f t="shared" si="12"/>
        <v>-1.3404134659999012E-2</v>
      </c>
      <c r="O33" s="115">
        <v>239344</v>
      </c>
      <c r="P33" s="116">
        <f t="shared" si="13"/>
        <v>2.4225125490515032E-2</v>
      </c>
      <c r="Q33" s="115">
        <v>113982</v>
      </c>
      <c r="R33" s="116">
        <f t="shared" si="14"/>
        <v>-8.4459866502807346E-2</v>
      </c>
      <c r="S33" s="115">
        <v>353326</v>
      </c>
      <c r="T33" s="116">
        <f t="shared" si="15"/>
        <v>-1.355184544083976E-2</v>
      </c>
    </row>
    <row r="34" spans="2:25" ht="15" hidden="1" customHeight="1" outlineLevel="1" x14ac:dyDescent="0.25">
      <c r="B34" s="114" t="s">
        <v>94</v>
      </c>
      <c r="C34" s="115">
        <v>41426</v>
      </c>
      <c r="D34" s="116">
        <f t="shared" si="18"/>
        <v>-7.4961480919098711E-2</v>
      </c>
      <c r="E34" s="115">
        <v>14841</v>
      </c>
      <c r="F34" s="116">
        <f t="shared" si="19"/>
        <v>-0.14520216564911881</v>
      </c>
      <c r="G34" s="115">
        <v>56267</v>
      </c>
      <c r="H34" s="116">
        <f t="shared" si="9"/>
        <v>-9.4585244186982109E-2</v>
      </c>
      <c r="I34" s="117">
        <v>46636</v>
      </c>
      <c r="J34" s="116">
        <f t="shared" si="10"/>
        <v>-8.0411720629412042E-2</v>
      </c>
      <c r="K34" s="117">
        <v>16689</v>
      </c>
      <c r="L34" s="116">
        <f t="shared" si="11"/>
        <v>-0.15047085772461188</v>
      </c>
      <c r="M34" s="117">
        <v>63325</v>
      </c>
      <c r="N34" s="116">
        <f t="shared" si="12"/>
        <v>-9.9972995636663398E-2</v>
      </c>
      <c r="O34" s="115">
        <v>269100</v>
      </c>
      <c r="P34" s="116">
        <f t="shared" si="13"/>
        <v>-7.4621733149931258E-2</v>
      </c>
      <c r="Q34" s="115">
        <v>142444</v>
      </c>
      <c r="R34" s="116">
        <f t="shared" si="14"/>
        <v>-0.22500122416335233</v>
      </c>
      <c r="S34" s="115">
        <v>411544</v>
      </c>
      <c r="T34" s="116">
        <f t="shared" si="15"/>
        <v>-0.13285952983466043</v>
      </c>
    </row>
    <row r="35" spans="2:25" ht="15" hidden="1" customHeight="1" outlineLevel="1" x14ac:dyDescent="0.25">
      <c r="B35" s="114" t="s">
        <v>95</v>
      </c>
      <c r="C35" s="115">
        <v>45573</v>
      </c>
      <c r="D35" s="116">
        <f t="shared" si="18"/>
        <v>-4.6290676990687452E-2</v>
      </c>
      <c r="E35" s="115">
        <v>16549</v>
      </c>
      <c r="F35" s="116">
        <f t="shared" si="19"/>
        <v>-0.12080964777134362</v>
      </c>
      <c r="G35" s="115">
        <v>62122</v>
      </c>
      <c r="H35" s="116">
        <f t="shared" si="9"/>
        <v>-6.7349267355272691E-2</v>
      </c>
      <c r="I35" s="117">
        <v>52566</v>
      </c>
      <c r="J35" s="116">
        <f t="shared" si="10"/>
        <v>-7.0458452180811593E-3</v>
      </c>
      <c r="K35" s="117">
        <v>18586</v>
      </c>
      <c r="L35" s="116">
        <f t="shared" si="11"/>
        <v>-0.1243345111896349</v>
      </c>
      <c r="M35" s="117">
        <v>71152</v>
      </c>
      <c r="N35" s="116">
        <f t="shared" si="12"/>
        <v>-4.0612696186829167E-2</v>
      </c>
      <c r="O35" s="115">
        <v>274529</v>
      </c>
      <c r="P35" s="116">
        <f t="shared" si="13"/>
        <v>-1.192048689718217E-2</v>
      </c>
      <c r="Q35" s="115">
        <v>162494</v>
      </c>
      <c r="R35" s="116">
        <f t="shared" si="14"/>
        <v>-7.8868752373772E-2</v>
      </c>
      <c r="S35" s="115">
        <v>437023</v>
      </c>
      <c r="T35" s="116">
        <f t="shared" si="15"/>
        <v>-3.7919814726757206E-2</v>
      </c>
    </row>
    <row r="36" spans="2:25" ht="15" hidden="1" customHeight="1" outlineLevel="1" x14ac:dyDescent="0.25">
      <c r="B36" s="114" t="s">
        <v>96</v>
      </c>
      <c r="C36" s="115">
        <v>42349</v>
      </c>
      <c r="D36" s="116">
        <f t="shared" si="18"/>
        <v>-1.8767812043837928E-2</v>
      </c>
      <c r="E36" s="115">
        <v>13170</v>
      </c>
      <c r="F36" s="116">
        <f t="shared" si="19"/>
        <v>-2.610367521999557E-2</v>
      </c>
      <c r="G36" s="115">
        <v>55519</v>
      </c>
      <c r="H36" s="116">
        <f t="shared" si="9"/>
        <v>-2.0517977488444306E-2</v>
      </c>
      <c r="I36" s="117">
        <v>49122</v>
      </c>
      <c r="J36" s="116">
        <f t="shared" si="10"/>
        <v>4.909782742113622E-3</v>
      </c>
      <c r="K36" s="117">
        <v>14770</v>
      </c>
      <c r="L36" s="116">
        <f t="shared" si="11"/>
        <v>-0.14366883116883122</v>
      </c>
      <c r="M36" s="117">
        <v>63892</v>
      </c>
      <c r="N36" s="116">
        <f t="shared" si="12"/>
        <v>-3.3842431574172105E-2</v>
      </c>
      <c r="O36" s="115">
        <v>259976</v>
      </c>
      <c r="P36" s="116">
        <f t="shared" si="13"/>
        <v>1.9589694918444867E-2</v>
      </c>
      <c r="Q36" s="115">
        <v>140857</v>
      </c>
      <c r="R36" s="116">
        <f t="shared" si="14"/>
        <v>-0.13397643991933506</v>
      </c>
      <c r="S36" s="115">
        <v>400833</v>
      </c>
      <c r="T36" s="116">
        <f t="shared" si="15"/>
        <v>-4.0217513630518953E-2</v>
      </c>
    </row>
    <row r="37" spans="2:25" ht="15" hidden="1" customHeight="1" outlineLevel="1" x14ac:dyDescent="0.25">
      <c r="B37" s="114" t="s">
        <v>97</v>
      </c>
      <c r="C37" s="115">
        <v>43787</v>
      </c>
      <c r="D37" s="116">
        <f t="shared" si="18"/>
        <v>6.8053760031221877E-2</v>
      </c>
      <c r="E37" s="115">
        <v>13130</v>
      </c>
      <c r="F37" s="116">
        <f t="shared" si="19"/>
        <v>-0.10831918505942273</v>
      </c>
      <c r="G37" s="115">
        <v>56917</v>
      </c>
      <c r="H37" s="116">
        <f t="shared" si="9"/>
        <v>2.1445748537382014E-2</v>
      </c>
      <c r="I37" s="117">
        <v>49780</v>
      </c>
      <c r="J37" s="116">
        <f t="shared" si="10"/>
        <v>7.3353745310276386E-2</v>
      </c>
      <c r="K37" s="117">
        <v>14838</v>
      </c>
      <c r="L37" s="116">
        <f t="shared" si="11"/>
        <v>-0.10528219971056441</v>
      </c>
      <c r="M37" s="117">
        <v>64618</v>
      </c>
      <c r="N37" s="116">
        <f t="shared" si="12"/>
        <v>2.6301578730027586E-2</v>
      </c>
      <c r="O37" s="115">
        <v>261955</v>
      </c>
      <c r="P37" s="116">
        <f t="shared" si="13"/>
        <v>8.7600059786760553E-2</v>
      </c>
      <c r="Q37" s="115">
        <v>139110</v>
      </c>
      <c r="R37" s="116">
        <f t="shared" si="14"/>
        <v>-3.8658226448474164E-2</v>
      </c>
      <c r="S37" s="115">
        <v>401065</v>
      </c>
      <c r="T37" s="116">
        <f t="shared" si="15"/>
        <v>4.0214233841684877E-2</v>
      </c>
    </row>
    <row r="38" spans="2:25" collapsed="1" x14ac:dyDescent="0.25">
      <c r="B38" s="125">
        <v>2012</v>
      </c>
      <c r="C38" s="117">
        <v>515641</v>
      </c>
      <c r="D38" s="126">
        <f t="shared" si="18"/>
        <v>-4.0191127499613732E-2</v>
      </c>
      <c r="E38" s="117">
        <v>168648</v>
      </c>
      <c r="F38" s="126">
        <f t="shared" si="19"/>
        <v>-0.11479694938562557</v>
      </c>
      <c r="G38" s="117">
        <v>684289</v>
      </c>
      <c r="H38" s="126">
        <f t="shared" si="9"/>
        <v>-5.9722268025371283E-2</v>
      </c>
      <c r="I38" s="117">
        <v>582699</v>
      </c>
      <c r="J38" s="126">
        <f t="shared" si="10"/>
        <v>-3.1889388977775157E-2</v>
      </c>
      <c r="K38" s="117">
        <v>195471</v>
      </c>
      <c r="L38" s="126">
        <f t="shared" si="11"/>
        <v>-0.10296135507349469</v>
      </c>
      <c r="M38" s="117">
        <v>778170</v>
      </c>
      <c r="N38" s="126">
        <f t="shared" si="12"/>
        <v>-5.0780678214198627E-2</v>
      </c>
      <c r="O38" s="117">
        <v>3173478</v>
      </c>
      <c r="P38" s="126">
        <f t="shared" si="13"/>
        <v>-5.1646528961398763E-3</v>
      </c>
      <c r="Q38" s="117">
        <v>1727339</v>
      </c>
      <c r="R38" s="126">
        <f t="shared" si="14"/>
        <v>-0.12328943027534578</v>
      </c>
      <c r="S38" s="117">
        <v>4900817</v>
      </c>
      <c r="T38" s="126">
        <f t="shared" si="15"/>
        <v>-5.0266627107499406E-2</v>
      </c>
      <c r="W38" s="121"/>
      <c r="X38" s="121"/>
      <c r="Y38" s="121"/>
    </row>
    <row r="39" spans="2:25" ht="15" hidden="1" customHeight="1" outlineLevel="1" x14ac:dyDescent="0.25">
      <c r="B39" s="114" t="s">
        <v>86</v>
      </c>
      <c r="C39" s="115">
        <v>43775</v>
      </c>
      <c r="D39" s="116">
        <f>C39/C52-1</f>
        <v>0.10384043170184332</v>
      </c>
      <c r="E39" s="115">
        <v>15325</v>
      </c>
      <c r="F39" s="116">
        <f>E39/E52-1</f>
        <v>-0.15190924183729937</v>
      </c>
      <c r="G39" s="115">
        <v>59100</v>
      </c>
      <c r="H39" s="116">
        <f t="shared" si="9"/>
        <v>2.3784364335579511E-2</v>
      </c>
      <c r="I39" s="117">
        <v>47967</v>
      </c>
      <c r="J39" s="116">
        <f t="shared" si="10"/>
        <v>5.0755750273822509E-2</v>
      </c>
      <c r="K39" s="117">
        <v>17532</v>
      </c>
      <c r="L39" s="116">
        <f t="shared" si="11"/>
        <v>-0.19937893871586443</v>
      </c>
      <c r="M39" s="117">
        <v>65499</v>
      </c>
      <c r="N39" s="116">
        <f t="shared" si="12"/>
        <v>-3.033398472197546E-2</v>
      </c>
      <c r="O39" s="115">
        <v>248209</v>
      </c>
      <c r="P39" s="116">
        <f t="shared" si="13"/>
        <v>3.2247198020419532E-2</v>
      </c>
      <c r="Q39" s="115">
        <v>168124</v>
      </c>
      <c r="R39" s="116">
        <f t="shared" si="14"/>
        <v>1.5486832568253117E-2</v>
      </c>
      <c r="S39" s="115">
        <v>416333</v>
      </c>
      <c r="T39" s="116">
        <f t="shared" si="15"/>
        <v>2.541285420489392E-2</v>
      </c>
    </row>
    <row r="40" spans="2:25" ht="15" hidden="1" customHeight="1" outlineLevel="1" x14ac:dyDescent="0.25">
      <c r="B40" s="114" t="s">
        <v>87</v>
      </c>
      <c r="C40" s="115">
        <v>43958</v>
      </c>
      <c r="D40" s="116">
        <f t="shared" ref="D40:D51" si="20">C40/C53-1</f>
        <v>0.11608185649723257</v>
      </c>
      <c r="E40" s="115">
        <v>14040</v>
      </c>
      <c r="F40" s="116">
        <f t="shared" ref="F40:F51" si="21">E40/E53-1</f>
        <v>-0.15807147997121607</v>
      </c>
      <c r="G40" s="115">
        <v>57998</v>
      </c>
      <c r="H40" s="116">
        <f t="shared" si="9"/>
        <v>3.4533195390817228E-2</v>
      </c>
      <c r="I40" s="117">
        <v>49634</v>
      </c>
      <c r="J40" s="116">
        <f t="shared" si="10"/>
        <v>0.12454403335070352</v>
      </c>
      <c r="K40" s="117">
        <v>15990</v>
      </c>
      <c r="L40" s="116">
        <f t="shared" si="11"/>
        <v>-0.21594586643130331</v>
      </c>
      <c r="M40" s="117">
        <v>65624</v>
      </c>
      <c r="N40" s="116">
        <f t="shared" si="12"/>
        <v>1.6937595884148671E-2</v>
      </c>
      <c r="O40" s="115">
        <v>257912</v>
      </c>
      <c r="P40" s="116">
        <f t="shared" si="13"/>
        <v>8.9118610857741309E-2</v>
      </c>
      <c r="Q40" s="115">
        <v>154418</v>
      </c>
      <c r="R40" s="116">
        <f t="shared" si="14"/>
        <v>-3.3867022042031847E-2</v>
      </c>
      <c r="S40" s="115">
        <v>412330</v>
      </c>
      <c r="T40" s="116">
        <f t="shared" si="15"/>
        <v>3.9559902077203724E-2</v>
      </c>
    </row>
    <row r="41" spans="2:25" ht="15" hidden="1" customHeight="1" outlineLevel="1" x14ac:dyDescent="0.25">
      <c r="B41" s="114" t="s">
        <v>88</v>
      </c>
      <c r="C41" s="115">
        <v>42668</v>
      </c>
      <c r="D41" s="116">
        <f t="shared" si="20"/>
        <v>0.13832937598377937</v>
      </c>
      <c r="E41" s="115">
        <v>16972</v>
      </c>
      <c r="F41" s="116">
        <f t="shared" si="21"/>
        <v>-2.0318633110136264E-2</v>
      </c>
      <c r="G41" s="115">
        <v>59640</v>
      </c>
      <c r="H41" s="116">
        <f t="shared" si="9"/>
        <v>8.8182166511576954E-2</v>
      </c>
      <c r="I41" s="117">
        <v>46070</v>
      </c>
      <c r="J41" s="116">
        <f t="shared" si="10"/>
        <v>8.9563181420428961E-2</v>
      </c>
      <c r="K41" s="117">
        <v>19360</v>
      </c>
      <c r="L41" s="116">
        <f t="shared" si="11"/>
        <v>4.9312224240851688E-3</v>
      </c>
      <c r="M41" s="117">
        <v>65430</v>
      </c>
      <c r="N41" s="116">
        <f t="shared" si="12"/>
        <v>6.3072723727822133E-2</v>
      </c>
      <c r="O41" s="115">
        <v>282737</v>
      </c>
      <c r="P41" s="116">
        <f t="shared" si="13"/>
        <v>5.00285962579754E-2</v>
      </c>
      <c r="Q41" s="115">
        <v>176118</v>
      </c>
      <c r="R41" s="116">
        <f t="shared" si="14"/>
        <v>7.1661971145362324E-2</v>
      </c>
      <c r="S41" s="115">
        <v>458855</v>
      </c>
      <c r="T41" s="116">
        <f t="shared" si="15"/>
        <v>5.8227842262694063E-2</v>
      </c>
    </row>
    <row r="42" spans="2:25" ht="15" hidden="1" customHeight="1" outlineLevel="1" x14ac:dyDescent="0.25">
      <c r="B42" s="114" t="s">
        <v>89</v>
      </c>
      <c r="C42" s="115">
        <v>43838</v>
      </c>
      <c r="D42" s="116">
        <f t="shared" si="20"/>
        <v>9.3107919409535222E-2</v>
      </c>
      <c r="E42" s="115">
        <v>13250</v>
      </c>
      <c r="F42" s="116">
        <f t="shared" si="21"/>
        <v>-0.1621877963958267</v>
      </c>
      <c r="G42" s="115">
        <v>57088</v>
      </c>
      <c r="H42" s="116">
        <f t="shared" si="9"/>
        <v>2.0905237933439347E-2</v>
      </c>
      <c r="I42" s="117">
        <v>49449</v>
      </c>
      <c r="J42" s="116">
        <f t="shared" si="10"/>
        <v>0.14301234339605196</v>
      </c>
      <c r="K42" s="117">
        <v>15135</v>
      </c>
      <c r="L42" s="116">
        <f t="shared" si="11"/>
        <v>-0.13657367790518571</v>
      </c>
      <c r="M42" s="117">
        <v>64584</v>
      </c>
      <c r="N42" s="116">
        <f t="shared" si="12"/>
        <v>6.2394104390452565E-2</v>
      </c>
      <c r="O42" s="115">
        <v>267730</v>
      </c>
      <c r="P42" s="116">
        <f t="shared" si="13"/>
        <v>0.16128668465295437</v>
      </c>
      <c r="Q42" s="115">
        <v>153501</v>
      </c>
      <c r="R42" s="116">
        <f t="shared" si="14"/>
        <v>0.15304183223538437</v>
      </c>
      <c r="S42" s="115">
        <v>421231</v>
      </c>
      <c r="T42" s="116">
        <f t="shared" si="15"/>
        <v>0.15826855444313992</v>
      </c>
    </row>
    <row r="43" spans="2:25" ht="15" hidden="1" customHeight="1" outlineLevel="1" x14ac:dyDescent="0.25">
      <c r="B43" s="114" t="s">
        <v>90</v>
      </c>
      <c r="C43" s="115">
        <v>55692</v>
      </c>
      <c r="D43" s="116">
        <f t="shared" si="20"/>
        <v>8.4873867731567243E-2</v>
      </c>
      <c r="E43" s="115">
        <v>19548</v>
      </c>
      <c r="F43" s="116">
        <f t="shared" si="21"/>
        <v>-5.9242504451609834E-2</v>
      </c>
      <c r="G43" s="115">
        <v>75240</v>
      </c>
      <c r="H43" s="116">
        <f t="shared" si="9"/>
        <v>4.3348032282219728E-2</v>
      </c>
      <c r="I43" s="117">
        <v>64158</v>
      </c>
      <c r="J43" s="116">
        <f t="shared" si="10"/>
        <v>0.14865276161489582</v>
      </c>
      <c r="K43" s="117">
        <v>22236</v>
      </c>
      <c r="L43" s="116">
        <f t="shared" si="11"/>
        <v>-3.3763524964150693E-2</v>
      </c>
      <c r="M43" s="117">
        <v>86394</v>
      </c>
      <c r="N43" s="116">
        <f t="shared" si="12"/>
        <v>9.5425267535629077E-2</v>
      </c>
      <c r="O43" s="115">
        <v>298679</v>
      </c>
      <c r="P43" s="116">
        <f t="shared" si="13"/>
        <v>5.426288183095318E-2</v>
      </c>
      <c r="Q43" s="115">
        <v>188171</v>
      </c>
      <c r="R43" s="116">
        <f t="shared" si="14"/>
        <v>3.4520484683218555E-2</v>
      </c>
      <c r="S43" s="115">
        <v>486850</v>
      </c>
      <c r="T43" s="116">
        <f t="shared" si="15"/>
        <v>4.6543622285564412E-2</v>
      </c>
    </row>
    <row r="44" spans="2:25" ht="15" hidden="1" customHeight="1" outlineLevel="1" x14ac:dyDescent="0.25">
      <c r="B44" s="114" t="s">
        <v>91</v>
      </c>
      <c r="C44" s="115">
        <v>50199</v>
      </c>
      <c r="D44" s="116">
        <f t="shared" si="20"/>
        <v>0.18115294117647052</v>
      </c>
      <c r="E44" s="115">
        <v>19171</v>
      </c>
      <c r="F44" s="116">
        <f t="shared" si="21"/>
        <v>-1.923568834092193E-2</v>
      </c>
      <c r="G44" s="115">
        <v>69370</v>
      </c>
      <c r="H44" s="116">
        <f t="shared" si="9"/>
        <v>0.1180234338485342</v>
      </c>
      <c r="I44" s="117">
        <v>55644</v>
      </c>
      <c r="J44" s="116">
        <f t="shared" si="10"/>
        <v>0.19435918349825076</v>
      </c>
      <c r="K44" s="117">
        <v>21800</v>
      </c>
      <c r="L44" s="116">
        <f t="shared" si="11"/>
        <v>1.4142165984369237E-2</v>
      </c>
      <c r="M44" s="117">
        <v>77444</v>
      </c>
      <c r="N44" s="116">
        <f t="shared" si="12"/>
        <v>0.13746052728207392</v>
      </c>
      <c r="O44" s="115">
        <v>297675</v>
      </c>
      <c r="P44" s="116">
        <f t="shared" si="13"/>
        <v>0.12307303417416837</v>
      </c>
      <c r="Q44" s="115">
        <v>192630</v>
      </c>
      <c r="R44" s="116">
        <f t="shared" si="14"/>
        <v>3.4504981069251706E-2</v>
      </c>
      <c r="S44" s="115">
        <v>490305</v>
      </c>
      <c r="T44" s="116">
        <f t="shared" si="15"/>
        <v>8.6526806113562227E-2</v>
      </c>
    </row>
    <row r="45" spans="2:25" ht="15" hidden="1" customHeight="1" outlineLevel="1" x14ac:dyDescent="0.25">
      <c r="B45" s="114" t="s">
        <v>92</v>
      </c>
      <c r="C45" s="115">
        <v>42140</v>
      </c>
      <c r="D45" s="116">
        <f t="shared" si="20"/>
        <v>-1.2906701646717145E-2</v>
      </c>
      <c r="E45" s="115">
        <v>14619</v>
      </c>
      <c r="F45" s="116">
        <f t="shared" si="21"/>
        <v>-0.33513734764416958</v>
      </c>
      <c r="G45" s="115">
        <v>56759</v>
      </c>
      <c r="H45" s="116">
        <f t="shared" si="9"/>
        <v>-0.12245087277168787</v>
      </c>
      <c r="I45" s="117">
        <v>46677</v>
      </c>
      <c r="J45" s="116">
        <f t="shared" si="10"/>
        <v>-1.1520298172423282E-2</v>
      </c>
      <c r="K45" s="117">
        <v>16342</v>
      </c>
      <c r="L45" s="116">
        <f t="shared" si="11"/>
        <v>-0.31350556605755098</v>
      </c>
      <c r="M45" s="117">
        <v>63019</v>
      </c>
      <c r="N45" s="116">
        <f t="shared" si="12"/>
        <v>-0.11273336524652944</v>
      </c>
      <c r="O45" s="115">
        <v>238850</v>
      </c>
      <c r="P45" s="116">
        <f t="shared" si="13"/>
        <v>3.4641091950288638E-2</v>
      </c>
      <c r="Q45" s="115">
        <v>145233</v>
      </c>
      <c r="R45" s="116">
        <f t="shared" si="14"/>
        <v>7.9325421611493585E-3</v>
      </c>
      <c r="S45" s="115">
        <v>384083</v>
      </c>
      <c r="T45" s="116">
        <f t="shared" si="15"/>
        <v>2.4377038643207172E-2</v>
      </c>
    </row>
    <row r="46" spans="2:25" ht="15" hidden="1" customHeight="1" outlineLevel="1" x14ac:dyDescent="0.25">
      <c r="B46" s="114" t="s">
        <v>93</v>
      </c>
      <c r="C46" s="115">
        <v>38239</v>
      </c>
      <c r="D46" s="116">
        <f t="shared" si="20"/>
        <v>-4.3809857217874004E-2</v>
      </c>
      <c r="E46" s="115">
        <v>13161</v>
      </c>
      <c r="F46" s="116">
        <f t="shared" si="21"/>
        <v>-0.20778908084030578</v>
      </c>
      <c r="G46" s="115">
        <v>51400</v>
      </c>
      <c r="H46" s="116">
        <f t="shared" si="9"/>
        <v>-9.1936965585471042E-2</v>
      </c>
      <c r="I46" s="117">
        <v>43381</v>
      </c>
      <c r="J46" s="116">
        <f t="shared" si="10"/>
        <v>-1.6883470063001393E-2</v>
      </c>
      <c r="K46" s="117">
        <v>14810</v>
      </c>
      <c r="L46" s="116">
        <f t="shared" si="11"/>
        <v>-0.20683376178234791</v>
      </c>
      <c r="M46" s="117">
        <v>58191</v>
      </c>
      <c r="N46" s="116">
        <f t="shared" si="12"/>
        <v>-7.3362208987547417E-2</v>
      </c>
      <c r="O46" s="115">
        <v>233683</v>
      </c>
      <c r="P46" s="116">
        <f t="shared" si="13"/>
        <v>1.5171710331762789E-3</v>
      </c>
      <c r="Q46" s="115">
        <v>124497</v>
      </c>
      <c r="R46" s="116">
        <f t="shared" si="14"/>
        <v>-2.7123968492123063E-2</v>
      </c>
      <c r="S46" s="115">
        <v>358180</v>
      </c>
      <c r="T46" s="116">
        <f t="shared" si="15"/>
        <v>-8.6272512641953902E-3</v>
      </c>
    </row>
    <row r="47" spans="2:25" ht="15" hidden="1" customHeight="1" outlineLevel="1" x14ac:dyDescent="0.25">
      <c r="B47" s="114" t="s">
        <v>94</v>
      </c>
      <c r="C47" s="115">
        <v>44783</v>
      </c>
      <c r="D47" s="116">
        <f t="shared" si="20"/>
        <v>7.9628736740597894E-2</v>
      </c>
      <c r="E47" s="115">
        <v>17362</v>
      </c>
      <c r="F47" s="116">
        <f t="shared" si="21"/>
        <v>-5.2292576419213921E-2</v>
      </c>
      <c r="G47" s="115">
        <v>62145</v>
      </c>
      <c r="H47" s="116">
        <f t="shared" si="9"/>
        <v>3.9214046822742432E-2</v>
      </c>
      <c r="I47" s="117">
        <v>50714</v>
      </c>
      <c r="J47" s="116">
        <f t="shared" si="10"/>
        <v>0.10113774535348274</v>
      </c>
      <c r="K47" s="117">
        <v>19645</v>
      </c>
      <c r="L47" s="116">
        <f t="shared" si="11"/>
        <v>-2.1712066132164698E-2</v>
      </c>
      <c r="M47" s="117">
        <v>70359</v>
      </c>
      <c r="N47" s="116">
        <f t="shared" si="12"/>
        <v>6.3837186446316085E-2</v>
      </c>
      <c r="O47" s="115">
        <v>290800</v>
      </c>
      <c r="P47" s="116">
        <f t="shared" si="13"/>
        <v>0.12298804411628406</v>
      </c>
      <c r="Q47" s="115">
        <v>183799</v>
      </c>
      <c r="R47" s="116">
        <f t="shared" si="14"/>
        <v>0.12348637199948653</v>
      </c>
      <c r="S47" s="115">
        <v>474599</v>
      </c>
      <c r="T47" s="116">
        <f t="shared" si="15"/>
        <v>0.12318098019401291</v>
      </c>
    </row>
    <row r="48" spans="2:25" ht="15" hidden="1" customHeight="1" outlineLevel="1" x14ac:dyDescent="0.25">
      <c r="B48" s="114" t="s">
        <v>95</v>
      </c>
      <c r="C48" s="115">
        <v>47785</v>
      </c>
      <c r="D48" s="116">
        <f t="shared" si="20"/>
        <v>0.18646803227808806</v>
      </c>
      <c r="E48" s="115">
        <v>18823</v>
      </c>
      <c r="F48" s="116">
        <f t="shared" si="21"/>
        <v>-7.4874769311890077E-3</v>
      </c>
      <c r="G48" s="115">
        <v>66608</v>
      </c>
      <c r="H48" s="116">
        <f t="shared" si="9"/>
        <v>0.12437542201215401</v>
      </c>
      <c r="I48" s="117">
        <v>52939</v>
      </c>
      <c r="J48" s="116">
        <f t="shared" si="10"/>
        <v>0.15564627038354906</v>
      </c>
      <c r="K48" s="117">
        <v>21225</v>
      </c>
      <c r="L48" s="116">
        <f t="shared" si="11"/>
        <v>8.5531004989307657E-3</v>
      </c>
      <c r="M48" s="117">
        <v>74164</v>
      </c>
      <c r="N48" s="116">
        <f t="shared" si="12"/>
        <v>0.10934274688126355</v>
      </c>
      <c r="O48" s="115">
        <v>277841</v>
      </c>
      <c r="P48" s="116">
        <f t="shared" si="13"/>
        <v>0.15802306534904376</v>
      </c>
      <c r="Q48" s="115">
        <v>176407</v>
      </c>
      <c r="R48" s="116">
        <f t="shared" si="14"/>
        <v>7.2813408419183379E-2</v>
      </c>
      <c r="S48" s="115">
        <v>454248</v>
      </c>
      <c r="T48" s="116">
        <f t="shared" si="15"/>
        <v>0.12337243205947157</v>
      </c>
    </row>
    <row r="49" spans="2:25" ht="15" hidden="1" customHeight="1" outlineLevel="1" x14ac:dyDescent="0.25">
      <c r="B49" s="114" t="s">
        <v>96</v>
      </c>
      <c r="C49" s="115">
        <v>43159</v>
      </c>
      <c r="D49" s="116">
        <f t="shared" si="20"/>
        <v>0.12317181075313588</v>
      </c>
      <c r="E49" s="115">
        <v>13523</v>
      </c>
      <c r="F49" s="116">
        <f t="shared" si="21"/>
        <v>-0.17858227540545468</v>
      </c>
      <c r="G49" s="115">
        <v>56682</v>
      </c>
      <c r="H49" s="116">
        <f t="shared" si="9"/>
        <v>3.2665925777478177E-2</v>
      </c>
      <c r="I49" s="117">
        <v>48882</v>
      </c>
      <c r="J49" s="116">
        <f t="shared" si="10"/>
        <v>0.12486192930780549</v>
      </c>
      <c r="K49" s="117">
        <v>17248</v>
      </c>
      <c r="L49" s="116">
        <f t="shared" si="11"/>
        <v>-4.6597755790171891E-2</v>
      </c>
      <c r="M49" s="117">
        <v>66130</v>
      </c>
      <c r="N49" s="116">
        <f t="shared" si="12"/>
        <v>7.4463418200724663E-2</v>
      </c>
      <c r="O49" s="115">
        <v>254981</v>
      </c>
      <c r="P49" s="116">
        <f t="shared" si="13"/>
        <v>0.14230610708909763</v>
      </c>
      <c r="Q49" s="115">
        <v>162648</v>
      </c>
      <c r="R49" s="116">
        <f t="shared" si="14"/>
        <v>0.11150747278430417</v>
      </c>
      <c r="S49" s="115">
        <v>417629</v>
      </c>
      <c r="T49" s="116">
        <f t="shared" si="15"/>
        <v>0.13011064898375579</v>
      </c>
    </row>
    <row r="50" spans="2:25" ht="15" hidden="1" customHeight="1" outlineLevel="1" x14ac:dyDescent="0.25">
      <c r="B50" s="114" t="s">
        <v>97</v>
      </c>
      <c r="C50" s="115">
        <v>40997</v>
      </c>
      <c r="D50" s="116">
        <f t="shared" si="20"/>
        <v>5.2635633039771923E-2</v>
      </c>
      <c r="E50" s="115">
        <v>14725</v>
      </c>
      <c r="F50" s="116">
        <f t="shared" si="21"/>
        <v>-0.21729655025780048</v>
      </c>
      <c r="G50" s="115">
        <v>55722</v>
      </c>
      <c r="H50" s="116">
        <f t="shared" si="9"/>
        <v>-3.5283933518005517E-2</v>
      </c>
      <c r="I50" s="117">
        <v>46378</v>
      </c>
      <c r="J50" s="116">
        <f t="shared" si="10"/>
        <v>4.8043026303895786E-2</v>
      </c>
      <c r="K50" s="117">
        <v>16584</v>
      </c>
      <c r="L50" s="116">
        <f t="shared" si="11"/>
        <v>-0.19483419915521683</v>
      </c>
      <c r="M50" s="117">
        <v>62962</v>
      </c>
      <c r="N50" s="116">
        <f t="shared" si="12"/>
        <v>-2.9098366975589429E-2</v>
      </c>
      <c r="O50" s="115">
        <v>240856</v>
      </c>
      <c r="P50" s="116">
        <f t="shared" si="13"/>
        <v>6.3395983169755032E-2</v>
      </c>
      <c r="Q50" s="115">
        <v>144704</v>
      </c>
      <c r="R50" s="116">
        <f t="shared" si="14"/>
        <v>-7.0861692564530676E-2</v>
      </c>
      <c r="S50" s="115">
        <v>385560</v>
      </c>
      <c r="T50" s="116">
        <f t="shared" si="15"/>
        <v>8.69355923157622E-3</v>
      </c>
    </row>
    <row r="51" spans="2:25" collapsed="1" x14ac:dyDescent="0.25">
      <c r="B51" s="125">
        <v>2011</v>
      </c>
      <c r="C51" s="117">
        <v>537233</v>
      </c>
      <c r="D51" s="126">
        <f t="shared" si="20"/>
        <v>9.1327002183738681E-2</v>
      </c>
      <c r="E51" s="117">
        <v>190519</v>
      </c>
      <c r="F51" s="126">
        <f t="shared" si="21"/>
        <v>-0.13152940425667703</v>
      </c>
      <c r="G51" s="117">
        <v>727752</v>
      </c>
      <c r="H51" s="126">
        <f t="shared" si="9"/>
        <v>2.2629164980439764E-2</v>
      </c>
      <c r="I51" s="117">
        <v>601893</v>
      </c>
      <c r="J51" s="126">
        <f t="shared" si="10"/>
        <v>9.6951681805589995E-2</v>
      </c>
      <c r="K51" s="117">
        <v>217907</v>
      </c>
      <c r="L51" s="126">
        <f t="shared" si="11"/>
        <v>-0.11378850361549664</v>
      </c>
      <c r="M51" s="117">
        <v>819800</v>
      </c>
      <c r="N51" s="126">
        <f t="shared" si="12"/>
        <v>3.1737441824758239E-2</v>
      </c>
      <c r="O51" s="117">
        <v>3189953</v>
      </c>
      <c r="P51" s="126">
        <f t="shared" si="13"/>
        <v>8.5679405379263329E-2</v>
      </c>
      <c r="Q51" s="117">
        <v>1970250</v>
      </c>
      <c r="R51" s="126">
        <f t="shared" si="14"/>
        <v>4.0744465737968527E-2</v>
      </c>
      <c r="S51" s="117">
        <v>5160203</v>
      </c>
      <c r="T51" s="126">
        <f t="shared" si="15"/>
        <v>6.8072009231421982E-2</v>
      </c>
      <c r="W51" s="121"/>
      <c r="X51" s="121"/>
      <c r="Y51" s="121"/>
    </row>
    <row r="52" spans="2:25" ht="15" hidden="1" customHeight="1" outlineLevel="1" x14ac:dyDescent="0.25">
      <c r="B52" s="114" t="s">
        <v>86</v>
      </c>
      <c r="C52" s="115">
        <v>39657</v>
      </c>
      <c r="D52" s="116">
        <f>C52/C65-1</f>
        <v>-5.5335874225821868E-2</v>
      </c>
      <c r="E52" s="115">
        <v>18070</v>
      </c>
      <c r="F52" s="116">
        <f>E52/E65-1</f>
        <v>-0.1420160486206733</v>
      </c>
      <c r="G52" s="115">
        <v>57727</v>
      </c>
      <c r="H52" s="116">
        <f>G52/G65-1</f>
        <v>-8.4294348122650353E-2</v>
      </c>
      <c r="I52" s="117">
        <v>45650</v>
      </c>
      <c r="J52" s="116">
        <f>I52/I65-1</f>
        <v>-4.2012927054478344E-2</v>
      </c>
      <c r="K52" s="117">
        <v>21898</v>
      </c>
      <c r="L52" s="116">
        <f>K52/K65-1</f>
        <v>-5.3877727370922446E-2</v>
      </c>
      <c r="M52" s="117">
        <v>67548</v>
      </c>
      <c r="N52" s="116">
        <f>M52/M65-1</f>
        <v>-4.5891775075215024E-2</v>
      </c>
      <c r="O52" s="115">
        <v>240455</v>
      </c>
      <c r="P52" s="116">
        <f>O52/O65-1</f>
        <v>6.2324385459557874E-2</v>
      </c>
      <c r="Q52" s="115">
        <v>165560</v>
      </c>
      <c r="R52" s="116">
        <f>Q52/Q65-1</f>
        <v>7.388644928617305E-2</v>
      </c>
      <c r="S52" s="115">
        <v>406015</v>
      </c>
      <c r="T52" s="116">
        <f>S52/S65-1</f>
        <v>6.7008832719694489E-2</v>
      </c>
    </row>
    <row r="53" spans="2:25" ht="15" hidden="1" customHeight="1" outlineLevel="1" x14ac:dyDescent="0.25">
      <c r="B53" s="114" t="s">
        <v>87</v>
      </c>
      <c r="C53" s="115">
        <v>39386</v>
      </c>
      <c r="D53" s="116">
        <f t="shared" ref="D53:D103" si="22">C53/C66-1</f>
        <v>-6.9636698634667149E-2</v>
      </c>
      <c r="E53" s="115">
        <v>16676</v>
      </c>
      <c r="F53" s="116">
        <f t="shared" ref="F53:F103" si="23">E53/E66-1</f>
        <v>-0.11032863849765262</v>
      </c>
      <c r="G53" s="115">
        <v>56062</v>
      </c>
      <c r="H53" s="116">
        <f t="shared" ref="H53:H103" si="24">G53/G66-1</f>
        <v>-8.2124496545400993E-2</v>
      </c>
      <c r="I53" s="117">
        <v>44137</v>
      </c>
      <c r="J53" s="116">
        <f t="shared" ref="J53:J103" si="25">I53/I66-1</f>
        <v>-6.6476311336717386E-2</v>
      </c>
      <c r="K53" s="117">
        <v>20394</v>
      </c>
      <c r="L53" s="116">
        <f t="shared" ref="L53:L103" si="26">K53/K66-1</f>
        <v>-3.6640773853143793E-3</v>
      </c>
      <c r="M53" s="117">
        <v>64531</v>
      </c>
      <c r="N53" s="116">
        <f t="shared" ref="N53:N103" si="27">M53/M66-1</f>
        <v>-4.7498856071676365E-2</v>
      </c>
      <c r="O53" s="115">
        <v>236808</v>
      </c>
      <c r="P53" s="116">
        <f t="shared" ref="P53:P103" si="28">O53/O66-1</f>
        <v>5.1321210399204453E-2</v>
      </c>
      <c r="Q53" s="115">
        <v>159831</v>
      </c>
      <c r="R53" s="116">
        <f t="shared" ref="R53:R103" si="29">Q53/Q66-1</f>
        <v>9.059459311925977E-2</v>
      </c>
      <c r="S53" s="115">
        <v>396639</v>
      </c>
      <c r="T53" s="116">
        <f t="shared" ref="T53:T103" si="30">S53/S66-1</f>
        <v>6.6801684767698877E-2</v>
      </c>
    </row>
    <row r="54" spans="2:25" ht="15" hidden="1" customHeight="1" outlineLevel="1" x14ac:dyDescent="0.25">
      <c r="B54" s="114" t="s">
        <v>88</v>
      </c>
      <c r="C54" s="115">
        <v>37483</v>
      </c>
      <c r="D54" s="116">
        <f t="shared" si="22"/>
        <v>-2.2785932163620681E-2</v>
      </c>
      <c r="E54" s="115">
        <v>17324</v>
      </c>
      <c r="F54" s="116">
        <f t="shared" si="23"/>
        <v>-0.14250358857595402</v>
      </c>
      <c r="G54" s="115">
        <v>54807</v>
      </c>
      <c r="H54" s="116">
        <f t="shared" si="24"/>
        <v>-6.4088114754098369E-2</v>
      </c>
      <c r="I54" s="117">
        <v>42283</v>
      </c>
      <c r="J54" s="116">
        <f t="shared" si="25"/>
        <v>-1.9865554010199404E-2</v>
      </c>
      <c r="K54" s="117">
        <v>19265</v>
      </c>
      <c r="L54" s="116">
        <f t="shared" si="26"/>
        <v>-0.12954093620097595</v>
      </c>
      <c r="M54" s="117">
        <v>61548</v>
      </c>
      <c r="N54" s="116">
        <f t="shared" si="27"/>
        <v>-5.7053560485353594E-2</v>
      </c>
      <c r="O54" s="115">
        <v>269266</v>
      </c>
      <c r="P54" s="116">
        <f t="shared" si="28"/>
        <v>0.12153978157826772</v>
      </c>
      <c r="Q54" s="115">
        <v>164341</v>
      </c>
      <c r="R54" s="116">
        <f t="shared" si="29"/>
        <v>-2.6944200018205189E-3</v>
      </c>
      <c r="S54" s="115">
        <v>433607</v>
      </c>
      <c r="T54" s="116">
        <f t="shared" si="30"/>
        <v>7.0975693492495218E-2</v>
      </c>
    </row>
    <row r="55" spans="2:25" ht="15" hidden="1" customHeight="1" outlineLevel="1" x14ac:dyDescent="0.25">
      <c r="B55" s="114" t="s">
        <v>89</v>
      </c>
      <c r="C55" s="115">
        <v>40104</v>
      </c>
      <c r="D55" s="116">
        <f t="shared" si="22"/>
        <v>2.7938688675859913E-2</v>
      </c>
      <c r="E55" s="115">
        <v>15815</v>
      </c>
      <c r="F55" s="116">
        <f t="shared" si="23"/>
        <v>-0.12479247371333702</v>
      </c>
      <c r="G55" s="115">
        <v>55919</v>
      </c>
      <c r="H55" s="116">
        <f t="shared" si="24"/>
        <v>-2.0408520776399652E-2</v>
      </c>
      <c r="I55" s="117">
        <v>43262</v>
      </c>
      <c r="J55" s="116">
        <f t="shared" si="25"/>
        <v>2.1052631578947434E-2</v>
      </c>
      <c r="K55" s="117">
        <v>17529</v>
      </c>
      <c r="L55" s="116">
        <f t="shared" si="26"/>
        <v>-0.10970592716745386</v>
      </c>
      <c r="M55" s="117">
        <v>60791</v>
      </c>
      <c r="N55" s="116">
        <f t="shared" si="27"/>
        <v>-2.0432169387196053E-2</v>
      </c>
      <c r="O55" s="115">
        <v>230546</v>
      </c>
      <c r="P55" s="116">
        <f t="shared" si="28"/>
        <v>7.808349855972474E-2</v>
      </c>
      <c r="Q55" s="115">
        <v>133127</v>
      </c>
      <c r="R55" s="116">
        <f t="shared" si="29"/>
        <v>-5.1572318082726554E-2</v>
      </c>
      <c r="S55" s="115">
        <v>363673</v>
      </c>
      <c r="T55" s="116">
        <f t="shared" si="30"/>
        <v>2.6704195768659567E-2</v>
      </c>
    </row>
    <row r="56" spans="2:25" ht="15" hidden="1" customHeight="1" outlineLevel="1" x14ac:dyDescent="0.25">
      <c r="B56" s="114" t="s">
        <v>90</v>
      </c>
      <c r="C56" s="115">
        <v>51335</v>
      </c>
      <c r="D56" s="116">
        <f t="shared" si="22"/>
        <v>-0.13198965184897116</v>
      </c>
      <c r="E56" s="115">
        <v>20779</v>
      </c>
      <c r="F56" s="116">
        <f t="shared" si="23"/>
        <v>-0.25932130890425609</v>
      </c>
      <c r="G56" s="115">
        <v>72114</v>
      </c>
      <c r="H56" s="116">
        <f t="shared" si="24"/>
        <v>-0.17295716497505587</v>
      </c>
      <c r="I56" s="117">
        <v>55855</v>
      </c>
      <c r="J56" s="116">
        <f t="shared" si="25"/>
        <v>-0.13343986595507018</v>
      </c>
      <c r="K56" s="117">
        <v>23013</v>
      </c>
      <c r="L56" s="116">
        <f t="shared" si="26"/>
        <v>-0.24943739604057269</v>
      </c>
      <c r="M56" s="117">
        <v>78868</v>
      </c>
      <c r="N56" s="116">
        <f t="shared" si="27"/>
        <v>-0.17083171252247231</v>
      </c>
      <c r="O56" s="115">
        <v>283306</v>
      </c>
      <c r="P56" s="116">
        <f t="shared" si="28"/>
        <v>4.8403928563498733E-2</v>
      </c>
      <c r="Q56" s="115">
        <v>181892</v>
      </c>
      <c r="R56" s="116">
        <f t="shared" si="29"/>
        <v>-7.9288910486140618E-2</v>
      </c>
      <c r="S56" s="115">
        <v>465198</v>
      </c>
      <c r="T56" s="116">
        <f t="shared" si="30"/>
        <v>-5.5239406390156232E-3</v>
      </c>
    </row>
    <row r="57" spans="2:25" ht="15" hidden="1" customHeight="1" outlineLevel="1" x14ac:dyDescent="0.25">
      <c r="B57" s="114" t="s">
        <v>91</v>
      </c>
      <c r="C57" s="115">
        <v>42500</v>
      </c>
      <c r="D57" s="116">
        <f t="shared" si="22"/>
        <v>-0.11341969668523266</v>
      </c>
      <c r="E57" s="115">
        <v>19547</v>
      </c>
      <c r="F57" s="116">
        <f t="shared" si="23"/>
        <v>-0.21927547230099453</v>
      </c>
      <c r="G57" s="115">
        <v>62047</v>
      </c>
      <c r="H57" s="116">
        <f t="shared" si="24"/>
        <v>-0.14973826294296599</v>
      </c>
      <c r="I57" s="117">
        <v>46589</v>
      </c>
      <c r="J57" s="116">
        <f t="shared" si="25"/>
        <v>-0.11259047619047624</v>
      </c>
      <c r="K57" s="117">
        <v>21496</v>
      </c>
      <c r="L57" s="116">
        <f t="shared" si="26"/>
        <v>-0.21475799086757996</v>
      </c>
      <c r="M57" s="117">
        <v>68085</v>
      </c>
      <c r="N57" s="116">
        <f t="shared" si="27"/>
        <v>-0.14760563380281688</v>
      </c>
      <c r="O57" s="115">
        <v>265054</v>
      </c>
      <c r="P57" s="116">
        <f t="shared" si="28"/>
        <v>3.7779213406158751E-2</v>
      </c>
      <c r="Q57" s="115">
        <v>186205</v>
      </c>
      <c r="R57" s="116">
        <f t="shared" si="29"/>
        <v>4.1473236758208021E-2</v>
      </c>
      <c r="S57" s="115">
        <v>451259</v>
      </c>
      <c r="T57" s="116">
        <f t="shared" si="30"/>
        <v>3.9300314374877576E-2</v>
      </c>
    </row>
    <row r="58" spans="2:25" ht="15" hidden="1" customHeight="1" outlineLevel="1" x14ac:dyDescent="0.25">
      <c r="B58" s="114" t="s">
        <v>92</v>
      </c>
      <c r="C58" s="115">
        <v>42691</v>
      </c>
      <c r="D58" s="116">
        <f t="shared" si="22"/>
        <v>7.9227443941653819E-2</v>
      </c>
      <c r="E58" s="115">
        <v>21988</v>
      </c>
      <c r="F58" s="116">
        <f t="shared" si="23"/>
        <v>-2.2190599012762879E-2</v>
      </c>
      <c r="G58" s="115">
        <v>64679</v>
      </c>
      <c r="H58" s="116">
        <f t="shared" si="24"/>
        <v>4.2469860099284329E-2</v>
      </c>
      <c r="I58" s="117">
        <v>47221</v>
      </c>
      <c r="J58" s="116">
        <f t="shared" si="25"/>
        <v>8.5190973020177418E-2</v>
      </c>
      <c r="K58" s="117">
        <v>23805</v>
      </c>
      <c r="L58" s="116">
        <f t="shared" si="26"/>
        <v>-3.9462534802082061E-2</v>
      </c>
      <c r="M58" s="117">
        <v>71026</v>
      </c>
      <c r="N58" s="116">
        <f t="shared" si="27"/>
        <v>3.995783123709673E-2</v>
      </c>
      <c r="O58" s="115">
        <v>230853</v>
      </c>
      <c r="P58" s="116">
        <f t="shared" si="28"/>
        <v>8.0190908452846044E-2</v>
      </c>
      <c r="Q58" s="115">
        <v>144090</v>
      </c>
      <c r="R58" s="116">
        <f t="shared" si="29"/>
        <v>5.8372446618628837E-2</v>
      </c>
      <c r="S58" s="115">
        <v>374943</v>
      </c>
      <c r="T58" s="116">
        <f t="shared" si="30"/>
        <v>7.1700518496075505E-2</v>
      </c>
    </row>
    <row r="59" spans="2:25" ht="15" hidden="1" customHeight="1" outlineLevel="1" x14ac:dyDescent="0.25">
      <c r="B59" s="114" t="s">
        <v>93</v>
      </c>
      <c r="C59" s="115">
        <v>39991</v>
      </c>
      <c r="D59" s="116">
        <f t="shared" si="22"/>
        <v>8.2153971045866525E-2</v>
      </c>
      <c r="E59" s="115">
        <v>16613</v>
      </c>
      <c r="F59" s="116">
        <f t="shared" si="23"/>
        <v>-0.13311417240659573</v>
      </c>
      <c r="G59" s="115">
        <v>56604</v>
      </c>
      <c r="H59" s="116">
        <f t="shared" si="24"/>
        <v>8.6423492934657453E-3</v>
      </c>
      <c r="I59" s="117">
        <v>44126</v>
      </c>
      <c r="J59" s="116">
        <f t="shared" si="25"/>
        <v>5.0769157498690376E-2</v>
      </c>
      <c r="K59" s="117">
        <v>18672</v>
      </c>
      <c r="L59" s="116">
        <f t="shared" si="26"/>
        <v>-0.12416154603874474</v>
      </c>
      <c r="M59" s="117">
        <v>62798</v>
      </c>
      <c r="N59" s="116">
        <f t="shared" si="27"/>
        <v>-8.1341904506183615E-3</v>
      </c>
      <c r="O59" s="115">
        <v>233329</v>
      </c>
      <c r="P59" s="116">
        <f t="shared" si="28"/>
        <v>7.4694167065846306E-2</v>
      </c>
      <c r="Q59" s="115">
        <v>127968</v>
      </c>
      <c r="R59" s="116">
        <f t="shared" si="29"/>
        <v>-3.9142219986334381E-2</v>
      </c>
      <c r="S59" s="115">
        <v>361297</v>
      </c>
      <c r="T59" s="116">
        <f t="shared" si="30"/>
        <v>3.1413702243550334E-2</v>
      </c>
    </row>
    <row r="60" spans="2:25" ht="15" hidden="1" customHeight="1" outlineLevel="1" x14ac:dyDescent="0.25">
      <c r="B60" s="114" t="s">
        <v>94</v>
      </c>
      <c r="C60" s="115">
        <v>41480</v>
      </c>
      <c r="D60" s="116">
        <f t="shared" si="22"/>
        <v>-0.13682239101030069</v>
      </c>
      <c r="E60" s="115">
        <v>18320</v>
      </c>
      <c r="F60" s="116">
        <f t="shared" si="23"/>
        <v>-0.18086295551084286</v>
      </c>
      <c r="G60" s="115">
        <v>59800</v>
      </c>
      <c r="H60" s="116">
        <f t="shared" si="24"/>
        <v>-0.15080942913944906</v>
      </c>
      <c r="I60" s="117">
        <v>46056</v>
      </c>
      <c r="J60" s="116">
        <f t="shared" si="25"/>
        <v>-0.13975120475176506</v>
      </c>
      <c r="K60" s="117">
        <v>20081</v>
      </c>
      <c r="L60" s="116">
        <f t="shared" si="26"/>
        <v>-0.19272361809045224</v>
      </c>
      <c r="M60" s="117">
        <v>66137</v>
      </c>
      <c r="N60" s="116">
        <f t="shared" si="27"/>
        <v>-0.15655567316643926</v>
      </c>
      <c r="O60" s="115">
        <v>258952</v>
      </c>
      <c r="P60" s="116">
        <f t="shared" si="28"/>
        <v>2.3258754633178613E-2</v>
      </c>
      <c r="Q60" s="115">
        <v>163597</v>
      </c>
      <c r="R60" s="116">
        <f t="shared" si="29"/>
        <v>-1.0685518008756389E-2</v>
      </c>
      <c r="S60" s="115">
        <v>422549</v>
      </c>
      <c r="T60" s="116">
        <f t="shared" si="30"/>
        <v>9.8439404440409106E-3</v>
      </c>
    </row>
    <row r="61" spans="2:25" ht="15" hidden="1" customHeight="1" outlineLevel="1" x14ac:dyDescent="0.25">
      <c r="B61" s="114" t="s">
        <v>95</v>
      </c>
      <c r="C61" s="115">
        <v>40275</v>
      </c>
      <c r="D61" s="116">
        <f t="shared" si="22"/>
        <v>-3.9997139656282044E-2</v>
      </c>
      <c r="E61" s="115">
        <v>18965</v>
      </c>
      <c r="F61" s="116">
        <f t="shared" si="23"/>
        <v>-0.18380960578412808</v>
      </c>
      <c r="G61" s="115">
        <v>59240</v>
      </c>
      <c r="H61" s="116">
        <f t="shared" si="24"/>
        <v>-9.1257727530718369E-2</v>
      </c>
      <c r="I61" s="117">
        <v>45809</v>
      </c>
      <c r="J61" s="116">
        <f t="shared" si="25"/>
        <v>-3.9119855686537752E-2</v>
      </c>
      <c r="K61" s="117">
        <v>21045</v>
      </c>
      <c r="L61" s="116">
        <f t="shared" si="26"/>
        <v>-0.1845867720562594</v>
      </c>
      <c r="M61" s="117">
        <v>66854</v>
      </c>
      <c r="N61" s="116">
        <f t="shared" si="27"/>
        <v>-9.0211341398690803E-2</v>
      </c>
      <c r="O61" s="115">
        <v>239927</v>
      </c>
      <c r="P61" s="116">
        <f t="shared" si="28"/>
        <v>4.2557999070103048E-2</v>
      </c>
      <c r="Q61" s="115">
        <v>164434</v>
      </c>
      <c r="R61" s="116">
        <f t="shared" si="29"/>
        <v>-8.3294773519163812E-2</v>
      </c>
      <c r="S61" s="115">
        <v>404361</v>
      </c>
      <c r="T61" s="116">
        <f t="shared" si="30"/>
        <v>-1.2568741025816399E-2</v>
      </c>
    </row>
    <row r="62" spans="2:25" ht="15" hidden="1" customHeight="1" outlineLevel="1" x14ac:dyDescent="0.25">
      <c r="B62" s="114" t="s">
        <v>96</v>
      </c>
      <c r="C62" s="115">
        <v>38426</v>
      </c>
      <c r="D62" s="116">
        <f t="shared" si="22"/>
        <v>-4.4818414576549226E-2</v>
      </c>
      <c r="E62" s="115">
        <v>16463</v>
      </c>
      <c r="F62" s="116">
        <f t="shared" si="23"/>
        <v>-0.12843453862036103</v>
      </c>
      <c r="G62" s="115">
        <v>54889</v>
      </c>
      <c r="H62" s="116">
        <f t="shared" si="24"/>
        <v>-7.1534896309076723E-2</v>
      </c>
      <c r="I62" s="117">
        <v>43456</v>
      </c>
      <c r="J62" s="116">
        <f t="shared" si="25"/>
        <v>-5.3761567773543795E-2</v>
      </c>
      <c r="K62" s="117">
        <v>18091</v>
      </c>
      <c r="L62" s="116">
        <f t="shared" si="26"/>
        <v>-0.13556001529051986</v>
      </c>
      <c r="M62" s="117">
        <v>61547</v>
      </c>
      <c r="N62" s="116">
        <f t="shared" si="27"/>
        <v>-7.9368165976096861E-2</v>
      </c>
      <c r="O62" s="115">
        <v>223216</v>
      </c>
      <c r="P62" s="116">
        <f t="shared" si="28"/>
        <v>-2.9079766111128613E-3</v>
      </c>
      <c r="Q62" s="115">
        <v>146331</v>
      </c>
      <c r="R62" s="116">
        <f t="shared" si="29"/>
        <v>-9.5130321862535894E-2</v>
      </c>
      <c r="S62" s="115">
        <v>369547</v>
      </c>
      <c r="T62" s="116">
        <f t="shared" si="30"/>
        <v>-4.1586484846284355E-2</v>
      </c>
    </row>
    <row r="63" spans="2:25" ht="15" hidden="1" customHeight="1" outlineLevel="1" x14ac:dyDescent="0.25">
      <c r="B63" s="114" t="s">
        <v>97</v>
      </c>
      <c r="C63" s="115">
        <v>38947</v>
      </c>
      <c r="D63" s="116">
        <f t="shared" si="22"/>
        <v>3.9140875133404585E-2</v>
      </c>
      <c r="E63" s="115">
        <v>18813</v>
      </c>
      <c r="F63" s="116">
        <f t="shared" si="23"/>
        <v>-7.0044488383588677E-2</v>
      </c>
      <c r="G63" s="115">
        <v>57760</v>
      </c>
      <c r="H63" s="116">
        <f t="shared" si="24"/>
        <v>8.664009703691633E-4</v>
      </c>
      <c r="I63" s="117">
        <v>44252</v>
      </c>
      <c r="J63" s="116">
        <f t="shared" si="25"/>
        <v>3.7002319968129749E-2</v>
      </c>
      <c r="K63" s="117">
        <v>20597</v>
      </c>
      <c r="L63" s="116">
        <f t="shared" si="26"/>
        <v>-7.6326292658863593E-2</v>
      </c>
      <c r="M63" s="117">
        <v>64849</v>
      </c>
      <c r="N63" s="116">
        <f t="shared" si="27"/>
        <v>-1.8931231915286784E-3</v>
      </c>
      <c r="O63" s="115">
        <v>226497</v>
      </c>
      <c r="P63" s="116">
        <f t="shared" si="28"/>
        <v>6.5757898005853521E-2</v>
      </c>
      <c r="Q63" s="115">
        <v>155740</v>
      </c>
      <c r="R63" s="116">
        <f t="shared" si="29"/>
        <v>-7.4122514981451504E-2</v>
      </c>
      <c r="S63" s="115">
        <v>382237</v>
      </c>
      <c r="T63" s="116">
        <f t="shared" si="30"/>
        <v>3.9581855908386032E-3</v>
      </c>
    </row>
    <row r="64" spans="2:25" ht="15" customHeight="1" collapsed="1" x14ac:dyDescent="0.25">
      <c r="B64" s="125">
        <v>2010</v>
      </c>
      <c r="C64" s="117">
        <v>492275</v>
      </c>
      <c r="D64" s="126">
        <f t="shared" si="22"/>
        <v>-4.0384645374586747E-2</v>
      </c>
      <c r="E64" s="117">
        <v>219373</v>
      </c>
      <c r="F64" s="126">
        <f t="shared" si="23"/>
        <v>-0.14819833812223349</v>
      </c>
      <c r="G64" s="117">
        <v>711648</v>
      </c>
      <c r="H64" s="126">
        <f t="shared" si="24"/>
        <v>-7.6419928049711094E-2</v>
      </c>
      <c r="I64" s="117">
        <v>548696</v>
      </c>
      <c r="J64" s="126">
        <f t="shared" si="25"/>
        <v>-4.1940508035396284E-2</v>
      </c>
      <c r="K64" s="117">
        <v>245886</v>
      </c>
      <c r="L64" s="126">
        <f t="shared" si="26"/>
        <v>-0.1326282964823412</v>
      </c>
      <c r="M64" s="117">
        <v>794582</v>
      </c>
      <c r="N64" s="126">
        <f t="shared" si="27"/>
        <v>-7.1966830179864494E-2</v>
      </c>
      <c r="O64" s="117">
        <v>2938209</v>
      </c>
      <c r="P64" s="126">
        <f t="shared" si="28"/>
        <v>5.6310882751361202E-2</v>
      </c>
      <c r="Q64" s="117">
        <v>1893116</v>
      </c>
      <c r="R64" s="126">
        <f t="shared" si="29"/>
        <v>-1.7178847952918797E-2</v>
      </c>
      <c r="S64" s="117">
        <v>4831325</v>
      </c>
      <c r="T64" s="126">
        <f t="shared" si="30"/>
        <v>2.6242294141912259E-2</v>
      </c>
      <c r="W64" s="121"/>
      <c r="X64" s="121"/>
      <c r="Y64" s="121"/>
    </row>
    <row r="65" spans="2:20" ht="15" hidden="1" customHeight="1" outlineLevel="1" x14ac:dyDescent="0.25">
      <c r="B65" s="114" t="s">
        <v>86</v>
      </c>
      <c r="C65" s="115">
        <v>41980</v>
      </c>
      <c r="D65" s="116">
        <f t="shared" si="22"/>
        <v>-7.439255633461217E-2</v>
      </c>
      <c r="E65" s="115">
        <v>21061</v>
      </c>
      <c r="F65" s="116">
        <f t="shared" si="23"/>
        <v>-0.13086001980851769</v>
      </c>
      <c r="G65" s="115">
        <v>63041</v>
      </c>
      <c r="H65" s="116">
        <f t="shared" si="24"/>
        <v>-9.4056275687638302E-2</v>
      </c>
      <c r="I65" s="117">
        <v>47652</v>
      </c>
      <c r="J65" s="116">
        <f t="shared" si="25"/>
        <v>-7.0440668708425136E-2</v>
      </c>
      <c r="K65" s="117">
        <v>23145</v>
      </c>
      <c r="L65" s="116">
        <f t="shared" si="26"/>
        <v>-0.14826672554647824</v>
      </c>
      <c r="M65" s="117">
        <v>70797</v>
      </c>
      <c r="N65" s="116">
        <f t="shared" si="27"/>
        <v>-9.7403011333936806E-2</v>
      </c>
      <c r="O65" s="115">
        <v>226348</v>
      </c>
      <c r="P65" s="116">
        <f t="shared" si="28"/>
        <v>-3.3555786120824771E-2</v>
      </c>
      <c r="Q65" s="115">
        <v>154169</v>
      </c>
      <c r="R65" s="116">
        <f t="shared" si="29"/>
        <v>-0.12401986408782018</v>
      </c>
      <c r="S65" s="115">
        <v>380517</v>
      </c>
      <c r="T65" s="116">
        <f t="shared" si="30"/>
        <v>-7.2369046545247118E-2</v>
      </c>
    </row>
    <row r="66" spans="2:20" ht="15" hidden="1" customHeight="1" outlineLevel="1" x14ac:dyDescent="0.25">
      <c r="B66" s="114" t="s">
        <v>87</v>
      </c>
      <c r="C66" s="115">
        <v>42334</v>
      </c>
      <c r="D66" s="116">
        <f t="shared" si="22"/>
        <v>-7.2355158208431969E-2</v>
      </c>
      <c r="E66" s="115">
        <v>18744</v>
      </c>
      <c r="F66" s="116">
        <f t="shared" si="23"/>
        <v>-0.18415669205658325</v>
      </c>
      <c r="G66" s="115">
        <v>61078</v>
      </c>
      <c r="H66" s="116">
        <f t="shared" si="24"/>
        <v>-0.10979289035285889</v>
      </c>
      <c r="I66" s="117">
        <v>47280</v>
      </c>
      <c r="J66" s="116">
        <f t="shared" si="25"/>
        <v>-8.5705445544554504E-2</v>
      </c>
      <c r="K66" s="117">
        <v>20469</v>
      </c>
      <c r="L66" s="116">
        <f t="shared" si="26"/>
        <v>-0.20462405284631824</v>
      </c>
      <c r="M66" s="117">
        <v>67749</v>
      </c>
      <c r="N66" s="116">
        <f t="shared" si="27"/>
        <v>-0.12522111895877186</v>
      </c>
      <c r="O66" s="115">
        <v>225248</v>
      </c>
      <c r="P66" s="116">
        <f t="shared" si="28"/>
        <v>-8.5973989084342728E-2</v>
      </c>
      <c r="Q66" s="115">
        <v>146554</v>
      </c>
      <c r="R66" s="116">
        <f t="shared" si="29"/>
        <v>-0.2091200992957557</v>
      </c>
      <c r="S66" s="115">
        <v>371802</v>
      </c>
      <c r="T66" s="116">
        <f t="shared" si="30"/>
        <v>-0.1388289248158614</v>
      </c>
    </row>
    <row r="67" spans="2:20" ht="15" hidden="1" customHeight="1" outlineLevel="1" x14ac:dyDescent="0.25">
      <c r="B67" s="114" t="s">
        <v>88</v>
      </c>
      <c r="C67" s="115">
        <v>38357</v>
      </c>
      <c r="D67" s="116">
        <f t="shared" si="22"/>
        <v>-0.1044361428904973</v>
      </c>
      <c r="E67" s="115">
        <v>20203</v>
      </c>
      <c r="F67" s="116">
        <f t="shared" si="23"/>
        <v>-0.15245207031086128</v>
      </c>
      <c r="G67" s="115">
        <v>58560</v>
      </c>
      <c r="H67" s="116">
        <f t="shared" si="24"/>
        <v>-0.12160439197804007</v>
      </c>
      <c r="I67" s="117">
        <v>43140</v>
      </c>
      <c r="J67" s="116">
        <f t="shared" si="25"/>
        <v>-0.11334909053540232</v>
      </c>
      <c r="K67" s="117">
        <v>22132</v>
      </c>
      <c r="L67" s="116">
        <f t="shared" si="26"/>
        <v>-0.16718720602069614</v>
      </c>
      <c r="M67" s="117">
        <v>65272</v>
      </c>
      <c r="N67" s="116">
        <f t="shared" si="27"/>
        <v>-0.13236740661969959</v>
      </c>
      <c r="O67" s="115">
        <v>240086</v>
      </c>
      <c r="P67" s="116">
        <f t="shared" si="28"/>
        <v>-6.9029966497084039E-2</v>
      </c>
      <c r="Q67" s="115">
        <v>164785</v>
      </c>
      <c r="R67" s="116">
        <f t="shared" si="29"/>
        <v>-0.10427843821513405</v>
      </c>
      <c r="S67" s="115">
        <v>404871</v>
      </c>
      <c r="T67" s="116">
        <f t="shared" si="30"/>
        <v>-8.3705814324543937E-2</v>
      </c>
    </row>
    <row r="68" spans="2:20" ht="15" hidden="1" customHeight="1" outlineLevel="1" x14ac:dyDescent="0.25">
      <c r="B68" s="114" t="s">
        <v>89</v>
      </c>
      <c r="C68" s="115">
        <v>39014</v>
      </c>
      <c r="D68" s="116">
        <f t="shared" si="22"/>
        <v>-0.17924012285942692</v>
      </c>
      <c r="E68" s="115">
        <v>18070</v>
      </c>
      <c r="F68" s="116">
        <f t="shared" si="23"/>
        <v>-0.20473549863568352</v>
      </c>
      <c r="G68" s="115">
        <v>57084</v>
      </c>
      <c r="H68" s="116">
        <f t="shared" si="24"/>
        <v>-0.18748576634024139</v>
      </c>
      <c r="I68" s="117">
        <v>42370</v>
      </c>
      <c r="J68" s="116">
        <f t="shared" si="25"/>
        <v>-0.19919106390217167</v>
      </c>
      <c r="K68" s="117">
        <v>19689</v>
      </c>
      <c r="L68" s="116">
        <f t="shared" si="26"/>
        <v>-0.24229363094092748</v>
      </c>
      <c r="M68" s="117">
        <v>62059</v>
      </c>
      <c r="N68" s="116">
        <f t="shared" si="27"/>
        <v>-0.21338758333967101</v>
      </c>
      <c r="O68" s="115">
        <v>213848</v>
      </c>
      <c r="P68" s="116">
        <f t="shared" si="28"/>
        <v>-0.11000869814925029</v>
      </c>
      <c r="Q68" s="115">
        <v>140366</v>
      </c>
      <c r="R68" s="116">
        <f t="shared" si="29"/>
        <v>-7.0903771561709794E-2</v>
      </c>
      <c r="S68" s="115">
        <v>354214</v>
      </c>
      <c r="T68" s="116">
        <f t="shared" si="30"/>
        <v>-9.4912854949036563E-2</v>
      </c>
    </row>
    <row r="69" spans="2:20" ht="15" hidden="1" customHeight="1" outlineLevel="1" x14ac:dyDescent="0.25">
      <c r="B69" s="114" t="s">
        <v>90</v>
      </c>
      <c r="C69" s="115">
        <v>59141</v>
      </c>
      <c r="D69" s="116">
        <f t="shared" si="22"/>
        <v>-0.14170234380669033</v>
      </c>
      <c r="E69" s="115">
        <v>28054</v>
      </c>
      <c r="F69" s="116">
        <f t="shared" si="23"/>
        <v>-0.26807378225364609</v>
      </c>
      <c r="G69" s="115">
        <v>87195</v>
      </c>
      <c r="H69" s="116">
        <f t="shared" si="24"/>
        <v>-0.18687170113956397</v>
      </c>
      <c r="I69" s="117">
        <v>64456</v>
      </c>
      <c r="J69" s="116">
        <f t="shared" si="25"/>
        <v>-0.15728368590330255</v>
      </c>
      <c r="K69" s="117">
        <v>30661</v>
      </c>
      <c r="L69" s="116">
        <f t="shared" si="26"/>
        <v>-0.2822127540031838</v>
      </c>
      <c r="M69" s="117">
        <v>95117</v>
      </c>
      <c r="N69" s="116">
        <f t="shared" si="27"/>
        <v>-0.20205197899364102</v>
      </c>
      <c r="O69" s="115">
        <v>270226</v>
      </c>
      <c r="P69" s="116">
        <f t="shared" si="28"/>
        <v>-0.10969000293227116</v>
      </c>
      <c r="Q69" s="115">
        <v>197556</v>
      </c>
      <c r="R69" s="116">
        <f t="shared" si="29"/>
        <v>-0.13446018769222678</v>
      </c>
      <c r="S69" s="115">
        <v>467782</v>
      </c>
      <c r="T69" s="116">
        <f t="shared" si="30"/>
        <v>-0.12032194672458696</v>
      </c>
    </row>
    <row r="70" spans="2:20" ht="15" hidden="1" customHeight="1" outlineLevel="1" x14ac:dyDescent="0.25">
      <c r="B70" s="114" t="s">
        <v>91</v>
      </c>
      <c r="C70" s="115">
        <v>47937</v>
      </c>
      <c r="D70" s="116">
        <f t="shared" si="22"/>
        <v>-0.15227771097121034</v>
      </c>
      <c r="E70" s="115">
        <v>25037</v>
      </c>
      <c r="F70" s="116">
        <f t="shared" si="23"/>
        <v>-0.21553452813635798</v>
      </c>
      <c r="G70" s="115">
        <v>72974</v>
      </c>
      <c r="H70" s="116">
        <f t="shared" si="24"/>
        <v>-0.17509947549285587</v>
      </c>
      <c r="I70" s="117">
        <v>52500</v>
      </c>
      <c r="J70" s="116">
        <f t="shared" si="25"/>
        <v>-0.15265179637819171</v>
      </c>
      <c r="K70" s="117">
        <v>27375</v>
      </c>
      <c r="L70" s="116">
        <f t="shared" si="26"/>
        <v>-0.23062870633203114</v>
      </c>
      <c r="M70" s="117">
        <v>79875</v>
      </c>
      <c r="N70" s="116">
        <f t="shared" si="27"/>
        <v>-0.18109679205240981</v>
      </c>
      <c r="O70" s="115">
        <v>255405</v>
      </c>
      <c r="P70" s="116">
        <f t="shared" si="28"/>
        <v>-7.7880393969152584E-2</v>
      </c>
      <c r="Q70" s="115">
        <v>178790</v>
      </c>
      <c r="R70" s="116">
        <f t="shared" si="29"/>
        <v>-6.1711160908742624E-2</v>
      </c>
      <c r="S70" s="115">
        <v>434195</v>
      </c>
      <c r="T70" s="116">
        <f t="shared" si="30"/>
        <v>-7.129030533126568E-2</v>
      </c>
    </row>
    <row r="71" spans="2:20" ht="15" hidden="1" customHeight="1" outlineLevel="1" x14ac:dyDescent="0.25">
      <c r="B71" s="114" t="s">
        <v>92</v>
      </c>
      <c r="C71" s="115">
        <v>39557</v>
      </c>
      <c r="D71" s="116">
        <f t="shared" si="22"/>
        <v>-0.17154645220742226</v>
      </c>
      <c r="E71" s="115">
        <v>22487</v>
      </c>
      <c r="F71" s="116">
        <f t="shared" si="23"/>
        <v>-0.11318373624640143</v>
      </c>
      <c r="G71" s="115">
        <v>62044</v>
      </c>
      <c r="H71" s="116">
        <f t="shared" si="24"/>
        <v>-0.1513029204568771</v>
      </c>
      <c r="I71" s="117">
        <v>43514</v>
      </c>
      <c r="J71" s="116">
        <f t="shared" si="25"/>
        <v>-0.18139062382421556</v>
      </c>
      <c r="K71" s="117">
        <v>24783</v>
      </c>
      <c r="L71" s="116">
        <f t="shared" si="26"/>
        <v>-0.12840261658577756</v>
      </c>
      <c r="M71" s="117">
        <v>68297</v>
      </c>
      <c r="N71" s="116">
        <f t="shared" si="27"/>
        <v>-0.16292437798749848</v>
      </c>
      <c r="O71" s="115">
        <v>213715</v>
      </c>
      <c r="P71" s="116">
        <f t="shared" si="28"/>
        <v>-0.12861860882328957</v>
      </c>
      <c r="Q71" s="115">
        <v>136143</v>
      </c>
      <c r="R71" s="116">
        <f t="shared" si="29"/>
        <v>-0.13379058477708994</v>
      </c>
      <c r="S71" s="115">
        <v>349858</v>
      </c>
      <c r="T71" s="116">
        <f t="shared" si="30"/>
        <v>-0.13063854424733679</v>
      </c>
    </row>
    <row r="72" spans="2:20" ht="15" hidden="1" customHeight="1" outlineLevel="1" x14ac:dyDescent="0.25">
      <c r="B72" s="114" t="s">
        <v>93</v>
      </c>
      <c r="C72" s="115">
        <v>36955</v>
      </c>
      <c r="D72" s="116">
        <f t="shared" si="22"/>
        <v>-0.22820684181947282</v>
      </c>
      <c r="E72" s="115">
        <v>19164</v>
      </c>
      <c r="F72" s="116">
        <f t="shared" si="23"/>
        <v>-0.27764794572182439</v>
      </c>
      <c r="G72" s="115">
        <v>56119</v>
      </c>
      <c r="H72" s="116">
        <f t="shared" si="24"/>
        <v>-0.2458340052679675</v>
      </c>
      <c r="I72" s="117">
        <v>41994</v>
      </c>
      <c r="J72" s="116">
        <f t="shared" si="25"/>
        <v>-0.23120297310656679</v>
      </c>
      <c r="K72" s="117">
        <v>21319</v>
      </c>
      <c r="L72" s="116">
        <f t="shared" si="26"/>
        <v>-0.28510110324938798</v>
      </c>
      <c r="M72" s="117">
        <v>63313</v>
      </c>
      <c r="N72" s="116">
        <f t="shared" si="27"/>
        <v>-0.25023684335180707</v>
      </c>
      <c r="O72" s="115">
        <v>217112</v>
      </c>
      <c r="P72" s="116">
        <f t="shared" si="28"/>
        <v>-0.15982555057214609</v>
      </c>
      <c r="Q72" s="115">
        <v>133181</v>
      </c>
      <c r="R72" s="116">
        <f t="shared" si="29"/>
        <v>-0.13950197710180134</v>
      </c>
      <c r="S72" s="115">
        <v>350293</v>
      </c>
      <c r="T72" s="116">
        <f t="shared" si="30"/>
        <v>-0.152212689231216</v>
      </c>
    </row>
    <row r="73" spans="2:20" ht="15" hidden="1" customHeight="1" outlineLevel="1" x14ac:dyDescent="0.25">
      <c r="B73" s="114" t="s">
        <v>94</v>
      </c>
      <c r="C73" s="115">
        <v>48055</v>
      </c>
      <c r="D73" s="116">
        <f t="shared" si="22"/>
        <v>-6.9855218333849445E-2</v>
      </c>
      <c r="E73" s="115">
        <v>22365</v>
      </c>
      <c r="F73" s="116">
        <f t="shared" si="23"/>
        <v>-0.11285204284014283</v>
      </c>
      <c r="G73" s="115">
        <v>70420</v>
      </c>
      <c r="H73" s="116">
        <f t="shared" si="24"/>
        <v>-8.3955563649608433E-2</v>
      </c>
      <c r="I73" s="117">
        <v>53538</v>
      </c>
      <c r="J73" s="116">
        <f t="shared" si="25"/>
        <v>-7.1906528447110207E-2</v>
      </c>
      <c r="K73" s="117">
        <v>24875</v>
      </c>
      <c r="L73" s="116">
        <f t="shared" si="26"/>
        <v>-0.11640380789997162</v>
      </c>
      <c r="M73" s="117">
        <v>78413</v>
      </c>
      <c r="N73" s="116">
        <f t="shared" si="27"/>
        <v>-8.6500151448076656E-2</v>
      </c>
      <c r="O73" s="115">
        <v>253066</v>
      </c>
      <c r="P73" s="116">
        <f t="shared" si="28"/>
        <v>-3.1596912633024998E-2</v>
      </c>
      <c r="Q73" s="115">
        <v>165364</v>
      </c>
      <c r="R73" s="116">
        <f t="shared" si="29"/>
        <v>1.3315685301272806E-2</v>
      </c>
      <c r="S73" s="115">
        <v>418430</v>
      </c>
      <c r="T73" s="116">
        <f t="shared" si="30"/>
        <v>-1.4331682818470082E-2</v>
      </c>
    </row>
    <row r="74" spans="2:20" ht="15" hidden="1" customHeight="1" outlineLevel="1" x14ac:dyDescent="0.25">
      <c r="B74" s="114" t="s">
        <v>95</v>
      </c>
      <c r="C74" s="115">
        <v>41953</v>
      </c>
      <c r="D74" s="116">
        <f t="shared" si="22"/>
        <v>-0.2876523924338642</v>
      </c>
      <c r="E74" s="115">
        <v>23236</v>
      </c>
      <c r="F74" s="116">
        <f t="shared" si="23"/>
        <v>-0.21616515989744978</v>
      </c>
      <c r="G74" s="115">
        <v>65189</v>
      </c>
      <c r="H74" s="116">
        <f t="shared" si="24"/>
        <v>-0.26371727393887368</v>
      </c>
      <c r="I74" s="117">
        <v>47674</v>
      </c>
      <c r="J74" s="116">
        <f t="shared" si="25"/>
        <v>-0.28618913577289329</v>
      </c>
      <c r="K74" s="117">
        <v>25809</v>
      </c>
      <c r="L74" s="116">
        <f t="shared" si="26"/>
        <v>-0.22555962311708577</v>
      </c>
      <c r="M74" s="117">
        <v>73483</v>
      </c>
      <c r="N74" s="116">
        <f t="shared" si="27"/>
        <v>-0.26600675230237525</v>
      </c>
      <c r="O74" s="115">
        <v>230133</v>
      </c>
      <c r="P74" s="116">
        <f t="shared" si="28"/>
        <v>-0.2193959581295325</v>
      </c>
      <c r="Q74" s="115">
        <v>179375</v>
      </c>
      <c r="R74" s="116">
        <f t="shared" si="29"/>
        <v>-0.15892605113729608</v>
      </c>
      <c r="S74" s="115">
        <v>409508</v>
      </c>
      <c r="T74" s="116">
        <f t="shared" si="30"/>
        <v>-0.19401357652194617</v>
      </c>
    </row>
    <row r="75" spans="2:20" ht="15" hidden="1" customHeight="1" outlineLevel="1" x14ac:dyDescent="0.25">
      <c r="B75" s="114" t="s">
        <v>96</v>
      </c>
      <c r="C75" s="115">
        <v>40229</v>
      </c>
      <c r="D75" s="116">
        <f t="shared" si="22"/>
        <v>-0.15639482458531673</v>
      </c>
      <c r="E75" s="115">
        <v>18889</v>
      </c>
      <c r="F75" s="116">
        <f t="shared" si="23"/>
        <v>-9.7903433783848359E-2</v>
      </c>
      <c r="G75" s="115">
        <v>59118</v>
      </c>
      <c r="H75" s="116">
        <f t="shared" si="24"/>
        <v>-0.13854807215923992</v>
      </c>
      <c r="I75" s="117">
        <v>45925</v>
      </c>
      <c r="J75" s="116">
        <f t="shared" si="25"/>
        <v>-0.15157953075928321</v>
      </c>
      <c r="K75" s="117">
        <v>20928</v>
      </c>
      <c r="L75" s="116">
        <f t="shared" si="26"/>
        <v>-0.1143461701227253</v>
      </c>
      <c r="M75" s="117">
        <v>66853</v>
      </c>
      <c r="N75" s="116">
        <f t="shared" si="27"/>
        <v>-0.14026491769547322</v>
      </c>
      <c r="O75" s="115">
        <v>223867</v>
      </c>
      <c r="P75" s="116">
        <f t="shared" si="28"/>
        <v>-0.14176892967908394</v>
      </c>
      <c r="Q75" s="115">
        <v>161715</v>
      </c>
      <c r="R75" s="116">
        <f t="shared" si="29"/>
        <v>-0.1876516418765164</v>
      </c>
      <c r="S75" s="115">
        <v>385582</v>
      </c>
      <c r="T75" s="116">
        <f t="shared" si="30"/>
        <v>-0.16162881209259039</v>
      </c>
    </row>
    <row r="76" spans="2:20" ht="15" hidden="1" customHeight="1" outlineLevel="1" x14ac:dyDescent="0.25">
      <c r="B76" s="114" t="s">
        <v>97</v>
      </c>
      <c r="C76" s="115">
        <v>37480</v>
      </c>
      <c r="D76" s="116">
        <f t="shared" si="22"/>
        <v>-0.13401109057301297</v>
      </c>
      <c r="E76" s="115">
        <v>20230</v>
      </c>
      <c r="F76" s="116">
        <f t="shared" si="23"/>
        <v>-0.10557962684587496</v>
      </c>
      <c r="G76" s="115">
        <v>57710</v>
      </c>
      <c r="H76" s="116">
        <f t="shared" si="24"/>
        <v>-0.12425263285683941</v>
      </c>
      <c r="I76" s="117">
        <v>42673</v>
      </c>
      <c r="J76" s="116">
        <f t="shared" si="25"/>
        <v>-0.12190052883922875</v>
      </c>
      <c r="K76" s="117">
        <v>22299</v>
      </c>
      <c r="L76" s="116">
        <f t="shared" si="26"/>
        <v>-0.12056318031235214</v>
      </c>
      <c r="M76" s="117">
        <v>64972</v>
      </c>
      <c r="N76" s="116">
        <f t="shared" si="27"/>
        <v>-0.12144199694400493</v>
      </c>
      <c r="O76" s="115">
        <v>212522</v>
      </c>
      <c r="P76" s="116">
        <f t="shared" si="28"/>
        <v>-0.10720047050915815</v>
      </c>
      <c r="Q76" s="115">
        <v>168208</v>
      </c>
      <c r="R76" s="116">
        <f t="shared" si="29"/>
        <v>-2.0377736492979359E-2</v>
      </c>
      <c r="S76" s="115">
        <v>380730</v>
      </c>
      <c r="T76" s="116">
        <f t="shared" si="30"/>
        <v>-7.081686992217151E-2</v>
      </c>
    </row>
    <row r="77" spans="2:20" collapsed="1" x14ac:dyDescent="0.25">
      <c r="B77" s="125">
        <v>2009</v>
      </c>
      <c r="C77" s="117">
        <v>512992</v>
      </c>
      <c r="D77" s="126">
        <f t="shared" si="22"/>
        <v>-0.15062205900371217</v>
      </c>
      <c r="E77" s="117">
        <v>257540</v>
      </c>
      <c r="F77" s="126">
        <f t="shared" si="23"/>
        <v>-0.18061525441524107</v>
      </c>
      <c r="G77" s="117">
        <v>770532</v>
      </c>
      <c r="H77" s="126">
        <f t="shared" si="24"/>
        <v>-0.16088823451900369</v>
      </c>
      <c r="I77" s="117">
        <v>572716</v>
      </c>
      <c r="J77" s="126">
        <f t="shared" si="25"/>
        <v>-0.1552400352231611</v>
      </c>
      <c r="K77" s="117">
        <v>283484</v>
      </c>
      <c r="L77" s="126">
        <f t="shared" si="26"/>
        <v>-0.19575584776657162</v>
      </c>
      <c r="M77" s="117">
        <v>856200</v>
      </c>
      <c r="N77" s="126">
        <f t="shared" si="27"/>
        <v>-0.16909926556216326</v>
      </c>
      <c r="O77" s="117">
        <v>2781576</v>
      </c>
      <c r="P77" s="126">
        <f t="shared" si="28"/>
        <v>-0.10789822844942742</v>
      </c>
      <c r="Q77" s="117">
        <v>1926206</v>
      </c>
      <c r="R77" s="126">
        <f t="shared" si="29"/>
        <v>-0.11411270813365437</v>
      </c>
      <c r="S77" s="117">
        <v>4707782</v>
      </c>
      <c r="T77" s="126">
        <f t="shared" si="30"/>
        <v>-0.11045141390545221</v>
      </c>
    </row>
    <row r="78" spans="2:20" ht="15" hidden="1" customHeight="1" outlineLevel="1" x14ac:dyDescent="0.25">
      <c r="B78" s="114" t="s">
        <v>86</v>
      </c>
      <c r="C78" s="115">
        <v>45354</v>
      </c>
      <c r="D78" s="116">
        <f t="shared" si="22"/>
        <v>-0.10145616641901933</v>
      </c>
      <c r="E78" s="115">
        <v>24232</v>
      </c>
      <c r="F78" s="116">
        <f t="shared" si="23"/>
        <v>-0.14558725009696416</v>
      </c>
      <c r="G78" s="115">
        <v>69586</v>
      </c>
      <c r="H78" s="116">
        <f t="shared" si="24"/>
        <v>-0.11733218326652795</v>
      </c>
      <c r="I78" s="117">
        <v>51263</v>
      </c>
      <c r="J78" s="116">
        <f t="shared" si="25"/>
        <v>-0.11311222989221636</v>
      </c>
      <c r="K78" s="117">
        <v>27174</v>
      </c>
      <c r="L78" s="116">
        <f t="shared" si="26"/>
        <v>-0.1298751200768492</v>
      </c>
      <c r="M78" s="117">
        <v>78437</v>
      </c>
      <c r="N78" s="116">
        <f t="shared" si="27"/>
        <v>-0.11899226112253036</v>
      </c>
      <c r="O78" s="115">
        <v>234207</v>
      </c>
      <c r="P78" s="116">
        <f t="shared" si="28"/>
        <v>-6.0835358371628567E-2</v>
      </c>
      <c r="Q78" s="115">
        <v>175996</v>
      </c>
      <c r="R78" s="116">
        <f t="shared" si="29"/>
        <v>-6.8597254416325359E-2</v>
      </c>
      <c r="S78" s="115">
        <v>410203</v>
      </c>
      <c r="T78" s="116">
        <f t="shared" si="30"/>
        <v>-6.4181358592495297E-2</v>
      </c>
    </row>
    <row r="79" spans="2:20" ht="15" hidden="1" customHeight="1" outlineLevel="1" x14ac:dyDescent="0.25">
      <c r="B79" s="114" t="s">
        <v>87</v>
      </c>
      <c r="C79" s="115">
        <v>45636</v>
      </c>
      <c r="D79" s="116">
        <f t="shared" si="22"/>
        <v>-0.11717253786779647</v>
      </c>
      <c r="E79" s="115">
        <v>22975</v>
      </c>
      <c r="F79" s="116">
        <f t="shared" si="23"/>
        <v>-6.0903331289597351E-2</v>
      </c>
      <c r="G79" s="115">
        <v>68611</v>
      </c>
      <c r="H79" s="116">
        <f t="shared" si="24"/>
        <v>-9.9096614932114857E-2</v>
      </c>
      <c r="I79" s="117">
        <v>51712</v>
      </c>
      <c r="J79" s="116">
        <f t="shared" si="25"/>
        <v>-9.0634122322653221E-2</v>
      </c>
      <c r="K79" s="117">
        <v>25735</v>
      </c>
      <c r="L79" s="116">
        <f t="shared" si="26"/>
        <v>-4.7980171648416725E-2</v>
      </c>
      <c r="M79" s="117">
        <v>77447</v>
      </c>
      <c r="N79" s="116">
        <f t="shared" si="27"/>
        <v>-7.6890986674294948E-2</v>
      </c>
      <c r="O79" s="115">
        <v>246435</v>
      </c>
      <c r="P79" s="116">
        <f t="shared" si="28"/>
        <v>-6.4904758290961539E-2</v>
      </c>
      <c r="Q79" s="115">
        <v>185305</v>
      </c>
      <c r="R79" s="116">
        <f t="shared" si="29"/>
        <v>-4.4770348987061226E-2</v>
      </c>
      <c r="S79" s="115">
        <v>431740</v>
      </c>
      <c r="T79" s="116">
        <f t="shared" si="30"/>
        <v>-5.6367888444473602E-2</v>
      </c>
    </row>
    <row r="80" spans="2:20" ht="15" hidden="1" customHeight="1" outlineLevel="1" x14ac:dyDescent="0.25">
      <c r="B80" s="114" t="s">
        <v>88</v>
      </c>
      <c r="C80" s="115">
        <v>42830</v>
      </c>
      <c r="D80" s="116">
        <f t="shared" si="22"/>
        <v>-0.156856569156266</v>
      </c>
      <c r="E80" s="115">
        <v>23837</v>
      </c>
      <c r="F80" s="116">
        <f t="shared" si="23"/>
        <v>-0.16007751937984493</v>
      </c>
      <c r="G80" s="115">
        <v>66667</v>
      </c>
      <c r="H80" s="116">
        <f t="shared" si="24"/>
        <v>-0.15801106367930484</v>
      </c>
      <c r="I80" s="117">
        <v>48655</v>
      </c>
      <c r="J80" s="116">
        <f t="shared" si="25"/>
        <v>-0.13918474222426669</v>
      </c>
      <c r="K80" s="117">
        <v>26575</v>
      </c>
      <c r="L80" s="116">
        <f t="shared" si="26"/>
        <v>-0.14782748116081446</v>
      </c>
      <c r="M80" s="117">
        <v>75230</v>
      </c>
      <c r="N80" s="116">
        <f t="shared" si="27"/>
        <v>-0.14225774453578388</v>
      </c>
      <c r="O80" s="115">
        <v>257888</v>
      </c>
      <c r="P80" s="116">
        <f t="shared" si="28"/>
        <v>-6.3063586755120915E-2</v>
      </c>
      <c r="Q80" s="115">
        <v>183969</v>
      </c>
      <c r="R80" s="116">
        <f t="shared" si="29"/>
        <v>-4.1318825626113886E-2</v>
      </c>
      <c r="S80" s="115">
        <v>441857</v>
      </c>
      <c r="T80" s="116">
        <f t="shared" si="30"/>
        <v>-5.4131060229822059E-2</v>
      </c>
    </row>
    <row r="81" spans="2:20" ht="15" hidden="1" customHeight="1" outlineLevel="1" x14ac:dyDescent="0.25">
      <c r="B81" s="114" t="s">
        <v>89</v>
      </c>
      <c r="C81" s="115">
        <v>47534</v>
      </c>
      <c r="D81" s="116">
        <f t="shared" si="22"/>
        <v>-0.15353657667925069</v>
      </c>
      <c r="E81" s="115">
        <v>22722</v>
      </c>
      <c r="F81" s="116">
        <f t="shared" si="23"/>
        <v>-0.10908092848180673</v>
      </c>
      <c r="G81" s="115">
        <v>70256</v>
      </c>
      <c r="H81" s="116">
        <f t="shared" si="24"/>
        <v>-0.13965221650746995</v>
      </c>
      <c r="I81" s="117">
        <v>52909</v>
      </c>
      <c r="J81" s="116">
        <f t="shared" si="25"/>
        <v>-0.13158585825427571</v>
      </c>
      <c r="K81" s="117">
        <v>25985</v>
      </c>
      <c r="L81" s="116">
        <f t="shared" si="26"/>
        <v>-9.4599303135888491E-2</v>
      </c>
      <c r="M81" s="117">
        <v>78894</v>
      </c>
      <c r="N81" s="116">
        <f t="shared" si="27"/>
        <v>-0.11974203914042802</v>
      </c>
      <c r="O81" s="115">
        <v>240281</v>
      </c>
      <c r="P81" s="116">
        <f t="shared" si="28"/>
        <v>-5.2044990985233186E-2</v>
      </c>
      <c r="Q81" s="115">
        <v>151078</v>
      </c>
      <c r="R81" s="116">
        <f t="shared" si="29"/>
        <v>-3.2890356941670529E-2</v>
      </c>
      <c r="S81" s="115">
        <v>391359</v>
      </c>
      <c r="T81" s="116">
        <f t="shared" si="30"/>
        <v>-4.4741254951926934E-2</v>
      </c>
    </row>
    <row r="82" spans="2:20" ht="15" hidden="1" customHeight="1" outlineLevel="1" x14ac:dyDescent="0.25">
      <c r="B82" s="114" t="s">
        <v>90</v>
      </c>
      <c r="C82" s="115">
        <v>68905</v>
      </c>
      <c r="D82" s="116">
        <f t="shared" si="22"/>
        <v>-7.1548878259112048E-2</v>
      </c>
      <c r="E82" s="115">
        <v>38329</v>
      </c>
      <c r="F82" s="116">
        <f t="shared" si="23"/>
        <v>-4.7205926220542871E-2</v>
      </c>
      <c r="G82" s="115">
        <v>107234</v>
      </c>
      <c r="H82" s="116">
        <f t="shared" si="24"/>
        <v>-6.2992057181304184E-2</v>
      </c>
      <c r="I82" s="117">
        <v>76486</v>
      </c>
      <c r="J82" s="116">
        <f t="shared" si="25"/>
        <v>-6.2774939038586441E-2</v>
      </c>
      <c r="K82" s="117">
        <v>42716</v>
      </c>
      <c r="L82" s="116">
        <f t="shared" si="26"/>
        <v>-5.1240477089487646E-2</v>
      </c>
      <c r="M82" s="117">
        <v>119202</v>
      </c>
      <c r="N82" s="116">
        <f t="shared" si="27"/>
        <v>-5.8673952871312163E-2</v>
      </c>
      <c r="O82" s="115">
        <v>303519</v>
      </c>
      <c r="P82" s="116">
        <f t="shared" si="28"/>
        <v>1.5521279443254876E-2</v>
      </c>
      <c r="Q82" s="115">
        <v>228246</v>
      </c>
      <c r="R82" s="116">
        <f t="shared" si="29"/>
        <v>-6.381904297555252E-3</v>
      </c>
      <c r="S82" s="115">
        <v>531765</v>
      </c>
      <c r="T82" s="116">
        <f t="shared" si="30"/>
        <v>6.0027393528467865E-3</v>
      </c>
    </row>
    <row r="83" spans="2:20" ht="15" hidden="1" customHeight="1" outlineLevel="1" x14ac:dyDescent="0.25">
      <c r="B83" s="114" t="s">
        <v>91</v>
      </c>
      <c r="C83" s="115">
        <v>56548</v>
      </c>
      <c r="D83" s="116">
        <f t="shared" si="22"/>
        <v>-0.11099232800905545</v>
      </c>
      <c r="E83" s="115">
        <v>31916</v>
      </c>
      <c r="F83" s="116">
        <f t="shared" si="23"/>
        <v>-0.12169079200836586</v>
      </c>
      <c r="G83" s="115">
        <v>88464</v>
      </c>
      <c r="H83" s="116">
        <f t="shared" si="24"/>
        <v>-0.11488203629960181</v>
      </c>
      <c r="I83" s="117">
        <v>61958</v>
      </c>
      <c r="J83" s="116">
        <f t="shared" si="25"/>
        <v>-0.10885136495699455</v>
      </c>
      <c r="K83" s="117">
        <v>35581</v>
      </c>
      <c r="L83" s="116">
        <f t="shared" si="26"/>
        <v>-0.11496654478521506</v>
      </c>
      <c r="M83" s="117">
        <v>97539</v>
      </c>
      <c r="N83" s="116">
        <f t="shared" si="27"/>
        <v>-0.1110918717932361</v>
      </c>
      <c r="O83" s="115">
        <v>276976</v>
      </c>
      <c r="P83" s="116">
        <f t="shared" si="28"/>
        <v>3.6489605716583107E-3</v>
      </c>
      <c r="Q83" s="115">
        <v>190549</v>
      </c>
      <c r="R83" s="116">
        <f t="shared" si="29"/>
        <v>1.7822406813521319E-3</v>
      </c>
      <c r="S83" s="115">
        <v>467525</v>
      </c>
      <c r="T83" s="116">
        <f t="shared" si="30"/>
        <v>2.8873029458640342E-3</v>
      </c>
    </row>
    <row r="84" spans="2:20" ht="15" hidden="1" customHeight="1" outlineLevel="1" x14ac:dyDescent="0.25">
      <c r="B84" s="114" t="s">
        <v>92</v>
      </c>
      <c r="C84" s="115">
        <v>47748</v>
      </c>
      <c r="D84" s="116">
        <f t="shared" si="22"/>
        <v>-9.0808690519260438E-2</v>
      </c>
      <c r="E84" s="115">
        <v>25357</v>
      </c>
      <c r="F84" s="116">
        <f t="shared" si="23"/>
        <v>-0.15165607226497158</v>
      </c>
      <c r="G84" s="115">
        <v>73105</v>
      </c>
      <c r="H84" s="116">
        <f t="shared" si="24"/>
        <v>-0.11287876029948907</v>
      </c>
      <c r="I84" s="117">
        <v>53156</v>
      </c>
      <c r="J84" s="116">
        <f t="shared" si="25"/>
        <v>-8.5566832960605521E-2</v>
      </c>
      <c r="K84" s="117">
        <v>28434</v>
      </c>
      <c r="L84" s="116">
        <f t="shared" si="26"/>
        <v>-0.13634844941226498</v>
      </c>
      <c r="M84" s="117">
        <v>81590</v>
      </c>
      <c r="N84" s="116">
        <f t="shared" si="27"/>
        <v>-0.10392848121423781</v>
      </c>
      <c r="O84" s="115">
        <v>245260</v>
      </c>
      <c r="P84" s="116">
        <f t="shared" si="28"/>
        <v>-6.823381724675559E-3</v>
      </c>
      <c r="Q84" s="115">
        <v>157171</v>
      </c>
      <c r="R84" s="116">
        <f t="shared" si="29"/>
        <v>-4.477385163305736E-2</v>
      </c>
      <c r="S84" s="115">
        <v>402431</v>
      </c>
      <c r="T84" s="116">
        <f t="shared" si="30"/>
        <v>-2.1998478673481037E-2</v>
      </c>
    </row>
    <row r="85" spans="2:20" ht="15" hidden="1" customHeight="1" outlineLevel="1" x14ac:dyDescent="0.25">
      <c r="B85" s="114" t="s">
        <v>93</v>
      </c>
      <c r="C85" s="115">
        <v>47882</v>
      </c>
      <c r="D85" s="116">
        <f t="shared" si="22"/>
        <v>0.17834379229728059</v>
      </c>
      <c r="E85" s="115">
        <v>26530</v>
      </c>
      <c r="F85" s="116">
        <f t="shared" si="23"/>
        <v>0.2495290128108516</v>
      </c>
      <c r="G85" s="115">
        <v>74412</v>
      </c>
      <c r="H85" s="116">
        <f t="shared" si="24"/>
        <v>0.20277369195209083</v>
      </c>
      <c r="I85" s="117">
        <v>54623</v>
      </c>
      <c r="J85" s="116">
        <f t="shared" si="25"/>
        <v>0.17813389698904314</v>
      </c>
      <c r="K85" s="117">
        <v>29821</v>
      </c>
      <c r="L85" s="116">
        <f t="shared" si="26"/>
        <v>0.25540961522269923</v>
      </c>
      <c r="M85" s="117">
        <v>84444</v>
      </c>
      <c r="N85" s="116">
        <f t="shared" si="27"/>
        <v>0.20431272996948002</v>
      </c>
      <c r="O85" s="115">
        <v>258413</v>
      </c>
      <c r="P85" s="116">
        <f t="shared" si="28"/>
        <v>0.22747525222777454</v>
      </c>
      <c r="Q85" s="115">
        <v>154772</v>
      </c>
      <c r="R85" s="116">
        <f t="shared" si="29"/>
        <v>0.18120416091094338</v>
      </c>
      <c r="S85" s="115">
        <v>413185</v>
      </c>
      <c r="T85" s="116">
        <f t="shared" si="30"/>
        <v>0.20972440587551566</v>
      </c>
    </row>
    <row r="86" spans="2:20" ht="15" hidden="1" customHeight="1" outlineLevel="1" x14ac:dyDescent="0.25">
      <c r="B86" s="114" t="s">
        <v>94</v>
      </c>
      <c r="C86" s="115">
        <v>51664</v>
      </c>
      <c r="D86" s="116">
        <f t="shared" si="22"/>
        <v>-4.380818419055732E-2</v>
      </c>
      <c r="E86" s="115">
        <v>25210</v>
      </c>
      <c r="F86" s="116">
        <f t="shared" si="23"/>
        <v>-4.7349128972527632E-2</v>
      </c>
      <c r="G86" s="115">
        <v>76874</v>
      </c>
      <c r="H86" s="116">
        <f t="shared" si="24"/>
        <v>-4.4972296071756901E-2</v>
      </c>
      <c r="I86" s="117">
        <v>57686</v>
      </c>
      <c r="J86" s="116">
        <f t="shared" si="25"/>
        <v>-6.4343989749079511E-2</v>
      </c>
      <c r="K86" s="117">
        <v>28152</v>
      </c>
      <c r="L86" s="116">
        <f t="shared" si="26"/>
        <v>-4.3327556325823191E-2</v>
      </c>
      <c r="M86" s="117">
        <v>85838</v>
      </c>
      <c r="N86" s="116">
        <f t="shared" si="27"/>
        <v>-5.755379885814671E-2</v>
      </c>
      <c r="O86" s="115">
        <v>261323</v>
      </c>
      <c r="P86" s="116">
        <f t="shared" si="28"/>
        <v>-1.6913764629315486E-2</v>
      </c>
      <c r="Q86" s="115">
        <v>163191</v>
      </c>
      <c r="R86" s="116">
        <f t="shared" si="29"/>
        <v>-5.3515294226820886E-2</v>
      </c>
      <c r="S86" s="115">
        <v>424514</v>
      </c>
      <c r="T86" s="116">
        <f t="shared" si="30"/>
        <v>-3.1314106294082933E-2</v>
      </c>
    </row>
    <row r="87" spans="2:20" ht="15" hidden="1" customHeight="1" outlineLevel="1" x14ac:dyDescent="0.25">
      <c r="B87" s="114" t="s">
        <v>95</v>
      </c>
      <c r="C87" s="115">
        <v>58894</v>
      </c>
      <c r="D87" s="116">
        <f t="shared" si="22"/>
        <v>0.12129924033280659</v>
      </c>
      <c r="E87" s="115">
        <v>29644</v>
      </c>
      <c r="F87" s="116">
        <f t="shared" si="23"/>
        <v>8.5264506681310692E-2</v>
      </c>
      <c r="G87" s="115">
        <v>88538</v>
      </c>
      <c r="H87" s="116">
        <f t="shared" si="24"/>
        <v>0.10897066559783553</v>
      </c>
      <c r="I87" s="117">
        <v>66788</v>
      </c>
      <c r="J87" s="116">
        <f t="shared" si="25"/>
        <v>0.10468251211564872</v>
      </c>
      <c r="K87" s="117">
        <v>33326</v>
      </c>
      <c r="L87" s="116">
        <f t="shared" si="26"/>
        <v>9.7875144127820723E-2</v>
      </c>
      <c r="M87" s="117">
        <v>100114</v>
      </c>
      <c r="N87" s="116">
        <f t="shared" si="27"/>
        <v>0.10240711784526613</v>
      </c>
      <c r="O87" s="115">
        <v>294814</v>
      </c>
      <c r="P87" s="116">
        <f t="shared" si="28"/>
        <v>6.0363772385093828E-2</v>
      </c>
      <c r="Q87" s="115">
        <v>213269</v>
      </c>
      <c r="R87" s="116">
        <f t="shared" si="29"/>
        <v>1.0763135195594353E-2</v>
      </c>
      <c r="S87" s="115">
        <v>508083</v>
      </c>
      <c r="T87" s="116">
        <f t="shared" si="30"/>
        <v>3.8962924489140738E-2</v>
      </c>
    </row>
    <row r="88" spans="2:20" ht="15" hidden="1" customHeight="1" outlineLevel="1" x14ac:dyDescent="0.25">
      <c r="B88" s="114" t="s">
        <v>96</v>
      </c>
      <c r="C88" s="115">
        <v>47687</v>
      </c>
      <c r="D88" s="116">
        <f t="shared" si="22"/>
        <v>1.0082396051767528E-2</v>
      </c>
      <c r="E88" s="115">
        <v>20939</v>
      </c>
      <c r="F88" s="116">
        <f t="shared" si="23"/>
        <v>-2.5247713414634498E-3</v>
      </c>
      <c r="G88" s="115">
        <v>68626</v>
      </c>
      <c r="H88" s="116">
        <f t="shared" si="24"/>
        <v>6.2020732225855912E-3</v>
      </c>
      <c r="I88" s="117">
        <v>54130</v>
      </c>
      <c r="J88" s="116">
        <f t="shared" si="25"/>
        <v>1.0095355390098648E-2</v>
      </c>
      <c r="K88" s="117">
        <v>23630</v>
      </c>
      <c r="L88" s="116">
        <f t="shared" si="26"/>
        <v>4.0792045551116818E-3</v>
      </c>
      <c r="M88" s="117">
        <v>77760</v>
      </c>
      <c r="N88" s="116">
        <f t="shared" si="27"/>
        <v>8.2595334725048541E-3</v>
      </c>
      <c r="O88" s="115">
        <v>260847</v>
      </c>
      <c r="P88" s="116">
        <f t="shared" si="28"/>
        <v>7.5054814619429866E-2</v>
      </c>
      <c r="Q88" s="115">
        <v>199071</v>
      </c>
      <c r="R88" s="116">
        <f t="shared" si="29"/>
        <v>9.8322758620689621E-2</v>
      </c>
      <c r="S88" s="115">
        <v>459918</v>
      </c>
      <c r="T88" s="116">
        <f t="shared" si="30"/>
        <v>8.5003986921011743E-2</v>
      </c>
    </row>
    <row r="89" spans="2:20" ht="15" hidden="1" customHeight="1" outlineLevel="1" x14ac:dyDescent="0.25">
      <c r="B89" s="114" t="s">
        <v>97</v>
      </c>
      <c r="C89" s="115">
        <v>43280</v>
      </c>
      <c r="D89" s="116">
        <f t="shared" si="22"/>
        <v>-1.1194882339501944E-2</v>
      </c>
      <c r="E89" s="115">
        <v>22618</v>
      </c>
      <c r="F89" s="116">
        <f t="shared" si="23"/>
        <v>3.0600026608718078E-3</v>
      </c>
      <c r="G89" s="115">
        <v>65898</v>
      </c>
      <c r="H89" s="116">
        <f t="shared" si="24"/>
        <v>-6.3481053695019218E-3</v>
      </c>
      <c r="I89" s="117">
        <v>48597</v>
      </c>
      <c r="J89" s="116">
        <f t="shared" si="25"/>
        <v>-4.3102429803489106E-2</v>
      </c>
      <c r="K89" s="117">
        <v>25356</v>
      </c>
      <c r="L89" s="116">
        <f t="shared" si="26"/>
        <v>8.0706078797758707E-3</v>
      </c>
      <c r="M89" s="117">
        <v>73953</v>
      </c>
      <c r="N89" s="116">
        <f t="shared" si="27"/>
        <v>-2.615256982578118E-2</v>
      </c>
      <c r="O89" s="115">
        <v>238040</v>
      </c>
      <c r="P89" s="116">
        <f t="shared" si="28"/>
        <v>8.4389615671389695E-3</v>
      </c>
      <c r="Q89" s="115">
        <v>171707</v>
      </c>
      <c r="R89" s="116">
        <f t="shared" si="29"/>
        <v>3.6766854884906497E-3</v>
      </c>
      <c r="S89" s="115">
        <v>409747</v>
      </c>
      <c r="T89" s="116">
        <f t="shared" si="30"/>
        <v>6.4378104075888398E-3</v>
      </c>
    </row>
    <row r="90" spans="2:20" collapsed="1" x14ac:dyDescent="0.25">
      <c r="B90" s="125">
        <v>2008</v>
      </c>
      <c r="C90" s="117">
        <v>603962</v>
      </c>
      <c r="D90" s="126">
        <f t="shared" si="22"/>
        <v>-5.2804752584562853E-2</v>
      </c>
      <c r="E90" s="117">
        <v>314309</v>
      </c>
      <c r="F90" s="126">
        <f t="shared" si="23"/>
        <v>-5.2478468091777031E-2</v>
      </c>
      <c r="G90" s="117">
        <v>918271</v>
      </c>
      <c r="H90" s="126">
        <f t="shared" si="24"/>
        <v>-5.2693096088199387E-2</v>
      </c>
      <c r="I90" s="117">
        <v>677963</v>
      </c>
      <c r="J90" s="126">
        <f t="shared" si="25"/>
        <v>-5.0779089678269385E-2</v>
      </c>
      <c r="K90" s="117">
        <v>352485</v>
      </c>
      <c r="L90" s="126">
        <f t="shared" si="26"/>
        <v>-4.3509289887359914E-2</v>
      </c>
      <c r="M90" s="117">
        <v>1030448</v>
      </c>
      <c r="N90" s="126">
        <f t="shared" si="27"/>
        <v>-4.8304779496652017E-2</v>
      </c>
      <c r="O90" s="117">
        <v>3118003</v>
      </c>
      <c r="P90" s="126">
        <f t="shared" si="28"/>
        <v>6.9478690219793027E-3</v>
      </c>
      <c r="Q90" s="117">
        <v>2174324</v>
      </c>
      <c r="R90" s="126">
        <f t="shared" si="29"/>
        <v>-3.6525767597872516E-3</v>
      </c>
      <c r="S90" s="117">
        <v>5292327</v>
      </c>
      <c r="T90" s="126">
        <f t="shared" si="30"/>
        <v>2.5655529758368267E-3</v>
      </c>
    </row>
    <row r="91" spans="2:20" ht="15" hidden="1" customHeight="1" outlineLevel="1" x14ac:dyDescent="0.25">
      <c r="B91" s="114" t="s">
        <v>86</v>
      </c>
      <c r="C91" s="115">
        <v>50475</v>
      </c>
      <c r="D91" s="116">
        <f t="shared" si="22"/>
        <v>3.3053622595169863E-2</v>
      </c>
      <c r="E91" s="115">
        <v>28361</v>
      </c>
      <c r="F91" s="116">
        <f t="shared" si="23"/>
        <v>3.6699930547940296E-2</v>
      </c>
      <c r="G91" s="115">
        <v>78836</v>
      </c>
      <c r="H91" s="116">
        <f t="shared" si="24"/>
        <v>3.436241258511874E-2</v>
      </c>
      <c r="I91" s="117">
        <v>57801</v>
      </c>
      <c r="J91" s="116">
        <f t="shared" si="25"/>
        <v>2.4440820956364462E-2</v>
      </c>
      <c r="K91" s="117">
        <v>31230</v>
      </c>
      <c r="L91" s="116">
        <f t="shared" si="26"/>
        <v>2.7032359905288184E-2</v>
      </c>
      <c r="M91" s="117">
        <v>89031</v>
      </c>
      <c r="N91" s="116">
        <f t="shared" si="27"/>
        <v>2.5348381895658134E-2</v>
      </c>
      <c r="O91" s="115">
        <v>249378</v>
      </c>
      <c r="P91" s="116">
        <f t="shared" si="28"/>
        <v>-3.0314106402668961E-2</v>
      </c>
      <c r="Q91" s="115">
        <v>188958</v>
      </c>
      <c r="R91" s="116">
        <f t="shared" si="29"/>
        <v>-5.16965356646375E-2</v>
      </c>
      <c r="S91" s="115">
        <v>438336</v>
      </c>
      <c r="T91" s="116">
        <f t="shared" si="30"/>
        <v>-3.96487545817239E-2</v>
      </c>
    </row>
    <row r="92" spans="2:20" ht="15" hidden="1" customHeight="1" outlineLevel="1" x14ac:dyDescent="0.25">
      <c r="B92" s="114" t="s">
        <v>87</v>
      </c>
      <c r="C92" s="115">
        <v>51693</v>
      </c>
      <c r="D92" s="116">
        <f t="shared" si="22"/>
        <v>4.7222559863862923E-2</v>
      </c>
      <c r="E92" s="115">
        <v>24465</v>
      </c>
      <c r="F92" s="116">
        <f t="shared" si="23"/>
        <v>1.2749927557229812E-2</v>
      </c>
      <c r="G92" s="115">
        <v>76158</v>
      </c>
      <c r="H92" s="116">
        <f t="shared" si="24"/>
        <v>3.5895482800364586E-2</v>
      </c>
      <c r="I92" s="117">
        <v>56866</v>
      </c>
      <c r="J92" s="116">
        <f t="shared" si="25"/>
        <v>-1.0268727373990538E-2</v>
      </c>
      <c r="K92" s="117">
        <v>27032</v>
      </c>
      <c r="L92" s="116">
        <f t="shared" si="26"/>
        <v>-5.8475230774889253E-3</v>
      </c>
      <c r="M92" s="117">
        <v>83898</v>
      </c>
      <c r="N92" s="116">
        <f t="shared" si="27"/>
        <v>-8.848512055950053E-3</v>
      </c>
      <c r="O92" s="115">
        <v>263540</v>
      </c>
      <c r="P92" s="116">
        <f t="shared" si="28"/>
        <v>2.4311561109275681E-2</v>
      </c>
      <c r="Q92" s="115">
        <v>193990</v>
      </c>
      <c r="R92" s="116">
        <f t="shared" si="29"/>
        <v>0.10692032045283373</v>
      </c>
      <c r="S92" s="115">
        <v>457530</v>
      </c>
      <c r="T92" s="116">
        <f t="shared" si="30"/>
        <v>5.778234000790694E-2</v>
      </c>
    </row>
    <row r="93" spans="2:20" ht="15" hidden="1" customHeight="1" outlineLevel="1" x14ac:dyDescent="0.25">
      <c r="B93" s="114" t="s">
        <v>88</v>
      </c>
      <c r="C93" s="115">
        <v>50798</v>
      </c>
      <c r="D93" s="116">
        <f t="shared" si="22"/>
        <v>-2.5177509115332897E-2</v>
      </c>
      <c r="E93" s="115">
        <v>28380</v>
      </c>
      <c r="F93" s="116">
        <f t="shared" si="23"/>
        <v>5.3608553608553544E-2</v>
      </c>
      <c r="G93" s="115">
        <v>79178</v>
      </c>
      <c r="H93" s="116">
        <f t="shared" si="24"/>
        <v>1.6699137211244608E-3</v>
      </c>
      <c r="I93" s="117">
        <v>56522</v>
      </c>
      <c r="J93" s="116">
        <f t="shared" si="25"/>
        <v>-2.8380863974696191E-2</v>
      </c>
      <c r="K93" s="117">
        <v>31185</v>
      </c>
      <c r="L93" s="116">
        <f t="shared" si="26"/>
        <v>4.8587760591795481E-2</v>
      </c>
      <c r="M93" s="117">
        <v>87707</v>
      </c>
      <c r="N93" s="116">
        <f t="shared" si="27"/>
        <v>-2.3432256890334457E-3</v>
      </c>
      <c r="O93" s="115">
        <v>275246</v>
      </c>
      <c r="P93" s="116">
        <f t="shared" si="28"/>
        <v>-3.0137526911652279E-2</v>
      </c>
      <c r="Q93" s="115">
        <v>191898</v>
      </c>
      <c r="R93" s="116">
        <f t="shared" si="29"/>
        <v>-5.9397302172378597E-2</v>
      </c>
      <c r="S93" s="115">
        <v>467144</v>
      </c>
      <c r="T93" s="116">
        <f t="shared" si="30"/>
        <v>-4.2374670725582431E-2</v>
      </c>
    </row>
    <row r="94" spans="2:20" ht="15" hidden="1" customHeight="1" outlineLevel="1" x14ac:dyDescent="0.25">
      <c r="B94" s="114" t="s">
        <v>89</v>
      </c>
      <c r="C94" s="115">
        <v>56156</v>
      </c>
      <c r="D94" s="116">
        <f t="shared" si="22"/>
        <v>-8.3720854341051143E-2</v>
      </c>
      <c r="E94" s="115">
        <v>25504</v>
      </c>
      <c r="F94" s="116">
        <f t="shared" si="23"/>
        <v>-0.14710898572049624</v>
      </c>
      <c r="G94" s="115">
        <v>81660</v>
      </c>
      <c r="H94" s="116">
        <f t="shared" si="24"/>
        <v>-0.10450707314398511</v>
      </c>
      <c r="I94" s="117">
        <v>60926</v>
      </c>
      <c r="J94" s="116">
        <f t="shared" si="25"/>
        <v>-0.1050296727187261</v>
      </c>
      <c r="K94" s="117">
        <v>28700</v>
      </c>
      <c r="L94" s="116">
        <f t="shared" si="26"/>
        <v>-0.13899138991389914</v>
      </c>
      <c r="M94" s="117">
        <v>89626</v>
      </c>
      <c r="N94" s="116">
        <f t="shared" si="27"/>
        <v>-0.11619284284432352</v>
      </c>
      <c r="O94" s="115">
        <v>253473</v>
      </c>
      <c r="P94" s="116">
        <f t="shared" si="28"/>
        <v>-6.611917367612441E-2</v>
      </c>
      <c r="Q94" s="115">
        <v>156216</v>
      </c>
      <c r="R94" s="116">
        <f t="shared" si="29"/>
        <v>-0.18851782013121599</v>
      </c>
      <c r="S94" s="115">
        <v>409689</v>
      </c>
      <c r="T94" s="116">
        <f t="shared" si="30"/>
        <v>-0.11690873113384459</v>
      </c>
    </row>
    <row r="95" spans="2:20" ht="15" hidden="1" customHeight="1" outlineLevel="1" x14ac:dyDescent="0.25">
      <c r="B95" s="114" t="s">
        <v>90</v>
      </c>
      <c r="C95" s="115">
        <v>74215</v>
      </c>
      <c r="D95" s="116">
        <f t="shared" si="22"/>
        <v>2.3528113751396296E-2</v>
      </c>
      <c r="E95" s="115">
        <v>40228</v>
      </c>
      <c r="F95" s="116">
        <f t="shared" si="23"/>
        <v>-4.7501237011380315E-3</v>
      </c>
      <c r="G95" s="115">
        <v>114443</v>
      </c>
      <c r="H95" s="116">
        <f t="shared" si="24"/>
        <v>1.3406653738189389E-2</v>
      </c>
      <c r="I95" s="117">
        <v>81609</v>
      </c>
      <c r="J95" s="116">
        <f t="shared" si="25"/>
        <v>5.1235943985319388E-3</v>
      </c>
      <c r="K95" s="117">
        <v>45023</v>
      </c>
      <c r="L95" s="116">
        <f t="shared" si="26"/>
        <v>7.9926566068149185E-3</v>
      </c>
      <c r="M95" s="117">
        <v>126632</v>
      </c>
      <c r="N95" s="116">
        <f t="shared" si="27"/>
        <v>6.1417935944192426E-3</v>
      </c>
      <c r="O95" s="115">
        <v>298880</v>
      </c>
      <c r="P95" s="116">
        <f t="shared" si="28"/>
        <v>-8.9988527623228176E-3</v>
      </c>
      <c r="Q95" s="115">
        <v>229712</v>
      </c>
      <c r="R95" s="116">
        <f t="shared" si="29"/>
        <v>-7.3161772649683599E-3</v>
      </c>
      <c r="S95" s="115">
        <v>528592</v>
      </c>
      <c r="T95" s="116">
        <f t="shared" si="30"/>
        <v>-8.2683081957001248E-3</v>
      </c>
    </row>
    <row r="96" spans="2:20" ht="15" hidden="1" customHeight="1" outlineLevel="1" x14ac:dyDescent="0.25">
      <c r="B96" s="114" t="s">
        <v>91</v>
      </c>
      <c r="C96" s="115">
        <v>63608</v>
      </c>
      <c r="D96" s="116">
        <f t="shared" si="22"/>
        <v>-4.0921564488405004E-2</v>
      </c>
      <c r="E96" s="115">
        <v>36338</v>
      </c>
      <c r="F96" s="116">
        <f t="shared" si="23"/>
        <v>-1.4108199034130964E-2</v>
      </c>
      <c r="G96" s="115">
        <v>99946</v>
      </c>
      <c r="H96" s="116">
        <f t="shared" si="24"/>
        <v>-3.1343283582089598E-2</v>
      </c>
      <c r="I96" s="117">
        <v>69526</v>
      </c>
      <c r="J96" s="116">
        <f t="shared" si="25"/>
        <v>-4.9581015132667106E-2</v>
      </c>
      <c r="K96" s="117">
        <v>40203</v>
      </c>
      <c r="L96" s="116">
        <f t="shared" si="26"/>
        <v>-1.3979839599735144E-2</v>
      </c>
      <c r="M96" s="117">
        <v>109729</v>
      </c>
      <c r="N96" s="116">
        <f t="shared" si="27"/>
        <v>-3.6839702965082544E-2</v>
      </c>
      <c r="O96" s="115">
        <v>275969</v>
      </c>
      <c r="P96" s="116">
        <f t="shared" si="28"/>
        <v>-1.1529865180451848E-2</v>
      </c>
      <c r="Q96" s="115">
        <v>190210</v>
      </c>
      <c r="R96" s="116">
        <f t="shared" si="29"/>
        <v>-8.0924632050947576E-2</v>
      </c>
      <c r="S96" s="115">
        <v>466179</v>
      </c>
      <c r="T96" s="116">
        <f t="shared" si="30"/>
        <v>-4.1072023630761123E-2</v>
      </c>
    </row>
    <row r="97" spans="2:20" ht="15" hidden="1" customHeight="1" outlineLevel="1" x14ac:dyDescent="0.25">
      <c r="B97" s="114" t="s">
        <v>92</v>
      </c>
      <c r="C97" s="115">
        <v>52517</v>
      </c>
      <c r="D97" s="116">
        <f t="shared" si="22"/>
        <v>1.8165955796820565E-2</v>
      </c>
      <c r="E97" s="115">
        <v>29890</v>
      </c>
      <c r="F97" s="116">
        <f t="shared" si="23"/>
        <v>4.7852760736196265E-2</v>
      </c>
      <c r="G97" s="115">
        <v>82407</v>
      </c>
      <c r="H97" s="116">
        <f t="shared" si="24"/>
        <v>2.8737282316958934E-2</v>
      </c>
      <c r="I97" s="117">
        <v>58130</v>
      </c>
      <c r="J97" s="116">
        <f t="shared" si="25"/>
        <v>4.5622645422183083E-3</v>
      </c>
      <c r="K97" s="117">
        <v>32923</v>
      </c>
      <c r="L97" s="116">
        <f t="shared" si="26"/>
        <v>5.5122904848892817E-2</v>
      </c>
      <c r="M97" s="117">
        <v>91053</v>
      </c>
      <c r="N97" s="116">
        <f t="shared" si="27"/>
        <v>2.2274865553671974E-2</v>
      </c>
      <c r="O97" s="115">
        <v>246945</v>
      </c>
      <c r="P97" s="116">
        <f t="shared" si="28"/>
        <v>-3.1043865102496904E-3</v>
      </c>
      <c r="Q97" s="115">
        <v>164538</v>
      </c>
      <c r="R97" s="116">
        <f t="shared" si="29"/>
        <v>-7.2528959161241247E-2</v>
      </c>
      <c r="S97" s="115">
        <v>411483</v>
      </c>
      <c r="T97" s="116">
        <f t="shared" si="30"/>
        <v>-3.2075724679442752E-2</v>
      </c>
    </row>
    <row r="98" spans="2:20" ht="15" hidden="1" customHeight="1" outlineLevel="1" x14ac:dyDescent="0.25">
      <c r="B98" s="114" t="s">
        <v>93</v>
      </c>
      <c r="C98" s="115">
        <v>40635</v>
      </c>
      <c r="D98" s="116">
        <f t="shared" si="22"/>
        <v>-0.14813106643466589</v>
      </c>
      <c r="E98" s="115">
        <v>21232</v>
      </c>
      <c r="F98" s="116">
        <f t="shared" si="23"/>
        <v>-2.609972019632123E-2</v>
      </c>
      <c r="G98" s="115">
        <v>61867</v>
      </c>
      <c r="H98" s="116">
        <f t="shared" si="24"/>
        <v>-0.10985295387183103</v>
      </c>
      <c r="I98" s="117">
        <v>46364</v>
      </c>
      <c r="J98" s="116">
        <f t="shared" si="25"/>
        <v>-0.12854538277916661</v>
      </c>
      <c r="K98" s="117">
        <v>23754</v>
      </c>
      <c r="L98" s="116">
        <f t="shared" si="26"/>
        <v>-2.3031998025828782E-2</v>
      </c>
      <c r="M98" s="117">
        <v>70118</v>
      </c>
      <c r="N98" s="116">
        <f t="shared" si="27"/>
        <v>-9.545003031593069E-2</v>
      </c>
      <c r="O98" s="115">
        <v>210524</v>
      </c>
      <c r="P98" s="116">
        <f t="shared" si="28"/>
        <v>-9.2565054159716165E-2</v>
      </c>
      <c r="Q98" s="115">
        <v>131029</v>
      </c>
      <c r="R98" s="116">
        <f t="shared" si="29"/>
        <v>-9.2590668910449536E-2</v>
      </c>
      <c r="S98" s="115">
        <v>341553</v>
      </c>
      <c r="T98" s="116">
        <f t="shared" si="30"/>
        <v>-9.2574880844212726E-2</v>
      </c>
    </row>
    <row r="99" spans="2:20" ht="15" hidden="1" customHeight="1" outlineLevel="1" x14ac:dyDescent="0.25">
      <c r="B99" s="114" t="s">
        <v>94</v>
      </c>
      <c r="C99" s="115">
        <v>54031</v>
      </c>
      <c r="D99" s="116">
        <f t="shared" si="22"/>
        <v>-1.2807863772564487E-2</v>
      </c>
      <c r="E99" s="115">
        <v>26463</v>
      </c>
      <c r="F99" s="116">
        <f t="shared" si="23"/>
        <v>-0.12993588689791224</v>
      </c>
      <c r="G99" s="115">
        <v>80494</v>
      </c>
      <c r="H99" s="116">
        <f t="shared" si="24"/>
        <v>-5.4646669876801335E-2</v>
      </c>
      <c r="I99" s="117">
        <v>61653</v>
      </c>
      <c r="J99" s="116">
        <f t="shared" si="25"/>
        <v>1.2830090622666379E-3</v>
      </c>
      <c r="K99" s="117">
        <v>29427</v>
      </c>
      <c r="L99" s="116">
        <f t="shared" si="26"/>
        <v>-0.12759775873825263</v>
      </c>
      <c r="M99" s="117">
        <v>91080</v>
      </c>
      <c r="N99" s="116">
        <f t="shared" si="27"/>
        <v>-4.4331357221551904E-2</v>
      </c>
      <c r="O99" s="115">
        <v>265819</v>
      </c>
      <c r="P99" s="116">
        <f t="shared" si="28"/>
        <v>-5.3758885950142554E-2</v>
      </c>
      <c r="Q99" s="115">
        <v>172418</v>
      </c>
      <c r="R99" s="116">
        <f t="shared" si="29"/>
        <v>-0.11880570774388743</v>
      </c>
      <c r="S99" s="115">
        <v>438237</v>
      </c>
      <c r="T99" s="116">
        <f t="shared" si="30"/>
        <v>-8.0464135463768294E-2</v>
      </c>
    </row>
    <row r="100" spans="2:20" ht="15" hidden="1" customHeight="1" outlineLevel="1" x14ac:dyDescent="0.25">
      <c r="B100" s="114" t="s">
        <v>95</v>
      </c>
      <c r="C100" s="115">
        <v>52523</v>
      </c>
      <c r="D100" s="116">
        <f t="shared" si="22"/>
        <v>3.1703628042192955E-2</v>
      </c>
      <c r="E100" s="115">
        <v>27315</v>
      </c>
      <c r="F100" s="116">
        <f t="shared" si="23"/>
        <v>-8.8896952104499105E-3</v>
      </c>
      <c r="G100" s="115">
        <v>79838</v>
      </c>
      <c r="H100" s="116">
        <f t="shared" si="24"/>
        <v>1.7446380099147341E-2</v>
      </c>
      <c r="I100" s="117">
        <v>60459</v>
      </c>
      <c r="J100" s="116">
        <f t="shared" si="25"/>
        <v>5.3531287573840736E-2</v>
      </c>
      <c r="K100" s="117">
        <v>30355</v>
      </c>
      <c r="L100" s="116">
        <f t="shared" si="26"/>
        <v>-1.1237785016286694E-2</v>
      </c>
      <c r="M100" s="117">
        <v>90814</v>
      </c>
      <c r="N100" s="116">
        <f t="shared" si="27"/>
        <v>3.0958030129303982E-2</v>
      </c>
      <c r="O100" s="115">
        <v>278031</v>
      </c>
      <c r="P100" s="116">
        <f t="shared" si="28"/>
        <v>5.3518853232388697E-2</v>
      </c>
      <c r="Q100" s="115">
        <v>210998</v>
      </c>
      <c r="R100" s="116">
        <f t="shared" si="29"/>
        <v>2.5113079303693775E-2</v>
      </c>
      <c r="S100" s="115">
        <v>489029</v>
      </c>
      <c r="T100" s="116">
        <f t="shared" si="30"/>
        <v>4.1072006403596983E-2</v>
      </c>
    </row>
    <row r="101" spans="2:20" ht="15" hidden="1" customHeight="1" outlineLevel="1" x14ac:dyDescent="0.25">
      <c r="B101" s="114" t="s">
        <v>96</v>
      </c>
      <c r="C101" s="115">
        <v>47211</v>
      </c>
      <c r="D101" s="116">
        <f t="shared" si="22"/>
        <v>-6.857816016997309E-3</v>
      </c>
      <c r="E101" s="115">
        <v>20992</v>
      </c>
      <c r="F101" s="116">
        <f t="shared" si="23"/>
        <v>-9.7584042644656477E-2</v>
      </c>
      <c r="G101" s="115">
        <v>68203</v>
      </c>
      <c r="H101" s="116">
        <f t="shared" si="24"/>
        <v>-3.6667184564753708E-2</v>
      </c>
      <c r="I101" s="117">
        <v>53589</v>
      </c>
      <c r="J101" s="116">
        <f t="shared" si="25"/>
        <v>7.6150722021661732E-3</v>
      </c>
      <c r="K101" s="117">
        <v>23534</v>
      </c>
      <c r="L101" s="116">
        <f t="shared" si="26"/>
        <v>-8.4849898895629217E-2</v>
      </c>
      <c r="M101" s="117">
        <v>77123</v>
      </c>
      <c r="N101" s="116">
        <f t="shared" si="27"/>
        <v>-2.2522179974651446E-2</v>
      </c>
      <c r="O101" s="115">
        <v>242636</v>
      </c>
      <c r="P101" s="116">
        <f t="shared" si="28"/>
        <v>2.6830754646714361E-2</v>
      </c>
      <c r="Q101" s="115">
        <v>181250</v>
      </c>
      <c r="R101" s="116">
        <f t="shared" si="29"/>
        <v>-2.1946178709994268E-2</v>
      </c>
      <c r="S101" s="115">
        <v>423886</v>
      </c>
      <c r="T101" s="116">
        <f t="shared" si="30"/>
        <v>5.3911999867177762E-3</v>
      </c>
    </row>
    <row r="102" spans="2:20" ht="15" hidden="1" customHeight="1" outlineLevel="1" x14ac:dyDescent="0.25">
      <c r="B102" s="114" t="s">
        <v>97</v>
      </c>
      <c r="C102" s="115">
        <v>43770</v>
      </c>
      <c r="D102" s="116">
        <f t="shared" si="22"/>
        <v>3.8877812589005911E-2</v>
      </c>
      <c r="E102" s="115">
        <v>22549</v>
      </c>
      <c r="F102" s="116">
        <f t="shared" si="23"/>
        <v>-6.9415211918616659E-2</v>
      </c>
      <c r="G102" s="115">
        <v>66319</v>
      </c>
      <c r="H102" s="116">
        <f t="shared" si="24"/>
        <v>-6.6302005635665573E-4</v>
      </c>
      <c r="I102" s="117">
        <v>50786</v>
      </c>
      <c r="J102" s="116">
        <f t="shared" si="25"/>
        <v>8.1703940362087391E-2</v>
      </c>
      <c r="K102" s="117">
        <v>25153</v>
      </c>
      <c r="L102" s="116">
        <f t="shared" si="26"/>
        <v>-6.0613982671048672E-2</v>
      </c>
      <c r="M102" s="117">
        <v>75939</v>
      </c>
      <c r="N102" s="116">
        <f t="shared" si="27"/>
        <v>3.0016547757914402E-2</v>
      </c>
      <c r="O102" s="115">
        <v>236048</v>
      </c>
      <c r="P102" s="116">
        <f t="shared" si="28"/>
        <v>1.0847268912061336E-2</v>
      </c>
      <c r="Q102" s="115">
        <v>171078</v>
      </c>
      <c r="R102" s="116">
        <f t="shared" si="29"/>
        <v>-9.0934210456398046E-2</v>
      </c>
      <c r="S102" s="115">
        <v>407126</v>
      </c>
      <c r="T102" s="116">
        <f t="shared" si="30"/>
        <v>-3.4573850028218667E-2</v>
      </c>
    </row>
    <row r="103" spans="2:20" collapsed="1" x14ac:dyDescent="0.25">
      <c r="B103" s="125">
        <v>2007</v>
      </c>
      <c r="C103" s="117">
        <v>637632</v>
      </c>
      <c r="D103" s="126">
        <f t="shared" si="22"/>
        <v>-1.1486091581775382E-2</v>
      </c>
      <c r="E103" s="117">
        <v>331717</v>
      </c>
      <c r="F103" s="126">
        <f t="shared" si="23"/>
        <v>-2.8433770227722088E-2</v>
      </c>
      <c r="G103" s="117">
        <v>969349</v>
      </c>
      <c r="H103" s="126">
        <f t="shared" si="24"/>
        <v>-1.7351839799851221E-2</v>
      </c>
      <c r="I103" s="117">
        <v>714231</v>
      </c>
      <c r="J103" s="126">
        <f t="shared" si="25"/>
        <v>-1.4360293498675847E-2</v>
      </c>
      <c r="K103" s="117">
        <v>368519</v>
      </c>
      <c r="L103" s="126">
        <f t="shared" si="26"/>
        <v>-2.6501052698315375E-2</v>
      </c>
      <c r="M103" s="117">
        <v>1082750</v>
      </c>
      <c r="N103" s="126">
        <f t="shared" si="27"/>
        <v>-1.8526307392756292E-2</v>
      </c>
      <c r="O103" s="117">
        <v>3096489</v>
      </c>
      <c r="P103" s="126">
        <f t="shared" si="28"/>
        <v>-1.5365629285829852E-2</v>
      </c>
      <c r="Q103" s="117">
        <v>2182295</v>
      </c>
      <c r="R103" s="126">
        <f t="shared" si="29"/>
        <v>-5.3727730701820575E-2</v>
      </c>
      <c r="S103" s="117">
        <v>5278784</v>
      </c>
      <c r="T103" s="126">
        <f t="shared" si="30"/>
        <v>-3.1595778619496917E-2</v>
      </c>
    </row>
    <row r="104" spans="2:20" ht="15" hidden="1" customHeight="1" outlineLevel="1" x14ac:dyDescent="0.25">
      <c r="B104" s="114" t="s">
        <v>86</v>
      </c>
      <c r="C104" s="115">
        <v>48860</v>
      </c>
      <c r="D104" s="127"/>
      <c r="E104" s="115">
        <v>27357</v>
      </c>
      <c r="F104" s="127"/>
      <c r="G104" s="115">
        <v>76217</v>
      </c>
      <c r="H104" s="127"/>
      <c r="I104" s="117">
        <v>56422</v>
      </c>
      <c r="J104" s="127"/>
      <c r="K104" s="117">
        <v>30408</v>
      </c>
      <c r="L104" s="127"/>
      <c r="M104" s="117">
        <v>86830</v>
      </c>
      <c r="N104" s="127"/>
      <c r="O104" s="115">
        <v>257174</v>
      </c>
      <c r="P104" s="127"/>
      <c r="Q104" s="115">
        <v>199259</v>
      </c>
      <c r="R104" s="127"/>
      <c r="S104" s="115">
        <v>456433</v>
      </c>
      <c r="T104" s="127"/>
    </row>
    <row r="105" spans="2:20" ht="15" hidden="1" customHeight="1" outlineLevel="1" x14ac:dyDescent="0.25">
      <c r="B105" s="114" t="s">
        <v>87</v>
      </c>
      <c r="C105" s="115">
        <v>49362</v>
      </c>
      <c r="D105" s="127"/>
      <c r="E105" s="115">
        <v>24157</v>
      </c>
      <c r="F105" s="127"/>
      <c r="G105" s="115">
        <v>73519</v>
      </c>
      <c r="H105" s="127"/>
      <c r="I105" s="117">
        <v>57456</v>
      </c>
      <c r="J105" s="127"/>
      <c r="K105" s="117">
        <v>27191</v>
      </c>
      <c r="L105" s="127"/>
      <c r="M105" s="117">
        <v>84647</v>
      </c>
      <c r="N105" s="127"/>
      <c r="O105" s="115">
        <v>257285</v>
      </c>
      <c r="P105" s="127"/>
      <c r="Q105" s="115">
        <v>175252</v>
      </c>
      <c r="R105" s="127"/>
      <c r="S105" s="115">
        <v>432537</v>
      </c>
      <c r="T105" s="127"/>
    </row>
    <row r="106" spans="2:20" ht="15" hidden="1" customHeight="1" outlineLevel="1" x14ac:dyDescent="0.25">
      <c r="B106" s="114" t="s">
        <v>88</v>
      </c>
      <c r="C106" s="115">
        <v>52110</v>
      </c>
      <c r="D106" s="127"/>
      <c r="E106" s="115">
        <v>26936</v>
      </c>
      <c r="F106" s="127"/>
      <c r="G106" s="115">
        <v>79046</v>
      </c>
      <c r="H106" s="127"/>
      <c r="I106" s="117">
        <v>58173</v>
      </c>
      <c r="J106" s="127"/>
      <c r="K106" s="117">
        <v>29740</v>
      </c>
      <c r="L106" s="127"/>
      <c r="M106" s="117">
        <v>87913</v>
      </c>
      <c r="N106" s="127"/>
      <c r="O106" s="115">
        <v>283799</v>
      </c>
      <c r="P106" s="127"/>
      <c r="Q106" s="115">
        <v>204016</v>
      </c>
      <c r="R106" s="127"/>
      <c r="S106" s="115">
        <v>487815</v>
      </c>
      <c r="T106" s="127"/>
    </row>
    <row r="107" spans="2:20" ht="15" hidden="1" customHeight="1" outlineLevel="1" x14ac:dyDescent="0.25">
      <c r="B107" s="114" t="s">
        <v>89</v>
      </c>
      <c r="C107" s="115">
        <v>61287</v>
      </c>
      <c r="D107" s="127"/>
      <c r="E107" s="115">
        <v>29903</v>
      </c>
      <c r="F107" s="127"/>
      <c r="G107" s="115">
        <v>91190</v>
      </c>
      <c r="H107" s="127"/>
      <c r="I107" s="117">
        <v>68076</v>
      </c>
      <c r="J107" s="127"/>
      <c r="K107" s="117">
        <v>33333</v>
      </c>
      <c r="L107" s="127"/>
      <c r="M107" s="117">
        <v>101409</v>
      </c>
      <c r="N107" s="127"/>
      <c r="O107" s="115">
        <v>271419</v>
      </c>
      <c r="P107" s="127"/>
      <c r="Q107" s="115">
        <v>192507</v>
      </c>
      <c r="R107" s="127"/>
      <c r="S107" s="115">
        <v>463926</v>
      </c>
      <c r="T107" s="127"/>
    </row>
    <row r="108" spans="2:20" ht="15" hidden="1" customHeight="1" outlineLevel="1" x14ac:dyDescent="0.25">
      <c r="B108" s="114" t="s">
        <v>90</v>
      </c>
      <c r="C108" s="115">
        <v>72509</v>
      </c>
      <c r="D108" s="127"/>
      <c r="E108" s="115">
        <v>40420</v>
      </c>
      <c r="F108" s="127"/>
      <c r="G108" s="115">
        <v>112929</v>
      </c>
      <c r="H108" s="127"/>
      <c r="I108" s="117">
        <v>81193</v>
      </c>
      <c r="J108" s="127"/>
      <c r="K108" s="117">
        <v>44666</v>
      </c>
      <c r="L108" s="127"/>
      <c r="M108" s="117">
        <v>125859</v>
      </c>
      <c r="N108" s="127"/>
      <c r="O108" s="115">
        <v>301594</v>
      </c>
      <c r="P108" s="127"/>
      <c r="Q108" s="115">
        <v>231405</v>
      </c>
      <c r="R108" s="127"/>
      <c r="S108" s="115">
        <v>532999</v>
      </c>
      <c r="T108" s="127"/>
    </row>
    <row r="109" spans="2:20" ht="15" hidden="1" customHeight="1" outlineLevel="1" x14ac:dyDescent="0.25">
      <c r="B109" s="114" t="s">
        <v>91</v>
      </c>
      <c r="C109" s="115">
        <v>66322</v>
      </c>
      <c r="D109" s="127"/>
      <c r="E109" s="115">
        <v>36858</v>
      </c>
      <c r="F109" s="127"/>
      <c r="G109" s="115">
        <v>103180</v>
      </c>
      <c r="H109" s="127"/>
      <c r="I109" s="117">
        <v>73153</v>
      </c>
      <c r="J109" s="127"/>
      <c r="K109" s="117">
        <v>40773</v>
      </c>
      <c r="L109" s="127"/>
      <c r="M109" s="117">
        <v>113926</v>
      </c>
      <c r="N109" s="127"/>
      <c r="O109" s="115">
        <v>279188</v>
      </c>
      <c r="P109" s="127"/>
      <c r="Q109" s="115">
        <v>206958</v>
      </c>
      <c r="R109" s="127"/>
      <c r="S109" s="115">
        <v>486146</v>
      </c>
      <c r="T109" s="127"/>
    </row>
    <row r="110" spans="2:20" ht="15" hidden="1" customHeight="1" outlineLevel="1" x14ac:dyDescent="0.25">
      <c r="B110" s="114" t="s">
        <v>92</v>
      </c>
      <c r="C110" s="115">
        <v>51580</v>
      </c>
      <c r="D110" s="127"/>
      <c r="E110" s="115">
        <v>28525</v>
      </c>
      <c r="F110" s="127"/>
      <c r="G110" s="115">
        <v>80105</v>
      </c>
      <c r="H110" s="127"/>
      <c r="I110" s="117">
        <v>57866</v>
      </c>
      <c r="J110" s="127"/>
      <c r="K110" s="117">
        <v>31203</v>
      </c>
      <c r="L110" s="127"/>
      <c r="M110" s="117">
        <v>89069</v>
      </c>
      <c r="N110" s="127"/>
      <c r="O110" s="115">
        <v>247714</v>
      </c>
      <c r="P110" s="127"/>
      <c r="Q110" s="115">
        <v>177405</v>
      </c>
      <c r="R110" s="127"/>
      <c r="S110" s="115">
        <v>425119</v>
      </c>
      <c r="T110" s="127"/>
    </row>
    <row r="111" spans="2:20" ht="15" hidden="1" customHeight="1" outlineLevel="1" x14ac:dyDescent="0.25">
      <c r="B111" s="114" t="s">
        <v>93</v>
      </c>
      <c r="C111" s="115">
        <v>47701</v>
      </c>
      <c r="D111" s="127"/>
      <c r="E111" s="115">
        <v>21801</v>
      </c>
      <c r="F111" s="127"/>
      <c r="G111" s="115">
        <v>69502</v>
      </c>
      <c r="H111" s="127"/>
      <c r="I111" s="117">
        <v>53203</v>
      </c>
      <c r="J111" s="127"/>
      <c r="K111" s="117">
        <v>24314</v>
      </c>
      <c r="L111" s="127"/>
      <c r="M111" s="117">
        <v>77517</v>
      </c>
      <c r="N111" s="127"/>
      <c r="O111" s="115">
        <v>231999</v>
      </c>
      <c r="P111" s="127"/>
      <c r="Q111" s="115">
        <v>144399</v>
      </c>
      <c r="R111" s="127"/>
      <c r="S111" s="115">
        <v>376398</v>
      </c>
      <c r="T111" s="127"/>
    </row>
    <row r="112" spans="2:20" ht="15" hidden="1" customHeight="1" outlineLevel="1" x14ac:dyDescent="0.25">
      <c r="B112" s="114" t="s">
        <v>94</v>
      </c>
      <c r="C112" s="115">
        <v>54732</v>
      </c>
      <c r="D112" s="127"/>
      <c r="E112" s="115">
        <v>30415</v>
      </c>
      <c r="F112" s="127"/>
      <c r="G112" s="115">
        <v>85147</v>
      </c>
      <c r="H112" s="127"/>
      <c r="I112" s="117">
        <v>61574</v>
      </c>
      <c r="J112" s="127"/>
      <c r="K112" s="117">
        <v>33731</v>
      </c>
      <c r="L112" s="127"/>
      <c r="M112" s="117">
        <v>95305</v>
      </c>
      <c r="N112" s="127"/>
      <c r="O112" s="115">
        <v>280921</v>
      </c>
      <c r="P112" s="127"/>
      <c r="Q112" s="115">
        <v>195664</v>
      </c>
      <c r="R112" s="127"/>
      <c r="S112" s="115">
        <v>476585</v>
      </c>
      <c r="T112" s="127"/>
    </row>
    <row r="113" spans="2:20" ht="15" hidden="1" customHeight="1" outlineLevel="1" x14ac:dyDescent="0.25">
      <c r="B113" s="114" t="s">
        <v>95</v>
      </c>
      <c r="C113" s="115">
        <v>50909</v>
      </c>
      <c r="D113" s="127"/>
      <c r="E113" s="115">
        <v>27560</v>
      </c>
      <c r="F113" s="127"/>
      <c r="G113" s="115">
        <v>78469</v>
      </c>
      <c r="H113" s="127"/>
      <c r="I113" s="117">
        <v>57387</v>
      </c>
      <c r="J113" s="127"/>
      <c r="K113" s="117">
        <v>30700</v>
      </c>
      <c r="L113" s="127"/>
      <c r="M113" s="117">
        <v>88087</v>
      </c>
      <c r="N113" s="127"/>
      <c r="O113" s="115">
        <v>263907</v>
      </c>
      <c r="P113" s="127"/>
      <c r="Q113" s="115">
        <v>205829</v>
      </c>
      <c r="R113" s="127"/>
      <c r="S113" s="115">
        <v>469736</v>
      </c>
      <c r="T113" s="127"/>
    </row>
    <row r="114" spans="2:20" ht="15" hidden="1" customHeight="1" outlineLevel="1" x14ac:dyDescent="0.25">
      <c r="B114" s="114" t="s">
        <v>96</v>
      </c>
      <c r="C114" s="115">
        <v>47537</v>
      </c>
      <c r="D114" s="127"/>
      <c r="E114" s="115">
        <v>23262</v>
      </c>
      <c r="F114" s="127"/>
      <c r="G114" s="115">
        <v>70799</v>
      </c>
      <c r="H114" s="127"/>
      <c r="I114" s="117">
        <v>53184</v>
      </c>
      <c r="J114" s="127"/>
      <c r="K114" s="117">
        <v>25716</v>
      </c>
      <c r="L114" s="127"/>
      <c r="M114" s="117">
        <v>78900</v>
      </c>
      <c r="N114" s="127"/>
      <c r="O114" s="115">
        <v>236296</v>
      </c>
      <c r="P114" s="127"/>
      <c r="Q114" s="115">
        <v>185317</v>
      </c>
      <c r="R114" s="127"/>
      <c r="S114" s="115">
        <v>421613</v>
      </c>
      <c r="T114" s="127"/>
    </row>
    <row r="115" spans="2:20" ht="15" hidden="1" customHeight="1" outlineLevel="1" x14ac:dyDescent="0.25">
      <c r="B115" s="114" t="s">
        <v>97</v>
      </c>
      <c r="C115" s="115">
        <v>42132</v>
      </c>
      <c r="D115" s="127"/>
      <c r="E115" s="115">
        <v>24231</v>
      </c>
      <c r="F115" s="127"/>
      <c r="G115" s="115">
        <v>66363</v>
      </c>
      <c r="H115" s="127"/>
      <c r="I115" s="117">
        <v>46950</v>
      </c>
      <c r="J115" s="127"/>
      <c r="K115" s="117">
        <v>26776</v>
      </c>
      <c r="L115" s="127"/>
      <c r="M115" s="117">
        <v>73726</v>
      </c>
      <c r="N115" s="127"/>
      <c r="O115" s="115">
        <v>233515</v>
      </c>
      <c r="P115" s="127"/>
      <c r="Q115" s="115">
        <v>188191</v>
      </c>
      <c r="R115" s="127"/>
      <c r="S115" s="115">
        <v>421706</v>
      </c>
      <c r="T115" s="127"/>
    </row>
    <row r="116" spans="2:20" collapsed="1" x14ac:dyDescent="0.25">
      <c r="B116" s="125">
        <v>2006</v>
      </c>
      <c r="C116" s="117">
        <v>645041</v>
      </c>
      <c r="D116" s="117"/>
      <c r="E116" s="117">
        <v>341425</v>
      </c>
      <c r="F116" s="117"/>
      <c r="G116" s="117">
        <v>986466</v>
      </c>
      <c r="H116" s="117"/>
      <c r="I116" s="117">
        <v>724637</v>
      </c>
      <c r="J116" s="117"/>
      <c r="K116" s="117">
        <v>378551</v>
      </c>
      <c r="L116" s="117"/>
      <c r="M116" s="117">
        <v>1103188</v>
      </c>
      <c r="N116" s="117"/>
      <c r="O116" s="117">
        <v>3144811</v>
      </c>
      <c r="P116" s="117"/>
      <c r="Q116" s="117">
        <v>2306202</v>
      </c>
      <c r="R116" s="117"/>
      <c r="S116" s="117">
        <v>5451013</v>
      </c>
      <c r="T116" s="117"/>
    </row>
    <row r="117" spans="2:20" ht="15" customHeight="1" x14ac:dyDescent="0.25">
      <c r="B117" s="402" t="s">
        <v>79</v>
      </c>
      <c r="C117" s="402"/>
      <c r="D117" s="402"/>
      <c r="E117" s="402"/>
      <c r="F117" s="402"/>
      <c r="G117" s="402"/>
      <c r="H117" s="402"/>
      <c r="I117" s="402"/>
      <c r="J117" s="402"/>
      <c r="K117" s="402"/>
      <c r="L117" s="402"/>
      <c r="M117" s="402"/>
      <c r="N117" s="402"/>
      <c r="O117" s="402"/>
      <c r="P117" s="402"/>
      <c r="Q117" s="402"/>
      <c r="R117" s="402"/>
      <c r="S117" s="402"/>
      <c r="T117" s="128"/>
    </row>
  </sheetData>
  <mergeCells count="6">
    <mergeCell ref="B117:S117"/>
    <mergeCell ref="B5:T5"/>
    <mergeCell ref="B6:B7"/>
    <mergeCell ref="C6:H6"/>
    <mergeCell ref="I6:N6"/>
    <mergeCell ref="O6:T6"/>
  </mergeCells>
  <printOptions horizontalCentered="1" verticalCentered="1"/>
  <pageMargins left="0.35433070866141736" right="0.27559055118110237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10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403" t="s">
        <v>141</v>
      </c>
      <c r="C5" s="403"/>
      <c r="D5" s="403"/>
      <c r="E5" s="403"/>
      <c r="F5" s="403"/>
      <c r="G5" s="403"/>
      <c r="H5" s="403"/>
      <c r="I5" s="403"/>
      <c r="J5" s="403"/>
      <c r="K5" s="403"/>
    </row>
    <row r="6" spans="2:11" s="129" customFormat="1" ht="15" customHeight="1" x14ac:dyDescent="0.25">
      <c r="B6" s="404"/>
      <c r="C6" s="404" t="s">
        <v>71</v>
      </c>
      <c r="D6" s="404"/>
      <c r="E6" s="404"/>
      <c r="F6" s="407" t="s">
        <v>134</v>
      </c>
      <c r="G6" s="407"/>
      <c r="H6" s="407"/>
      <c r="I6" s="404" t="s">
        <v>47</v>
      </c>
      <c r="J6" s="404"/>
      <c r="K6" s="404"/>
    </row>
    <row r="7" spans="2:11" s="129" customFormat="1" ht="15" customHeight="1" x14ac:dyDescent="0.25">
      <c r="B7" s="404"/>
      <c r="C7" s="130" t="s">
        <v>142</v>
      </c>
      <c r="D7" s="130" t="s">
        <v>143</v>
      </c>
      <c r="E7" s="130" t="s">
        <v>117</v>
      </c>
      <c r="F7" s="131" t="s">
        <v>142</v>
      </c>
      <c r="G7" s="131" t="s">
        <v>143</v>
      </c>
      <c r="H7" s="131" t="s">
        <v>117</v>
      </c>
      <c r="I7" s="130" t="s">
        <v>136</v>
      </c>
      <c r="J7" s="130" t="s">
        <v>143</v>
      </c>
      <c r="K7" s="130" t="s">
        <v>117</v>
      </c>
    </row>
    <row r="8" spans="2:11" x14ac:dyDescent="0.25">
      <c r="B8" s="114" t="s">
        <v>94</v>
      </c>
      <c r="C8" s="132">
        <f>IFERROR('Tablas turistas zona y tip.'!C8/'Tablas turistas zona y tip.'!C21-1,"-")</f>
        <v>7.6748081297967508E-2</v>
      </c>
      <c r="D8" s="132">
        <f>IFERROR('Tablas turistas zona y tip.'!E8/'Tablas turistas zona y tip.'!E21-1,"-")</f>
        <v>0.14776162372247015</v>
      </c>
      <c r="E8" s="132">
        <f>IFERROR('Tablas turistas zona y tip.'!G8/'Tablas turistas zona y tip.'!G21-1,"-")</f>
        <v>9.5055199925781597E-2</v>
      </c>
      <c r="F8" s="133">
        <f>IFERROR('Tablas turistas zona y tip.'!I8/'Tablas turistas zona y tip.'!I21-1,"-")</f>
        <v>0.10146390711761732</v>
      </c>
      <c r="G8" s="133">
        <f>IFERROR('Tablas turistas zona y tip.'!K8/'Tablas turistas zona y tip.'!K21-1,"-")</f>
        <v>0.16756356787299875</v>
      </c>
      <c r="H8" s="133">
        <f>IFERROR('Tablas turistas zona y tip.'!M8/'Tablas turistas zona y tip.'!M21-1,"-")</f>
        <v>0.11772493339290735</v>
      </c>
      <c r="I8" s="132">
        <f>IFERROR('Tablas turistas zona y tip.'!O8/'Tablas turistas zona y tip.'!O21-1,"-")</f>
        <v>0.1406006463399716</v>
      </c>
      <c r="J8" s="132">
        <f>IFERROR('Tablas turistas zona y tip.'!Q8/'Tablas turistas zona y tip.'!Q21-1,"-")</f>
        <v>0.12265048684120372</v>
      </c>
      <c r="K8" s="132">
        <f>IFERROR('Tablas turistas zona y tip.'!S8/'Tablas turistas zona y tip.'!S21-1,"-")</f>
        <v>0.13447284710382967</v>
      </c>
    </row>
    <row r="9" spans="2:11" x14ac:dyDescent="0.25">
      <c r="B9" s="114" t="s">
        <v>95</v>
      </c>
      <c r="C9" s="132">
        <f>IFERROR('Tablas turistas zona y tip.'!C9/'Tablas turistas zona y tip.'!C22-1,"-")</f>
        <v>-9.5485210171251111E-3</v>
      </c>
      <c r="D9" s="132">
        <f>IFERROR('Tablas turistas zona y tip.'!E9/'Tablas turistas zona y tip.'!E22-1,"-")</f>
        <v>2.8153497766081115E-2</v>
      </c>
      <c r="E9" s="132">
        <f>IFERROR('Tablas turistas zona y tip.'!G9/'Tablas turistas zona y tip.'!G22-1,"-")</f>
        <v>0</v>
      </c>
      <c r="F9" s="133">
        <f>IFERROR('Tablas turistas zona y tip.'!I9/'Tablas turistas zona y tip.'!I22-1,"-")</f>
        <v>2.9810541438448634E-3</v>
      </c>
      <c r="G9" s="133">
        <f>IFERROR('Tablas turistas zona y tip.'!K9/'Tablas turistas zona y tip.'!K22-1,"-")</f>
        <v>3.9684329199549007E-2</v>
      </c>
      <c r="H9" s="133">
        <f>IFERROR('Tablas turistas zona y tip.'!M9/'Tablas turistas zona y tip.'!M22-1,"-")</f>
        <v>1.1848825331971291E-2</v>
      </c>
      <c r="I9" s="132">
        <f>IFERROR('Tablas turistas zona y tip.'!O9/'Tablas turistas zona y tip.'!O22-1,"-")</f>
        <v>-1.5877865671040436E-2</v>
      </c>
      <c r="J9" s="132">
        <f>IFERROR('Tablas turistas zona y tip.'!Q9/'Tablas turistas zona y tip.'!Q22-1,"-")</f>
        <v>-9.7681765278734511E-2</v>
      </c>
      <c r="K9" s="132">
        <f>IFERROR('Tablas turistas zona y tip.'!S9/'Tablas turistas zona y tip.'!S22-1,"-")</f>
        <v>-4.542510295126978E-2</v>
      </c>
    </row>
    <row r="10" spans="2:11" x14ac:dyDescent="0.25">
      <c r="B10" s="114" t="s">
        <v>96</v>
      </c>
      <c r="C10" s="132">
        <f>IFERROR('Tablas turistas zona y tip.'!C10/'Tablas turistas zona y tip.'!C23-1,"-")</f>
        <v>4.7974698941734673E-2</v>
      </c>
      <c r="D10" s="132">
        <f>IFERROR('Tablas turistas zona y tip.'!E10/'Tablas turistas zona y tip.'!E23-1,"-")</f>
        <v>4.4920582395764352E-2</v>
      </c>
      <c r="E10" s="132">
        <f>IFERROR('Tablas turistas zona y tip.'!G10/'Tablas turistas zona y tip.'!G23-1,"-")</f>
        <v>4.7280657229334722E-2</v>
      </c>
      <c r="F10" s="133">
        <f>IFERROR('Tablas turistas zona y tip.'!I10/'Tablas turistas zona y tip.'!I23-1,"-")</f>
        <v>8.194282070358172E-2</v>
      </c>
      <c r="G10" s="133">
        <f>IFERROR('Tablas turistas zona y tip.'!K10/'Tablas turistas zona y tip.'!K23-1,"-")</f>
        <v>6.3756855575868299E-2</v>
      </c>
      <c r="H10" s="133">
        <f>IFERROR('Tablas turistas zona y tip.'!M10/'Tablas turistas zona y tip.'!M23-1,"-")</f>
        <v>7.7975171588586134E-2</v>
      </c>
      <c r="I10" s="132">
        <f>IFERROR('Tablas turistas zona y tip.'!O10/'Tablas turistas zona y tip.'!O23-1,"-")</f>
        <v>0.10022203662585816</v>
      </c>
      <c r="J10" s="132">
        <f>IFERROR('Tablas turistas zona y tip.'!Q10/'Tablas turistas zona y tip.'!Q23-1,"-")</f>
        <v>-3.1258088131983497E-2</v>
      </c>
      <c r="K10" s="132">
        <f>IFERROR('Tablas turistas zona y tip.'!S10/'Tablas turistas zona y tip.'!S23-1,"-")</f>
        <v>5.3516827605047723E-2</v>
      </c>
    </row>
    <row r="11" spans="2:11" x14ac:dyDescent="0.25">
      <c r="B11" s="114" t="s">
        <v>97</v>
      </c>
      <c r="C11" s="132">
        <f>IFERROR('Tablas turistas zona y tip.'!C11/'Tablas turistas zona y tip.'!C24-1,"-")</f>
        <v>5.7370517928286846E-2</v>
      </c>
      <c r="D11" s="132">
        <f>IFERROR('Tablas turistas zona y tip.'!E11/'Tablas turistas zona y tip.'!E24-1,"-")</f>
        <v>-7.3263624402742145E-2</v>
      </c>
      <c r="E11" s="132">
        <f>IFERROR('Tablas turistas zona y tip.'!G11/'Tablas turistas zona y tip.'!G24-1,"-")</f>
        <v>2.3596390718991778E-2</v>
      </c>
      <c r="F11" s="133">
        <f>IFERROR('Tablas turistas zona y tip.'!I11/'Tablas turistas zona y tip.'!I24-1,"-")</f>
        <v>9.9079851930195639E-2</v>
      </c>
      <c r="G11" s="133">
        <f>IFERROR('Tablas turistas zona y tip.'!K11/'Tablas turistas zona y tip.'!K24-1,"-")</f>
        <v>-3.8696273211271226E-2</v>
      </c>
      <c r="H11" s="133">
        <f>IFERROR('Tablas turistas zona y tip.'!M11/'Tablas turistas zona y tip.'!M24-1,"-")</f>
        <v>6.5223287649377015E-2</v>
      </c>
      <c r="I11" s="132">
        <f>IFERROR('Tablas turistas zona y tip.'!O11/'Tablas turistas zona y tip.'!O24-1,"-")</f>
        <v>4.8231229352387217E-2</v>
      </c>
      <c r="J11" s="132">
        <f>IFERROR('Tablas turistas zona y tip.'!Q11/'Tablas turistas zona y tip.'!Q24-1,"-")</f>
        <v>3.7973113021646743E-2</v>
      </c>
      <c r="K11" s="132">
        <f>IFERROR('Tablas turistas zona y tip.'!S11/'Tablas turistas zona y tip.'!S24-1,"-")</f>
        <v>4.4608266422652143E-2</v>
      </c>
    </row>
    <row r="12" spans="2:11" ht="30" customHeight="1" x14ac:dyDescent="0.25">
      <c r="B12" s="118" t="str">
        <f>actualizaciones!$A$2</f>
        <v>I cuatrimestre 2014</v>
      </c>
      <c r="C12" s="134">
        <v>4.076252519098289E-2</v>
      </c>
      <c r="D12" s="134">
        <v>3.5199605369789611E-2</v>
      </c>
      <c r="E12" s="134">
        <v>3.9374302068953426E-2</v>
      </c>
      <c r="F12" s="134">
        <v>6.8150208623087627E-2</v>
      </c>
      <c r="G12" s="134">
        <v>5.6202564773619512E-2</v>
      </c>
      <c r="H12" s="134">
        <v>6.5304786836200446E-2</v>
      </c>
      <c r="I12" s="134">
        <v>6.4530785420773062E-2</v>
      </c>
      <c r="J12" s="134">
        <v>1.1136207885205085E-3</v>
      </c>
      <c r="K12" s="134">
        <v>4.2134073569625397E-2</v>
      </c>
    </row>
    <row r="13" spans="2:11" outlineLevel="1" x14ac:dyDescent="0.25">
      <c r="B13" s="114" t="s">
        <v>86</v>
      </c>
      <c r="C13" s="132">
        <f>IFERROR('Tablas turistas zona y tip.'!C13/'Tablas turistas zona y tip.'!C26-1,"-")</f>
        <v>0.13637033037160662</v>
      </c>
      <c r="D13" s="132">
        <f>IFERROR('Tablas turistas zona y tip.'!E13/'Tablas turistas zona y tip.'!E26-1,"-")</f>
        <v>8.1904761904760814E-3</v>
      </c>
      <c r="E13" s="132">
        <f>IFERROR('Tablas turistas zona y tip.'!G13/'Tablas turistas zona y tip.'!G26-1,"-")</f>
        <v>0.10063371804857324</v>
      </c>
      <c r="F13" s="133">
        <f>IFERROR('Tablas turistas zona y tip.'!I13/'Tablas turistas zona y tip.'!I26-1,"-")</f>
        <v>0.1560358574322287</v>
      </c>
      <c r="G13" s="133">
        <f>IFERROR('Tablas turistas zona y tip.'!K13/'Tablas turistas zona y tip.'!K26-1,"-")</f>
        <v>-8.0041164027211398E-4</v>
      </c>
      <c r="H13" s="133">
        <f>IFERROR('Tablas turistas zona y tip.'!M13/'Tablas turistas zona y tip.'!M26-1,"-")</f>
        <v>0.11310390159162398</v>
      </c>
      <c r="I13" s="132">
        <f>IFERROR('Tablas turistas zona y tip.'!O13/'Tablas turistas zona y tip.'!O26-1,"-")</f>
        <v>0.1009858177769889</v>
      </c>
      <c r="J13" s="132">
        <f>IFERROR('Tablas turistas zona y tip.'!Q13/'Tablas turistas zona y tip.'!Q26-1,"-")</f>
        <v>5.8653999736105522E-2</v>
      </c>
      <c r="K13" s="132">
        <f>IFERROR('Tablas turistas zona y tip.'!S13/'Tablas turistas zona y tip.'!S26-1,"-")</f>
        <v>8.5432226029756642E-2</v>
      </c>
    </row>
    <row r="14" spans="2:11" outlineLevel="1" x14ac:dyDescent="0.25">
      <c r="B14" s="114" t="s">
        <v>87</v>
      </c>
      <c r="C14" s="132">
        <f>IFERROR('Tablas turistas zona y tip.'!C14/'Tablas turistas zona y tip.'!C27-1,"-")</f>
        <v>0.26455604979995528</v>
      </c>
      <c r="D14" s="132">
        <f>IFERROR('Tablas turistas zona y tip.'!E14/'Tablas turistas zona y tip.'!E27-1,"-")</f>
        <v>0.35836003495484992</v>
      </c>
      <c r="E14" s="132">
        <f>IFERROR('Tablas turistas zona y tip.'!G14/'Tablas turistas zona y tip.'!G27-1,"-")</f>
        <v>0.28842198877216396</v>
      </c>
      <c r="F14" s="133">
        <f>IFERROR('Tablas turistas zona y tip.'!I14/'Tablas turistas zona y tip.'!I27-1,"-")</f>
        <v>0.2876129718234981</v>
      </c>
      <c r="G14" s="133">
        <f>IFERROR('Tablas turistas zona y tip.'!K14/'Tablas turistas zona y tip.'!K27-1,"-")</f>
        <v>0.34214029016371628</v>
      </c>
      <c r="H14" s="133">
        <f>IFERROR('Tablas turistas zona y tip.'!M14/'Tablas turistas zona y tip.'!M27-1,"-")</f>
        <v>0.30122984876184145</v>
      </c>
      <c r="I14" s="132">
        <f>IFERROR('Tablas turistas zona y tip.'!O14/'Tablas turistas zona y tip.'!O27-1,"-")</f>
        <v>0.1489879564649681</v>
      </c>
      <c r="J14" s="132">
        <f>IFERROR('Tablas turistas zona y tip.'!Q14/'Tablas turistas zona y tip.'!Q27-1,"-")</f>
        <v>8.4132471008028453E-2</v>
      </c>
      <c r="K14" s="132">
        <f>IFERROR('Tablas turistas zona y tip.'!S14/'Tablas turistas zona y tip.'!S27-1,"-")</f>
        <v>0.12554630527601796</v>
      </c>
    </row>
    <row r="15" spans="2:11" outlineLevel="1" x14ac:dyDescent="0.25">
      <c r="B15" s="114" t="s">
        <v>88</v>
      </c>
      <c r="C15" s="132">
        <f>IFERROR('Tablas turistas zona y tip.'!C15/'Tablas turistas zona y tip.'!C28-1,"-")</f>
        <v>0.13920571001422677</v>
      </c>
      <c r="D15" s="132">
        <f>IFERROR('Tablas turistas zona y tip.'!E15/'Tablas turistas zona y tip.'!E28-1,"-")</f>
        <v>0.20047393364928912</v>
      </c>
      <c r="E15" s="132">
        <f>IFERROR('Tablas turistas zona y tip.'!G15/'Tablas turistas zona y tip.'!G28-1,"-")</f>
        <v>0.15529595846446553</v>
      </c>
      <c r="F15" s="133">
        <f>IFERROR('Tablas turistas zona y tip.'!I15/'Tablas turistas zona y tip.'!I28-1,"-")</f>
        <v>0.12858686257562657</v>
      </c>
      <c r="G15" s="133">
        <f>IFERROR('Tablas turistas zona y tip.'!K15/'Tablas turistas zona y tip.'!K28-1,"-")</f>
        <v>0.18875477275526542</v>
      </c>
      <c r="H15" s="133">
        <f>IFERROR('Tablas turistas zona y tip.'!M15/'Tablas turistas zona y tip.'!M28-1,"-")</f>
        <v>0.14421446623372458</v>
      </c>
      <c r="I15" s="132">
        <f>IFERROR('Tablas turistas zona y tip.'!O15/'Tablas turistas zona y tip.'!O28-1,"-")</f>
        <v>1.7480649752453115E-2</v>
      </c>
      <c r="J15" s="132">
        <f>IFERROR('Tablas turistas zona y tip.'!Q15/'Tablas turistas zona y tip.'!Q28-1,"-")</f>
        <v>4.1539493313989206E-2</v>
      </c>
      <c r="K15" s="132">
        <f>IFERROR('Tablas turistas zona y tip.'!S15/'Tablas turistas zona y tip.'!S28-1,"-")</f>
        <v>2.5751476839903642E-2</v>
      </c>
    </row>
    <row r="16" spans="2:11" outlineLevel="1" x14ac:dyDescent="0.25">
      <c r="B16" s="114" t="s">
        <v>89</v>
      </c>
      <c r="C16" s="132">
        <f>IFERROR('Tablas turistas zona y tip.'!C16/'Tablas turistas zona y tip.'!C29-1,"-")</f>
        <v>7.9551579174301779E-3</v>
      </c>
      <c r="D16" s="132">
        <f>IFERROR('Tablas turistas zona y tip.'!E16/'Tablas turistas zona y tip.'!E29-1,"-")</f>
        <v>0.1665826431400792</v>
      </c>
      <c r="E16" s="132">
        <f>IFERROR('Tablas turistas zona y tip.'!G16/'Tablas turistas zona y tip.'!G29-1,"-")</f>
        <v>4.4499751119960074E-2</v>
      </c>
      <c r="F16" s="133">
        <f>IFERROR('Tablas turistas zona y tip.'!I16/'Tablas turistas zona y tip.'!I29-1,"-")</f>
        <v>2.7126905175685723E-2</v>
      </c>
      <c r="G16" s="133">
        <f>IFERROR('Tablas turistas zona y tip.'!K16/'Tablas turistas zona y tip.'!K29-1,"-")</f>
        <v>0.14376349009091505</v>
      </c>
      <c r="H16" s="133">
        <f>IFERROR('Tablas turistas zona y tip.'!M16/'Tablas turistas zona y tip.'!M29-1,"-")</f>
        <v>5.4414690130068832E-2</v>
      </c>
      <c r="I16" s="132">
        <f>IFERROR('Tablas turistas zona y tip.'!O16/'Tablas turistas zona y tip.'!O29-1,"-")</f>
        <v>-1.1952996018257722E-2</v>
      </c>
      <c r="J16" s="132">
        <f>IFERROR('Tablas turistas zona y tip.'!Q16/'Tablas turistas zona y tip.'!Q29-1,"-")</f>
        <v>4.8940092165898674E-2</v>
      </c>
      <c r="K16" s="132">
        <f>IFERROR('Tablas turistas zona y tip.'!S16/'Tablas turistas zona y tip.'!S29-1,"-")</f>
        <v>8.5004837149307289E-3</v>
      </c>
    </row>
    <row r="17" spans="2:11" outlineLevel="1" x14ac:dyDescent="0.25">
      <c r="B17" s="114" t="s">
        <v>90</v>
      </c>
      <c r="C17" s="132">
        <f>IFERROR('Tablas turistas zona y tip.'!C17/'Tablas turistas zona y tip.'!C30-1,"-")</f>
        <v>0.12895608865607078</v>
      </c>
      <c r="D17" s="132">
        <f>IFERROR('Tablas turistas zona y tip.'!E17/'Tablas turistas zona y tip.'!E30-1,"-")</f>
        <v>0.30819653112129464</v>
      </c>
      <c r="E17" s="132">
        <f>IFERROR('Tablas turistas zona y tip.'!G17/'Tablas turistas zona y tip.'!G30-1,"-")</f>
        <v>0.17464072387485952</v>
      </c>
      <c r="F17" s="133">
        <f>IFERROR('Tablas turistas zona y tip.'!I17/'Tablas turistas zona y tip.'!I30-1,"-")</f>
        <v>0.11285148479363438</v>
      </c>
      <c r="G17" s="133">
        <f>IFERROR('Tablas turistas zona y tip.'!K17/'Tablas turistas zona y tip.'!K30-1,"-")</f>
        <v>0.2816684378320935</v>
      </c>
      <c r="H17" s="133">
        <f>IFERROR('Tablas turistas zona y tip.'!M17/'Tablas turistas zona y tip.'!M30-1,"-")</f>
        <v>0.1554295822779721</v>
      </c>
      <c r="I17" s="132">
        <f>IFERROR('Tablas turistas zona y tip.'!O17/'Tablas turistas zona y tip.'!O30-1,"-")</f>
        <v>1.0978484615854933E-2</v>
      </c>
      <c r="J17" s="132">
        <f>IFERROR('Tablas turistas zona y tip.'!Q17/'Tablas turistas zona y tip.'!Q30-1,"-")</f>
        <v>2.0094316620776986E-2</v>
      </c>
      <c r="K17" s="132">
        <f>IFERROR('Tablas turistas zona y tip.'!S17/'Tablas turistas zona y tip.'!S30-1,"-")</f>
        <v>1.4292478018640198E-2</v>
      </c>
    </row>
    <row r="18" spans="2:11" outlineLevel="1" x14ac:dyDescent="0.25">
      <c r="B18" s="114" t="s">
        <v>91</v>
      </c>
      <c r="C18" s="132">
        <f>IFERROR('Tablas turistas zona y tip.'!C18/'Tablas turistas zona y tip.'!C31-1,"-")</f>
        <v>0.18852400711321882</v>
      </c>
      <c r="D18" s="132">
        <f>IFERROR('Tablas turistas zona y tip.'!E18/'Tablas turistas zona y tip.'!E31-1,"-")</f>
        <v>1.0349243306169966</v>
      </c>
      <c r="E18" s="132">
        <f>IFERROR('Tablas turistas zona y tip.'!G18/'Tablas turistas zona y tip.'!G31-1,"-")</f>
        <v>0.3434449093444909</v>
      </c>
      <c r="F18" s="133">
        <f>IFERROR('Tablas turistas zona y tip.'!I18/'Tablas turistas zona y tip.'!I31-1,"-")</f>
        <v>6.3385415640454745E-2</v>
      </c>
      <c r="G18" s="133">
        <f>IFERROR('Tablas turistas zona y tip.'!K18/'Tablas turistas zona y tip.'!K31-1,"-")</f>
        <v>7.8364476170480701E-2</v>
      </c>
      <c r="H18" s="133">
        <f>IFERROR('Tablas turistas zona y tip.'!M18/'Tablas turistas zona y tip.'!M31-1,"-")</f>
        <v>6.7473676670725569E-2</v>
      </c>
      <c r="I18" s="132">
        <f>IFERROR('Tablas turistas zona y tip.'!O18/'Tablas turistas zona y tip.'!O31-1,"-")</f>
        <v>-2.7971525905610473E-2</v>
      </c>
      <c r="J18" s="132">
        <f>IFERROR('Tablas turistas zona y tip.'!Q18/'Tablas turistas zona y tip.'!Q31-1,"-")</f>
        <v>-2.5978620707083455E-2</v>
      </c>
      <c r="K18" s="132">
        <f>IFERROR('Tablas turistas zona y tip.'!S18/'Tablas turistas zona y tip.'!S31-1,"-")</f>
        <v>-2.7249440887438081E-2</v>
      </c>
    </row>
    <row r="19" spans="2:11" outlineLevel="1" x14ac:dyDescent="0.25">
      <c r="B19" s="114" t="s">
        <v>92</v>
      </c>
      <c r="C19" s="132">
        <f>IFERROR('Tablas turistas zona y tip.'!C19/'Tablas turistas zona y tip.'!C32-1,"-")</f>
        <v>6.1095671016062836E-2</v>
      </c>
      <c r="D19" s="132">
        <f>IFERROR('Tablas turistas zona y tip.'!E19/'Tablas turistas zona y tip.'!E32-1,"-")</f>
        <v>0.2281612054872415</v>
      </c>
      <c r="E19" s="132">
        <f>IFERROR('Tablas turistas zona y tip.'!G19/'Tablas turistas zona y tip.'!G32-1,"-")</f>
        <v>0.10267659702443077</v>
      </c>
      <c r="F19" s="133">
        <f>IFERROR('Tablas turistas zona y tip.'!I19/'Tablas turistas zona y tip.'!I32-1,"-")</f>
        <v>6.876099850094497E-2</v>
      </c>
      <c r="G19" s="133">
        <f>IFERROR('Tablas turistas zona y tip.'!K19/'Tablas turistas zona y tip.'!K32-1,"-")</f>
        <v>0.18148725949037958</v>
      </c>
      <c r="H19" s="133">
        <f>IFERROR('Tablas turistas zona y tip.'!M19/'Tablas turistas zona y tip.'!M32-1,"-")</f>
        <v>9.6999006724960424E-2</v>
      </c>
      <c r="I19" s="132">
        <f>IFERROR('Tablas turistas zona y tip.'!O19/'Tablas turistas zona y tip.'!O32-1,"-")</f>
        <v>-8.9708186599233297E-3</v>
      </c>
      <c r="J19" s="132">
        <f>IFERROR('Tablas turistas zona y tip.'!Q19/'Tablas turistas zona y tip.'!Q32-1,"-")</f>
        <v>-2.5195369030390768E-2</v>
      </c>
      <c r="K19" s="132">
        <f>IFERROR('Tablas turistas zona y tip.'!S19/'Tablas turistas zona y tip.'!S32-1,"-")</f>
        <v>-1.4632508155824175E-2</v>
      </c>
    </row>
    <row r="20" spans="2:11" outlineLevel="1" x14ac:dyDescent="0.25">
      <c r="B20" s="114" t="s">
        <v>93</v>
      </c>
      <c r="C20" s="132">
        <f>IFERROR('Tablas turistas zona y tip.'!C20/'Tablas turistas zona y tip.'!C33-1,"-")</f>
        <v>-3.1834769780262451E-2</v>
      </c>
      <c r="D20" s="132">
        <f>IFERROR('Tablas turistas zona y tip.'!E20/'Tablas turistas zona y tip.'!E33-1,"-")</f>
        <v>0.11455570291777195</v>
      </c>
      <c r="E20" s="132">
        <f>IFERROR('Tablas turistas zona y tip.'!G20/'Tablas turistas zona y tip.'!G33-1,"-")</f>
        <v>2.9979684818839392E-3</v>
      </c>
      <c r="F20" s="133">
        <f>IFERROR('Tablas turistas zona y tip.'!I20/'Tablas turistas zona y tip.'!I33-1,"-")</f>
        <v>-3.2749359744351003E-2</v>
      </c>
      <c r="G20" s="133">
        <f>IFERROR('Tablas turistas zona y tip.'!K20/'Tablas turistas zona y tip.'!K33-1,"-")</f>
        <v>9.075857916917518E-2</v>
      </c>
      <c r="H20" s="133">
        <f>IFERROR('Tablas turistas zona y tip.'!M20/'Tablas turistas zona y tip.'!M33-1,"-")</f>
        <v>-4.162965285398279E-3</v>
      </c>
      <c r="I20" s="132">
        <f>IFERROR('Tablas turistas zona y tip.'!O20/'Tablas turistas zona y tip.'!O33-1,"-")</f>
        <v>1.9123103148606102E-2</v>
      </c>
      <c r="J20" s="132">
        <f>IFERROR('Tablas turistas zona y tip.'!Q20/'Tablas turistas zona y tip.'!Q33-1,"-")</f>
        <v>0.10510431471635862</v>
      </c>
      <c r="K20" s="132">
        <f>IFERROR('Tablas turistas zona y tip.'!S20/'Tablas turistas zona y tip.'!S33-1,"-")</f>
        <v>4.6860406536739507E-2</v>
      </c>
    </row>
    <row r="21" spans="2:11" outlineLevel="1" x14ac:dyDescent="0.25">
      <c r="B21" s="114" t="s">
        <v>94</v>
      </c>
      <c r="C21" s="132">
        <f>IFERROR('Tablas turistas zona y tip.'!C21/'Tablas turistas zona y tip.'!C34-1,"-")</f>
        <v>-3.4398686815043655E-2</v>
      </c>
      <c r="D21" s="132">
        <f>IFERROR('Tablas turistas zona y tip.'!E21/'Tablas turistas zona y tip.'!E34-1,"-")</f>
        <v>-6.3809716326393096E-2</v>
      </c>
      <c r="E21" s="132">
        <f>IFERROR('Tablas turistas zona y tip.'!G21/'Tablas turistas zona y tip.'!G34-1,"-")</f>
        <v>-4.2156148364050017E-2</v>
      </c>
      <c r="F21" s="133">
        <f>IFERROR('Tablas turistas zona y tip.'!I21/'Tablas turistas zona y tip.'!I34-1,"-")</f>
        <v>-2.3007976670383345E-2</v>
      </c>
      <c r="G21" s="133">
        <f>IFERROR('Tablas turistas zona y tip.'!K21/'Tablas turistas zona y tip.'!K34-1,"-")</f>
        <v>-0.10923362693990057</v>
      </c>
      <c r="H21" s="133">
        <f>IFERROR('Tablas turistas zona y tip.'!M21/'Tablas turistas zona y tip.'!M34-1,"-")</f>
        <v>-4.5732333201737085E-2</v>
      </c>
      <c r="I21" s="132">
        <f>IFERROR('Tablas turistas zona y tip.'!O21/'Tablas turistas zona y tip.'!O34-1,"-")</f>
        <v>-5.8242289111854362E-2</v>
      </c>
      <c r="J21" s="132">
        <f>IFERROR('Tablas turistas zona y tip.'!Q21/'Tablas turistas zona y tip.'!Q34-1,"-")</f>
        <v>-7.7834096206228387E-2</v>
      </c>
      <c r="K21" s="132">
        <f>IFERROR('Tablas turistas zona y tip.'!S21/'Tablas turistas zona y tip.'!S34-1,"-")</f>
        <v>-6.5023423983826767E-2</v>
      </c>
    </row>
    <row r="22" spans="2:11" outlineLevel="1" x14ac:dyDescent="0.25">
      <c r="B22" s="114" t="s">
        <v>95</v>
      </c>
      <c r="C22" s="132">
        <f>IFERROR('Tablas turistas zona y tip.'!C22/'Tablas turistas zona y tip.'!C35-1,"-")</f>
        <v>5.709520988304484E-2</v>
      </c>
      <c r="D22" s="132">
        <f>IFERROR('Tablas turistas zona y tip.'!E22/'Tablas turistas zona y tip.'!E35-1,"-")</f>
        <v>-1.2689588494773085E-2</v>
      </c>
      <c r="E22" s="132">
        <f>IFERROR('Tablas turistas zona y tip.'!G22/'Tablas turistas zona y tip.'!G35-1,"-")</f>
        <v>3.8504877499114576E-2</v>
      </c>
      <c r="F22" s="133">
        <f>IFERROR('Tablas turistas zona y tip.'!I22/'Tablas turistas zona y tip.'!I35-1,"-")</f>
        <v>5.933493132443024E-2</v>
      </c>
      <c r="G22" s="133">
        <f>IFERROR('Tablas turistas zona y tip.'!K22/'Tablas turistas zona y tip.'!K35-1,"-")</f>
        <v>-4.5518131927257066E-2</v>
      </c>
      <c r="H22" s="133">
        <f>IFERROR('Tablas turistas zona y tip.'!M22/'Tablas turistas zona y tip.'!M35-1,"-")</f>
        <v>3.194569372610756E-2</v>
      </c>
      <c r="I22" s="132">
        <f>IFERROR('Tablas turistas zona y tip.'!O22/'Tablas turistas zona y tip.'!O35-1,"-")</f>
        <v>8.4898134623300203E-2</v>
      </c>
      <c r="J22" s="132">
        <f>IFERROR('Tablas turistas zona y tip.'!Q22/'Tablas turistas zona y tip.'!Q35-1,"-")</f>
        <v>3.6370573682720675E-2</v>
      </c>
      <c r="K22" s="132">
        <f>IFERROR('Tablas turistas zona y tip.'!S22/'Tablas turistas zona y tip.'!S35-1,"-")</f>
        <v>6.6854604906377846E-2</v>
      </c>
    </row>
    <row r="23" spans="2:11" outlineLevel="1" x14ac:dyDescent="0.25">
      <c r="B23" s="114" t="s">
        <v>96</v>
      </c>
      <c r="C23" s="132">
        <f>IFERROR('Tablas turistas zona y tip.'!C23/'Tablas turistas zona y tip.'!C36-1,"-")</f>
        <v>-2.937495572504667E-2</v>
      </c>
      <c r="D23" s="132">
        <f>IFERROR('Tablas turistas zona y tip.'!E23/'Tablas turistas zona y tip.'!E36-1,"-")</f>
        <v>-8.2156416097190599E-2</v>
      </c>
      <c r="E23" s="132">
        <f>IFERROR('Tablas turistas zona y tip.'!G23/'Tablas turistas zona y tip.'!G36-1,"-")</f>
        <v>-4.1895567283272372E-2</v>
      </c>
      <c r="F23" s="133">
        <f>IFERROR('Tablas turistas zona y tip.'!I23/'Tablas turistas zona y tip.'!I36-1,"-")</f>
        <v>-4.2282480355034457E-2</v>
      </c>
      <c r="G23" s="133">
        <f>IFERROR('Tablas turistas zona y tip.'!K23/'Tablas turistas zona y tip.'!K36-1,"-")</f>
        <v>-0.11117129316181451</v>
      </c>
      <c r="H23" s="133">
        <f>IFERROR('Tablas turistas zona y tip.'!M23/'Tablas turistas zona y tip.'!M36-1,"-")</f>
        <v>-5.8207600325549391E-2</v>
      </c>
      <c r="I23" s="132">
        <f>IFERROR('Tablas turistas zona y tip.'!O23/'Tablas turistas zona y tip.'!O36-1,"-")</f>
        <v>-5.5855155860541017E-2</v>
      </c>
      <c r="J23" s="132">
        <f>IFERROR('Tablas turistas zona y tip.'!Q23/'Tablas turistas zona y tip.'!Q36-1,"-")</f>
        <v>-3.9955415776283698E-2</v>
      </c>
      <c r="K23" s="132">
        <f>IFERROR('Tablas turistas zona y tip.'!S23/'Tablas turistas zona y tip.'!S36-1,"-")</f>
        <v>-5.0267817270534088E-2</v>
      </c>
    </row>
    <row r="24" spans="2:11" outlineLevel="1" x14ac:dyDescent="0.25">
      <c r="B24" s="114" t="s">
        <v>97</v>
      </c>
      <c r="C24" s="132">
        <f>IFERROR('Tablas turistas zona y tip.'!C24/'Tablas turistas zona y tip.'!C37-1,"-")</f>
        <v>-5.4171329390001577E-2</v>
      </c>
      <c r="D24" s="132">
        <f>IFERROR('Tablas turistas zona y tip.'!E24/'Tablas turistas zona y tip.'!E37-1,"-")</f>
        <v>9.9847677075399766E-2</v>
      </c>
      <c r="E24" s="132">
        <f>IFERROR('Tablas turistas zona y tip.'!G24/'Tablas turistas zona y tip.'!G37-1,"-")</f>
        <v>-1.8641179261029261E-2</v>
      </c>
      <c r="F24" s="133">
        <f>IFERROR('Tablas turistas zona y tip.'!I24/'Tablas turistas zona y tip.'!I37-1,"-")</f>
        <v>-5.0321414222579297E-2</v>
      </c>
      <c r="G24" s="133">
        <f>IFERROR('Tablas turistas zona y tip.'!K24/'Tablas turistas zona y tip.'!K37-1,"-")</f>
        <v>3.8010513546300029E-2</v>
      </c>
      <c r="H24" s="133">
        <f>IFERROR('Tablas turistas zona y tip.'!M24/'Tablas turistas zona y tip.'!M37-1,"-")</f>
        <v>-3.0038069887647456E-2</v>
      </c>
      <c r="I24" s="132">
        <f>IFERROR('Tablas turistas zona y tip.'!O24/'Tablas turistas zona y tip.'!O37-1,"-")</f>
        <v>-4.2060659273539303E-2</v>
      </c>
      <c r="J24" s="132">
        <f>IFERROR('Tablas turistas zona y tip.'!Q24/'Tablas turistas zona y tip.'!Q37-1,"-")</f>
        <v>-1.5038458773632413E-2</v>
      </c>
      <c r="K24" s="132">
        <f>IFERROR('Tablas turistas zona y tip.'!S24/'Tablas turistas zona y tip.'!S37-1,"-")</f>
        <v>-3.2687968284442648E-2</v>
      </c>
    </row>
    <row r="25" spans="2:11" x14ac:dyDescent="0.25">
      <c r="B25" s="122">
        <v>2013</v>
      </c>
      <c r="C25" s="135">
        <f>IFERROR('Tablas turistas zona y tip.'!C25/'Tablas turistas zona y tip.'!C38-1,"-")</f>
        <v>6.9271062619147727E-2</v>
      </c>
      <c r="D25" s="135">
        <f>IFERROR('Tablas turistas zona y tip.'!E25/'Tablas turistas zona y tip.'!E38-1,"-")</f>
        <v>0.1724301503723733</v>
      </c>
      <c r="E25" s="135">
        <f>IFERROR('Tablas turistas zona y tip.'!G25/'Tablas turistas zona y tip.'!G38-1,"-")</f>
        <v>9.4695369938724738E-2</v>
      </c>
      <c r="F25" s="135">
        <f>IFERROR('Tablas turistas zona y tip.'!I25/'Tablas turistas zona y tip.'!I38-1,"-")</f>
        <v>6.217961589088028E-2</v>
      </c>
      <c r="G25" s="135">
        <f>IFERROR('Tablas turistas zona y tip.'!K25/'Tablas turistas zona y tip.'!K38-1,"-")</f>
        <v>8.9194816622414574E-2</v>
      </c>
      <c r="H25" s="135">
        <f>IFERROR('Tablas turistas zona y tip.'!M25/'Tablas turistas zona y tip.'!M38-1,"-")</f>
        <v>6.8965650179266813E-2</v>
      </c>
      <c r="I25" s="135">
        <f>IFERROR('Tablas turistas zona y tip.'!O25/'Tablas turistas zona y tip.'!O38-1,"-")</f>
        <v>1.3991589038903074E-2</v>
      </c>
      <c r="J25" s="135">
        <f>IFERROR('Tablas turistas zona y tip.'!Q25/'Tablas turistas zona y tip.'!Q38-1,"-")</f>
        <v>1.6110329240525356E-2</v>
      </c>
      <c r="K25" s="135">
        <f>IFERROR('Tablas turistas zona y tip.'!S25/'Tablas turistas zona y tip.'!S38-1,"-")</f>
        <v>1.4738358930766138E-2</v>
      </c>
    </row>
    <row r="26" spans="2:11" hidden="1" outlineLevel="1" x14ac:dyDescent="0.25">
      <c r="B26" s="114" t="s">
        <v>86</v>
      </c>
      <c r="C26" s="132">
        <f>IFERROR('Tablas turistas zona y tip.'!C26/'Tablas turistas zona y tip.'!C39-1,"-")</f>
        <v>-6.92861222158766E-2</v>
      </c>
      <c r="D26" s="132">
        <f>IFERROR('Tablas turistas zona y tip.'!E26/'Tablas turistas zona y tip.'!E39-1,"-")</f>
        <v>2.7732463295269127E-2</v>
      </c>
      <c r="E26" s="132">
        <f>IFERROR('Tablas turistas zona y tip.'!G26/'Tablas turistas zona y tip.'!G39-1,"-")</f>
        <v>-4.4128595600676834E-2</v>
      </c>
      <c r="F26" s="133">
        <f>IFERROR('Tablas turistas zona y tip.'!I26/'Tablas turistas zona y tip.'!I39-1,"-")</f>
        <v>-3.2543206788000045E-2</v>
      </c>
      <c r="G26" s="133">
        <f>IFERROR('Tablas turistas zona y tip.'!K26/'Tablas turistas zona y tip.'!K39-1,"-")</f>
        <v>-2.3385808806752895E-3</v>
      </c>
      <c r="H26" s="133">
        <f>IFERROR('Tablas turistas zona y tip.'!M26/'Tablas turistas zona y tip.'!M39-1,"-")</f>
        <v>-2.4458388677689791E-2</v>
      </c>
      <c r="I26" s="132">
        <f>IFERROR('Tablas turistas zona y tip.'!O26/'Tablas turistas zona y tip.'!O39-1,"-")</f>
        <v>-1.1804567924611487E-3</v>
      </c>
      <c r="J26" s="132">
        <f>IFERROR('Tablas turistas zona y tip.'!Q26/'Tablas turistas zona y tip.'!Q39-1,"-")</f>
        <v>-0.14350717327686713</v>
      </c>
      <c r="K26" s="132">
        <f>IFERROR('Tablas turistas zona y tip.'!S26/'Tablas turistas zona y tip.'!S39-1,"-")</f>
        <v>-5.8654970900697267E-2</v>
      </c>
    </row>
    <row r="27" spans="2:11" hidden="1" outlineLevel="1" x14ac:dyDescent="0.25">
      <c r="B27" s="114" t="s">
        <v>87</v>
      </c>
      <c r="C27" s="132">
        <f>IFERROR('Tablas turistas zona y tip.'!C27/'Tablas turistas zona y tip.'!C40-1,"-")</f>
        <v>-8.4557987169570969E-2</v>
      </c>
      <c r="D27" s="132">
        <f>IFERROR('Tablas turistas zona y tip.'!E27/'Tablas turistas zona y tip.'!E40-1,"-")</f>
        <v>-2.1937321937321896E-2</v>
      </c>
      <c r="E27" s="132">
        <f>IFERROR('Tablas turistas zona y tip.'!G27/'Tablas turistas zona y tip.'!G40-1,"-")</f>
        <v>-6.9398944791199679E-2</v>
      </c>
      <c r="F27" s="133">
        <f>IFERROR('Tablas turistas zona y tip.'!I27/'Tablas turistas zona y tip.'!I40-1,"-")</f>
        <v>-9.0462183180884059E-2</v>
      </c>
      <c r="G27" s="133">
        <f>IFERROR('Tablas turistas zona y tip.'!K27/'Tablas turistas zona y tip.'!K40-1,"-")</f>
        <v>-6.0287679799874927E-2</v>
      </c>
      <c r="H27" s="133">
        <f>IFERROR('Tablas turistas zona y tip.'!M27/'Tablas turistas zona y tip.'!M40-1,"-")</f>
        <v>-8.3109837864196012E-2</v>
      </c>
      <c r="I27" s="132">
        <f>IFERROR('Tablas turistas zona y tip.'!O27/'Tablas turistas zona y tip.'!O40-1,"-")</f>
        <v>-1.7118241880951679E-2</v>
      </c>
      <c r="J27" s="132">
        <f>IFERROR('Tablas turistas zona y tip.'!Q27/'Tablas turistas zona y tip.'!Q40-1,"-")</f>
        <v>-7.0781903664080659E-2</v>
      </c>
      <c r="K27" s="132">
        <f>IFERROR('Tablas turistas zona y tip.'!S27/'Tablas turistas zona y tip.'!S40-1,"-")</f>
        <v>-3.7215337229888679E-2</v>
      </c>
    </row>
    <row r="28" spans="2:11" hidden="1" outlineLevel="1" x14ac:dyDescent="0.25">
      <c r="B28" s="114" t="s">
        <v>88</v>
      </c>
      <c r="C28" s="132">
        <f>IFERROR('Tablas turistas zona y tip.'!C28/'Tablas turistas zona y tip.'!C41-1,"-")</f>
        <v>-2.8053810818411962E-2</v>
      </c>
      <c r="D28" s="132">
        <f>IFERROR('Tablas turistas zona y tip.'!E28/'Tablas turistas zona y tip.'!E41-1,"-")</f>
        <v>-0.12974310629271746</v>
      </c>
      <c r="E28" s="132">
        <f>IFERROR('Tablas turistas zona y tip.'!G28/'Tablas turistas zona y tip.'!G41-1,"-")</f>
        <v>-5.6991951710261612E-2</v>
      </c>
      <c r="F28" s="133">
        <f>IFERROR('Tablas turistas zona y tip.'!I28/'Tablas turistas zona y tip.'!I41-1,"-")</f>
        <v>4.558280876926446E-3</v>
      </c>
      <c r="G28" s="133">
        <f>IFERROR('Tablas turistas zona y tip.'!K28/'Tablas turistas zona y tip.'!K41-1,"-")</f>
        <v>-0.16126033057851241</v>
      </c>
      <c r="H28" s="133">
        <f>IFERROR('Tablas turistas zona y tip.'!M28/'Tablas turistas zona y tip.'!M41-1,"-")</f>
        <v>-4.4505578480819152E-2</v>
      </c>
      <c r="I28" s="132">
        <f>IFERROR('Tablas turistas zona y tip.'!O28/'Tablas turistas zona y tip.'!O41-1,"-")</f>
        <v>-1.3440052062517416E-2</v>
      </c>
      <c r="J28" s="132">
        <f>IFERROR('Tablas turistas zona y tip.'!Q28/'Tablas turistas zona y tip.'!Q41-1,"-")</f>
        <v>-0.1702949159086522</v>
      </c>
      <c r="K28" s="132">
        <f>IFERROR('Tablas turistas zona y tip.'!S28/'Tablas turistas zona y tip.'!S41-1,"-")</f>
        <v>-7.3644179533839615E-2</v>
      </c>
    </row>
    <row r="29" spans="2:11" hidden="1" outlineLevel="1" x14ac:dyDescent="0.25">
      <c r="B29" s="114" t="s">
        <v>89</v>
      </c>
      <c r="C29" s="132">
        <f>IFERROR('Tablas turistas zona y tip.'!C29/'Tablas turistas zona y tip.'!C42-1,"-")</f>
        <v>5.8100278297367636E-2</v>
      </c>
      <c r="D29" s="132">
        <f>IFERROR('Tablas turistas zona y tip.'!E29/'Tablas turistas zona y tip.'!E42-1,"-")</f>
        <v>4.792452830188676E-2</v>
      </c>
      <c r="E29" s="132">
        <f>IFERROR('Tablas turistas zona y tip.'!G29/'Tablas turistas zona y tip.'!G42-1,"-")</f>
        <v>5.5738508968609768E-2</v>
      </c>
      <c r="F29" s="133">
        <f>IFERROR('Tablas turistas zona y tip.'!I29/'Tablas turistas zona y tip.'!I42-1,"-")</f>
        <v>1.2376387793484156E-2</v>
      </c>
      <c r="G29" s="133">
        <f>IFERROR('Tablas turistas zona y tip.'!K29/'Tablas turistas zona y tip.'!K42-1,"-")</f>
        <v>1.0175090849025459E-2</v>
      </c>
      <c r="H29" s="133">
        <f>IFERROR('Tablas turistas zona y tip.'!M29/'Tablas turistas zona y tip.'!M42-1,"-")</f>
        <v>1.1860522730087864E-2</v>
      </c>
      <c r="I29" s="132">
        <f>IFERROR('Tablas turistas zona y tip.'!O29/'Tablas turistas zona y tip.'!O42-1,"-")</f>
        <v>-3.849027004818284E-2</v>
      </c>
      <c r="J29" s="132">
        <f>IFERROR('Tablas turistas zona y tip.'!Q29/'Tablas turistas zona y tip.'!Q42-1,"-")</f>
        <v>-0.15179705669669907</v>
      </c>
      <c r="K29" s="132">
        <f>IFERROR('Tablas turistas zona y tip.'!S29/'Tablas turistas zona y tip.'!S42-1,"-")</f>
        <v>-7.9780453005595553E-2</v>
      </c>
    </row>
    <row r="30" spans="2:11" hidden="1" outlineLevel="1" x14ac:dyDescent="0.25">
      <c r="B30" s="114" t="s">
        <v>90</v>
      </c>
      <c r="C30" s="132">
        <f>IFERROR('Tablas turistas zona y tip.'!C30/'Tablas turistas zona y tip.'!C43-1,"-")</f>
        <v>-9.507649213531566E-2</v>
      </c>
      <c r="D30" s="132">
        <f>IFERROR('Tablas turistas zona y tip.'!E30/'Tablas turistas zona y tip.'!E43-1,"-")</f>
        <v>-0.11811950071618582</v>
      </c>
      <c r="E30" s="132">
        <f>IFERROR('Tablas turistas zona y tip.'!G30/'Tablas turistas zona y tip.'!G43-1,"-")</f>
        <v>-0.10106326422115897</v>
      </c>
      <c r="F30" s="133">
        <f>IFERROR('Tablas turistas zona y tip.'!I30/'Tablas turistas zona y tip.'!I43-1,"-")</f>
        <v>-0.13028772717354031</v>
      </c>
      <c r="G30" s="133">
        <f>IFERROR('Tablas turistas zona y tip.'!K30/'Tablas turistas zona y tip.'!K43-1,"-")</f>
        <v>-0.15362475265335496</v>
      </c>
      <c r="H30" s="133">
        <f>IFERROR('Tablas turistas zona y tip.'!M30/'Tablas turistas zona y tip.'!M43-1,"-")</f>
        <v>-0.13629418709632612</v>
      </c>
      <c r="I30" s="132">
        <f>IFERROR('Tablas turistas zona y tip.'!O30/'Tablas turistas zona y tip.'!O43-1,"-")</f>
        <v>-1.4346505780453267E-2</v>
      </c>
      <c r="J30" s="132">
        <f>IFERROR('Tablas turistas zona y tip.'!Q30/'Tablas turistas zona y tip.'!Q43-1,"-")</f>
        <v>-0.10636070382790119</v>
      </c>
      <c r="K30" s="132">
        <f>IFERROR('Tablas turistas zona y tip.'!S30/'Tablas turistas zona y tip.'!S43-1,"-")</f>
        <v>-4.9910650097566012E-2</v>
      </c>
    </row>
    <row r="31" spans="2:11" hidden="1" outlineLevel="1" x14ac:dyDescent="0.25">
      <c r="B31" s="114" t="s">
        <v>91</v>
      </c>
      <c r="C31" s="132">
        <f>IFERROR('Tablas turistas zona y tip.'!C31/'Tablas turistas zona y tip.'!C44-1,"-")</f>
        <v>-0.15984382159007149</v>
      </c>
      <c r="D31" s="132">
        <f>IFERROR('Tablas turistas zona y tip.'!E31/'Tablas turistas zona y tip.'!E44-1,"-")</f>
        <v>-0.5071201293620573</v>
      </c>
      <c r="E31" s="132">
        <f>IFERROR('Tablas turistas zona y tip.'!G31/'Tablas turistas zona y tip.'!G44-1,"-")</f>
        <v>-0.25581663543318434</v>
      </c>
      <c r="F31" s="133">
        <f>IFERROR('Tablas turistas zona y tip.'!I31/'Tablas turistas zona y tip.'!I44-1,"-")</f>
        <v>-8.7898066278484621E-2</v>
      </c>
      <c r="G31" s="133">
        <f>IFERROR('Tablas turistas zona y tip.'!K31/'Tablas turistas zona y tip.'!K44-1,"-")</f>
        <v>-0.12605504587155958</v>
      </c>
      <c r="H31" s="133">
        <f>IFERROR('Tablas turistas zona y tip.'!M31/'Tablas turistas zona y tip.'!M44-1,"-")</f>
        <v>-9.8639016579722072E-2</v>
      </c>
      <c r="I31" s="132">
        <f>IFERROR('Tablas turistas zona y tip.'!O31/'Tablas turistas zona y tip.'!O44-1,"-")</f>
        <v>-6.418409339044262E-2</v>
      </c>
      <c r="J31" s="132">
        <f>IFERROR('Tablas turistas zona y tip.'!Q31/'Tablas turistas zona y tip.'!Q44-1,"-")</f>
        <v>-0.17830036858225617</v>
      </c>
      <c r="K31" s="132">
        <f>IFERROR('Tablas turistas zona y tip.'!S31/'Tablas turistas zona y tip.'!S44-1,"-")</f>
        <v>-0.10901785623234517</v>
      </c>
    </row>
    <row r="32" spans="2:11" hidden="1" outlineLevel="1" x14ac:dyDescent="0.25">
      <c r="B32" s="114" t="s">
        <v>92</v>
      </c>
      <c r="C32" s="132">
        <f>IFERROR('Tablas turistas zona y tip.'!C32/'Tablas turistas zona y tip.'!C45-1,"-")</f>
        <v>7.5462743236829333E-3</v>
      </c>
      <c r="D32" s="132">
        <f>IFERROR('Tablas turistas zona y tip.'!E32/'Tablas turistas zona y tip.'!E45-1,"-")</f>
        <v>-3.7622272385252065E-2</v>
      </c>
      <c r="E32" s="132">
        <f>IFERROR('Tablas turistas zona y tip.'!G32/'Tablas turistas zona y tip.'!G45-1,"-")</f>
        <v>-4.0874574957275867E-3</v>
      </c>
      <c r="F32" s="133">
        <f>IFERROR('Tablas turistas zona y tip.'!I32/'Tablas turistas zona y tip.'!I45-1,"-")</f>
        <v>-1.3882640272511071E-2</v>
      </c>
      <c r="G32" s="133">
        <f>IFERROR('Tablas turistas zona y tip.'!K32/'Tablas turistas zona y tip.'!K45-1,"-")</f>
        <v>-5.8621955696977146E-2</v>
      </c>
      <c r="H32" s="133">
        <f>IFERROR('Tablas turistas zona y tip.'!M32/'Tablas turistas zona y tip.'!M45-1,"-")</f>
        <v>-2.5484377727352014E-2</v>
      </c>
      <c r="I32" s="132">
        <f>IFERROR('Tablas turistas zona y tip.'!O32/'Tablas turistas zona y tip.'!O45-1,"-")</f>
        <v>7.9489219175214565E-2</v>
      </c>
      <c r="J32" s="132">
        <f>IFERROR('Tablas turistas zona y tip.'!Q32/'Tablas turistas zona y tip.'!Q45-1,"-")</f>
        <v>-4.8425633292708992E-2</v>
      </c>
      <c r="K32" s="132">
        <f>IFERROR('Tablas turistas zona y tip.'!S32/'Tablas turistas zona y tip.'!S45-1,"-")</f>
        <v>3.1120877518661327E-2</v>
      </c>
    </row>
    <row r="33" spans="2:11" hidden="1" outlineLevel="1" x14ac:dyDescent="0.25">
      <c r="B33" s="114" t="s">
        <v>93</v>
      </c>
      <c r="C33" s="132">
        <f>IFERROR('Tablas turistas zona y tip.'!C33/'Tablas turistas zona y tip.'!C46-1,"-")</f>
        <v>1.0408221972331821E-2</v>
      </c>
      <c r="D33" s="132">
        <f>IFERROR('Tablas turistas zona y tip.'!E33/'Tablas turistas zona y tip.'!E46-1,"-")</f>
        <v>-8.3352328850391344E-2</v>
      </c>
      <c r="E33" s="132">
        <f>IFERROR('Tablas turistas zona y tip.'!G33/'Tablas turistas zona y tip.'!G46-1,"-")</f>
        <v>-1.3599221789883265E-2</v>
      </c>
      <c r="F33" s="133">
        <f>IFERROR('Tablas turistas zona y tip.'!I33/'Tablas turistas zona y tip.'!I46-1,"-")</f>
        <v>1.7104262234618917E-2</v>
      </c>
      <c r="G33" s="133">
        <f>IFERROR('Tablas turistas zona y tip.'!K33/'Tablas turistas zona y tip.'!K46-1,"-")</f>
        <v>-0.10276839972991225</v>
      </c>
      <c r="H33" s="133">
        <f>IFERROR('Tablas turistas zona y tip.'!M33/'Tablas turistas zona y tip.'!M46-1,"-")</f>
        <v>-1.3404134659999012E-2</v>
      </c>
      <c r="I33" s="132">
        <f>IFERROR('Tablas turistas zona y tip.'!O33/'Tablas turistas zona y tip.'!O46-1,"-")</f>
        <v>2.4225125490515032E-2</v>
      </c>
      <c r="J33" s="132">
        <f>IFERROR('Tablas turistas zona y tip.'!Q33/'Tablas turistas zona y tip.'!Q46-1,"-")</f>
        <v>-8.4459866502807346E-2</v>
      </c>
      <c r="K33" s="132">
        <f>IFERROR('Tablas turistas zona y tip.'!S33/'Tablas turistas zona y tip.'!S46-1,"-")</f>
        <v>-1.355184544083976E-2</v>
      </c>
    </row>
    <row r="34" spans="2:11" hidden="1" outlineLevel="1" x14ac:dyDescent="0.25">
      <c r="B34" s="114" t="s">
        <v>94</v>
      </c>
      <c r="C34" s="132">
        <f>IFERROR('Tablas turistas zona y tip.'!C34/'Tablas turistas zona y tip.'!C47-1,"-")</f>
        <v>-7.4961480919098711E-2</v>
      </c>
      <c r="D34" s="132">
        <f>IFERROR('Tablas turistas zona y tip.'!E34/'Tablas turistas zona y tip.'!E47-1,"-")</f>
        <v>-0.14520216564911881</v>
      </c>
      <c r="E34" s="132">
        <f>IFERROR('Tablas turistas zona y tip.'!G34/'Tablas turistas zona y tip.'!G47-1,"-")</f>
        <v>-9.4585244186982109E-2</v>
      </c>
      <c r="F34" s="133">
        <f>IFERROR('Tablas turistas zona y tip.'!I34/'Tablas turistas zona y tip.'!I47-1,"-")</f>
        <v>-8.0411720629412042E-2</v>
      </c>
      <c r="G34" s="133">
        <f>IFERROR('Tablas turistas zona y tip.'!K34/'Tablas turistas zona y tip.'!K47-1,"-")</f>
        <v>-0.15047085772461188</v>
      </c>
      <c r="H34" s="133">
        <f>IFERROR('Tablas turistas zona y tip.'!M34/'Tablas turistas zona y tip.'!M47-1,"-")</f>
        <v>-9.9972995636663398E-2</v>
      </c>
      <c r="I34" s="132">
        <f>IFERROR('Tablas turistas zona y tip.'!O34/'Tablas turistas zona y tip.'!O47-1,"-")</f>
        <v>-7.4621733149931258E-2</v>
      </c>
      <c r="J34" s="132">
        <f>IFERROR('Tablas turistas zona y tip.'!Q34/'Tablas turistas zona y tip.'!Q47-1,"-")</f>
        <v>-0.22500122416335233</v>
      </c>
      <c r="K34" s="132">
        <f>IFERROR('Tablas turistas zona y tip.'!S34/'Tablas turistas zona y tip.'!S47-1,"-")</f>
        <v>-0.13285952983466043</v>
      </c>
    </row>
    <row r="35" spans="2:11" hidden="1" outlineLevel="1" x14ac:dyDescent="0.25">
      <c r="B35" s="114" t="s">
        <v>95</v>
      </c>
      <c r="C35" s="132">
        <f>IFERROR('Tablas turistas zona y tip.'!C35/'Tablas turistas zona y tip.'!C48-1,"-")</f>
        <v>-4.6290676990687452E-2</v>
      </c>
      <c r="D35" s="132">
        <f>IFERROR('Tablas turistas zona y tip.'!E35/'Tablas turistas zona y tip.'!E48-1,"-")</f>
        <v>-0.12080964777134362</v>
      </c>
      <c r="E35" s="132">
        <f>IFERROR('Tablas turistas zona y tip.'!G35/'Tablas turistas zona y tip.'!G48-1,"-")</f>
        <v>-6.7349267355272691E-2</v>
      </c>
      <c r="F35" s="133">
        <f>IFERROR('Tablas turistas zona y tip.'!I35/'Tablas turistas zona y tip.'!I48-1,"-")</f>
        <v>-7.0458452180811593E-3</v>
      </c>
      <c r="G35" s="133">
        <f>IFERROR('Tablas turistas zona y tip.'!K35/'Tablas turistas zona y tip.'!K48-1,"-")</f>
        <v>-0.1243345111896349</v>
      </c>
      <c r="H35" s="133">
        <f>IFERROR('Tablas turistas zona y tip.'!M35/'Tablas turistas zona y tip.'!M48-1,"-")</f>
        <v>-4.0612696186829167E-2</v>
      </c>
      <c r="I35" s="132">
        <f>IFERROR('Tablas turistas zona y tip.'!O35/'Tablas turistas zona y tip.'!O48-1,"-")</f>
        <v>-1.192048689718217E-2</v>
      </c>
      <c r="J35" s="132">
        <f>IFERROR('Tablas turistas zona y tip.'!Q35/'Tablas turistas zona y tip.'!Q48-1,"-")</f>
        <v>-7.8868752373772E-2</v>
      </c>
      <c r="K35" s="132">
        <f>IFERROR('Tablas turistas zona y tip.'!S35/'Tablas turistas zona y tip.'!S48-1,"-")</f>
        <v>-3.7919814726757206E-2</v>
      </c>
    </row>
    <row r="36" spans="2:11" hidden="1" outlineLevel="1" x14ac:dyDescent="0.25">
      <c r="B36" s="114" t="s">
        <v>96</v>
      </c>
      <c r="C36" s="132">
        <f>IFERROR('Tablas turistas zona y tip.'!C36/'Tablas turistas zona y tip.'!C49-1,"-")</f>
        <v>-1.8767812043837928E-2</v>
      </c>
      <c r="D36" s="132">
        <f>IFERROR('Tablas turistas zona y tip.'!E36/'Tablas turistas zona y tip.'!E49-1,"-")</f>
        <v>-2.610367521999557E-2</v>
      </c>
      <c r="E36" s="132">
        <f>IFERROR('Tablas turistas zona y tip.'!G36/'Tablas turistas zona y tip.'!G49-1,"-")</f>
        <v>-2.0517977488444306E-2</v>
      </c>
      <c r="F36" s="133">
        <f>IFERROR('Tablas turistas zona y tip.'!I36/'Tablas turistas zona y tip.'!I49-1,"-")</f>
        <v>4.909782742113622E-3</v>
      </c>
      <c r="G36" s="133">
        <f>IFERROR('Tablas turistas zona y tip.'!K36/'Tablas turistas zona y tip.'!K49-1,"-")</f>
        <v>-0.14366883116883122</v>
      </c>
      <c r="H36" s="133">
        <f>IFERROR('Tablas turistas zona y tip.'!M36/'Tablas turistas zona y tip.'!M49-1,"-")</f>
        <v>-3.3842431574172105E-2</v>
      </c>
      <c r="I36" s="132">
        <f>IFERROR('Tablas turistas zona y tip.'!O36/'Tablas turistas zona y tip.'!O49-1,"-")</f>
        <v>1.9589694918444867E-2</v>
      </c>
      <c r="J36" s="132">
        <f>IFERROR('Tablas turistas zona y tip.'!Q36/'Tablas turistas zona y tip.'!Q49-1,"-")</f>
        <v>-0.13397643991933506</v>
      </c>
      <c r="K36" s="132">
        <f>IFERROR('Tablas turistas zona y tip.'!S36/'Tablas turistas zona y tip.'!S49-1,"-")</f>
        <v>-4.0217513630518953E-2</v>
      </c>
    </row>
    <row r="37" spans="2:11" hidden="1" outlineLevel="1" x14ac:dyDescent="0.25">
      <c r="B37" s="114" t="s">
        <v>97</v>
      </c>
      <c r="C37" s="132">
        <f>IFERROR('Tablas turistas zona y tip.'!C37/'Tablas turistas zona y tip.'!C50-1,"-")</f>
        <v>6.8053760031221877E-2</v>
      </c>
      <c r="D37" s="132">
        <f>IFERROR('Tablas turistas zona y tip.'!E37/'Tablas turistas zona y tip.'!E50-1,"-")</f>
        <v>-0.10831918505942273</v>
      </c>
      <c r="E37" s="132">
        <f>IFERROR('Tablas turistas zona y tip.'!G37/'Tablas turistas zona y tip.'!G50-1,"-")</f>
        <v>2.1445748537382014E-2</v>
      </c>
      <c r="F37" s="133">
        <f>IFERROR('Tablas turistas zona y tip.'!I37/'Tablas turistas zona y tip.'!I50-1,"-")</f>
        <v>7.3353745310276386E-2</v>
      </c>
      <c r="G37" s="133">
        <f>IFERROR('Tablas turistas zona y tip.'!K37/'Tablas turistas zona y tip.'!K50-1,"-")</f>
        <v>-0.10528219971056441</v>
      </c>
      <c r="H37" s="133">
        <f>IFERROR('Tablas turistas zona y tip.'!M37/'Tablas turistas zona y tip.'!M50-1,"-")</f>
        <v>2.6301578730027586E-2</v>
      </c>
      <c r="I37" s="132">
        <f>IFERROR('Tablas turistas zona y tip.'!O37/'Tablas turistas zona y tip.'!O50-1,"-")</f>
        <v>8.7600059786760553E-2</v>
      </c>
      <c r="J37" s="132">
        <f>IFERROR('Tablas turistas zona y tip.'!Q37/'Tablas turistas zona y tip.'!Q50-1,"-")</f>
        <v>-3.8658226448474164E-2</v>
      </c>
      <c r="K37" s="132">
        <f>IFERROR('Tablas turistas zona y tip.'!S37/'Tablas turistas zona y tip.'!S50-1,"-")</f>
        <v>4.0214233841684877E-2</v>
      </c>
    </row>
    <row r="38" spans="2:11" collapsed="1" x14ac:dyDescent="0.25">
      <c r="B38" s="125">
        <v>2012</v>
      </c>
      <c r="C38" s="136">
        <f>IFERROR('Tablas turistas zona y tip.'!C38/'Tablas turistas zona y tip.'!C51-1,"-")</f>
        <v>-4.0191127499613732E-2</v>
      </c>
      <c r="D38" s="136">
        <f>IFERROR('Tablas turistas zona y tip.'!E38/'Tablas turistas zona y tip.'!E51-1,"-")</f>
        <v>-0.11479694938562557</v>
      </c>
      <c r="E38" s="136">
        <f>IFERROR('Tablas turistas zona y tip.'!G38/'Tablas turistas zona y tip.'!G51-1,"-")</f>
        <v>-5.9722268025371283E-2</v>
      </c>
      <c r="F38" s="136">
        <f>IFERROR('Tablas turistas zona y tip.'!I38/'Tablas turistas zona y tip.'!I51-1,"-")</f>
        <v>-3.1889388977775157E-2</v>
      </c>
      <c r="G38" s="136">
        <f>IFERROR('Tablas turistas zona y tip.'!K38/'Tablas turistas zona y tip.'!K51-1,"-")</f>
        <v>-0.10296135507349469</v>
      </c>
      <c r="H38" s="136">
        <f>IFERROR('Tablas turistas zona y tip.'!M38/'Tablas turistas zona y tip.'!M51-1,"-")</f>
        <v>-5.0780678214198627E-2</v>
      </c>
      <c r="I38" s="136">
        <f>IFERROR('Tablas turistas zona y tip.'!O38/'Tablas turistas zona y tip.'!O51-1,"-")</f>
        <v>-5.1646528961398763E-3</v>
      </c>
      <c r="J38" s="136">
        <f>IFERROR('Tablas turistas zona y tip.'!Q38/'Tablas turistas zona y tip.'!Q51-1,"-")</f>
        <v>-0.12328943027534578</v>
      </c>
      <c r="K38" s="136">
        <f>IFERROR('Tablas turistas zona y tip.'!S38/'Tablas turistas zona y tip.'!S51-1,"-")</f>
        <v>-5.0266627107499406E-2</v>
      </c>
    </row>
    <row r="39" spans="2:11" hidden="1" outlineLevel="1" x14ac:dyDescent="0.25">
      <c r="B39" s="114" t="s">
        <v>86</v>
      </c>
      <c r="C39" s="132">
        <f>IFERROR('Tablas turistas zona y tip.'!C39/'Tablas turistas zona y tip.'!C52-1,"-")</f>
        <v>0.10384043170184332</v>
      </c>
      <c r="D39" s="132">
        <f>IFERROR('Tablas turistas zona y tip.'!E39/'Tablas turistas zona y tip.'!E52-1,"-")</f>
        <v>-0.15190924183729937</v>
      </c>
      <c r="E39" s="132">
        <f>IFERROR('Tablas turistas zona y tip.'!G39/'Tablas turistas zona y tip.'!G52-1,"-")</f>
        <v>2.3784364335579511E-2</v>
      </c>
      <c r="F39" s="133">
        <f>IFERROR('Tablas turistas zona y tip.'!I39/'Tablas turistas zona y tip.'!I52-1,"-")</f>
        <v>5.0755750273822509E-2</v>
      </c>
      <c r="G39" s="133">
        <f>IFERROR('Tablas turistas zona y tip.'!K39/'Tablas turistas zona y tip.'!K52-1,"-")</f>
        <v>-0.19937893871586443</v>
      </c>
      <c r="H39" s="133">
        <f>IFERROR('Tablas turistas zona y tip.'!M39/'Tablas turistas zona y tip.'!M52-1,"-")</f>
        <v>-3.033398472197546E-2</v>
      </c>
      <c r="I39" s="132">
        <f>IFERROR('Tablas turistas zona y tip.'!O39/'Tablas turistas zona y tip.'!O52-1,"-")</f>
        <v>3.2247198020419532E-2</v>
      </c>
      <c r="J39" s="132">
        <f>IFERROR('Tablas turistas zona y tip.'!Q39/'Tablas turistas zona y tip.'!Q52-1,"-")</f>
        <v>1.5486832568253117E-2</v>
      </c>
      <c r="K39" s="132">
        <f>IFERROR('Tablas turistas zona y tip.'!S39/'Tablas turistas zona y tip.'!S52-1,"-")</f>
        <v>2.541285420489392E-2</v>
      </c>
    </row>
    <row r="40" spans="2:11" hidden="1" outlineLevel="1" x14ac:dyDescent="0.25">
      <c r="B40" s="114" t="s">
        <v>87</v>
      </c>
      <c r="C40" s="132">
        <f>IFERROR('Tablas turistas zona y tip.'!C40/'Tablas turistas zona y tip.'!C53-1,"-")</f>
        <v>0.11608185649723257</v>
      </c>
      <c r="D40" s="132">
        <f>IFERROR('Tablas turistas zona y tip.'!E40/'Tablas turistas zona y tip.'!E53-1,"-")</f>
        <v>-0.15807147997121607</v>
      </c>
      <c r="E40" s="132">
        <f>IFERROR('Tablas turistas zona y tip.'!G40/'Tablas turistas zona y tip.'!G53-1,"-")</f>
        <v>3.4533195390817228E-2</v>
      </c>
      <c r="F40" s="133">
        <f>IFERROR('Tablas turistas zona y tip.'!I40/'Tablas turistas zona y tip.'!I53-1,"-")</f>
        <v>0.12454403335070352</v>
      </c>
      <c r="G40" s="133">
        <f>IFERROR('Tablas turistas zona y tip.'!K40/'Tablas turistas zona y tip.'!K53-1,"-")</f>
        <v>-0.21594586643130331</v>
      </c>
      <c r="H40" s="133">
        <f>IFERROR('Tablas turistas zona y tip.'!M40/'Tablas turistas zona y tip.'!M53-1,"-")</f>
        <v>1.6937595884148671E-2</v>
      </c>
      <c r="I40" s="132">
        <f>IFERROR('Tablas turistas zona y tip.'!O40/'Tablas turistas zona y tip.'!O53-1,"-")</f>
        <v>8.9118610857741309E-2</v>
      </c>
      <c r="J40" s="132">
        <f>IFERROR('Tablas turistas zona y tip.'!Q40/'Tablas turistas zona y tip.'!Q53-1,"-")</f>
        <v>-3.3867022042031847E-2</v>
      </c>
      <c r="K40" s="132">
        <f>IFERROR('Tablas turistas zona y tip.'!S40/'Tablas turistas zona y tip.'!S53-1,"-")</f>
        <v>3.9559902077203724E-2</v>
      </c>
    </row>
    <row r="41" spans="2:11" hidden="1" outlineLevel="1" x14ac:dyDescent="0.25">
      <c r="B41" s="114" t="s">
        <v>88</v>
      </c>
      <c r="C41" s="132">
        <f>IFERROR('Tablas turistas zona y tip.'!C41/'Tablas turistas zona y tip.'!C54-1,"-")</f>
        <v>0.13832937598377937</v>
      </c>
      <c r="D41" s="132">
        <f>IFERROR('Tablas turistas zona y tip.'!E41/'Tablas turistas zona y tip.'!E54-1,"-")</f>
        <v>-2.0318633110136264E-2</v>
      </c>
      <c r="E41" s="132">
        <f>IFERROR('Tablas turistas zona y tip.'!G41/'Tablas turistas zona y tip.'!G54-1,"-")</f>
        <v>8.8182166511576954E-2</v>
      </c>
      <c r="F41" s="133">
        <f>IFERROR('Tablas turistas zona y tip.'!I41/'Tablas turistas zona y tip.'!I54-1,"-")</f>
        <v>8.9563181420428961E-2</v>
      </c>
      <c r="G41" s="133">
        <f>IFERROR('Tablas turistas zona y tip.'!K41/'Tablas turistas zona y tip.'!K54-1,"-")</f>
        <v>4.9312224240851688E-3</v>
      </c>
      <c r="H41" s="133">
        <f>IFERROR('Tablas turistas zona y tip.'!M41/'Tablas turistas zona y tip.'!M54-1,"-")</f>
        <v>6.3072723727822133E-2</v>
      </c>
      <c r="I41" s="132">
        <f>IFERROR('Tablas turistas zona y tip.'!O41/'Tablas turistas zona y tip.'!O54-1,"-")</f>
        <v>5.00285962579754E-2</v>
      </c>
      <c r="J41" s="132">
        <f>IFERROR('Tablas turistas zona y tip.'!Q41/'Tablas turistas zona y tip.'!Q54-1,"-")</f>
        <v>7.1661971145362324E-2</v>
      </c>
      <c r="K41" s="132">
        <f>IFERROR('Tablas turistas zona y tip.'!S41/'Tablas turistas zona y tip.'!S54-1,"-")</f>
        <v>5.8227842262694063E-2</v>
      </c>
    </row>
    <row r="42" spans="2:11" hidden="1" outlineLevel="1" x14ac:dyDescent="0.25">
      <c r="B42" s="114" t="s">
        <v>89</v>
      </c>
      <c r="C42" s="132">
        <f>IFERROR('Tablas turistas zona y tip.'!C42/'Tablas turistas zona y tip.'!C55-1,"-")</f>
        <v>9.3107919409535222E-2</v>
      </c>
      <c r="D42" s="132">
        <f>IFERROR('Tablas turistas zona y tip.'!E42/'Tablas turistas zona y tip.'!E55-1,"-")</f>
        <v>-0.1621877963958267</v>
      </c>
      <c r="E42" s="132">
        <f>IFERROR('Tablas turistas zona y tip.'!G42/'Tablas turistas zona y tip.'!G55-1,"-")</f>
        <v>2.0905237933439347E-2</v>
      </c>
      <c r="F42" s="133">
        <f>IFERROR('Tablas turistas zona y tip.'!I42/'Tablas turistas zona y tip.'!I55-1,"-")</f>
        <v>0.14301234339605196</v>
      </c>
      <c r="G42" s="133">
        <f>IFERROR('Tablas turistas zona y tip.'!K42/'Tablas turistas zona y tip.'!K55-1,"-")</f>
        <v>-0.13657367790518571</v>
      </c>
      <c r="H42" s="133">
        <f>IFERROR('Tablas turistas zona y tip.'!M42/'Tablas turistas zona y tip.'!M55-1,"-")</f>
        <v>6.2394104390452565E-2</v>
      </c>
      <c r="I42" s="132">
        <f>IFERROR('Tablas turistas zona y tip.'!O42/'Tablas turistas zona y tip.'!O55-1,"-")</f>
        <v>0.16128668465295437</v>
      </c>
      <c r="J42" s="132">
        <f>IFERROR('Tablas turistas zona y tip.'!Q42/'Tablas turistas zona y tip.'!Q55-1,"-")</f>
        <v>0.15304183223538437</v>
      </c>
      <c r="K42" s="132">
        <f>IFERROR('Tablas turistas zona y tip.'!S42/'Tablas turistas zona y tip.'!S55-1,"-")</f>
        <v>0.15826855444313992</v>
      </c>
    </row>
    <row r="43" spans="2:11" hidden="1" outlineLevel="1" x14ac:dyDescent="0.25">
      <c r="B43" s="114" t="s">
        <v>90</v>
      </c>
      <c r="C43" s="132">
        <f>IFERROR('Tablas turistas zona y tip.'!C43/'Tablas turistas zona y tip.'!C56-1,"-")</f>
        <v>8.4873867731567243E-2</v>
      </c>
      <c r="D43" s="132">
        <f>IFERROR('Tablas turistas zona y tip.'!E43/'Tablas turistas zona y tip.'!E56-1,"-")</f>
        <v>-5.9242504451609834E-2</v>
      </c>
      <c r="E43" s="132">
        <f>IFERROR('Tablas turistas zona y tip.'!G43/'Tablas turistas zona y tip.'!G56-1,"-")</f>
        <v>4.3348032282219728E-2</v>
      </c>
      <c r="F43" s="133">
        <f>IFERROR('Tablas turistas zona y tip.'!I43/'Tablas turistas zona y tip.'!I56-1,"-")</f>
        <v>0.14865276161489582</v>
      </c>
      <c r="G43" s="133">
        <f>IFERROR('Tablas turistas zona y tip.'!K43/'Tablas turistas zona y tip.'!K56-1,"-")</f>
        <v>-3.3763524964150693E-2</v>
      </c>
      <c r="H43" s="133">
        <f>IFERROR('Tablas turistas zona y tip.'!M43/'Tablas turistas zona y tip.'!M56-1,"-")</f>
        <v>9.5425267535629077E-2</v>
      </c>
      <c r="I43" s="132">
        <f>IFERROR('Tablas turistas zona y tip.'!O43/'Tablas turistas zona y tip.'!O56-1,"-")</f>
        <v>5.426288183095318E-2</v>
      </c>
      <c r="J43" s="132">
        <f>IFERROR('Tablas turistas zona y tip.'!Q43/'Tablas turistas zona y tip.'!Q56-1,"-")</f>
        <v>3.4520484683218555E-2</v>
      </c>
      <c r="K43" s="132">
        <f>IFERROR('Tablas turistas zona y tip.'!S43/'Tablas turistas zona y tip.'!S56-1,"-")</f>
        <v>4.6543622285564412E-2</v>
      </c>
    </row>
    <row r="44" spans="2:11" hidden="1" outlineLevel="1" x14ac:dyDescent="0.25">
      <c r="B44" s="114" t="s">
        <v>91</v>
      </c>
      <c r="C44" s="132">
        <f>IFERROR('Tablas turistas zona y tip.'!C44/'Tablas turistas zona y tip.'!C57-1,"-")</f>
        <v>0.18115294117647052</v>
      </c>
      <c r="D44" s="132">
        <f>IFERROR('Tablas turistas zona y tip.'!E44/'Tablas turistas zona y tip.'!E57-1,"-")</f>
        <v>-1.923568834092193E-2</v>
      </c>
      <c r="E44" s="132">
        <f>IFERROR('Tablas turistas zona y tip.'!G44/'Tablas turistas zona y tip.'!G57-1,"-")</f>
        <v>0.1180234338485342</v>
      </c>
      <c r="F44" s="133">
        <f>IFERROR('Tablas turistas zona y tip.'!I44/'Tablas turistas zona y tip.'!I57-1,"-")</f>
        <v>0.19435918349825076</v>
      </c>
      <c r="G44" s="133">
        <f>IFERROR('Tablas turistas zona y tip.'!K44/'Tablas turistas zona y tip.'!K57-1,"-")</f>
        <v>1.4142165984369237E-2</v>
      </c>
      <c r="H44" s="133">
        <f>IFERROR('Tablas turistas zona y tip.'!M44/'Tablas turistas zona y tip.'!M57-1,"-")</f>
        <v>0.13746052728207392</v>
      </c>
      <c r="I44" s="132">
        <f>IFERROR('Tablas turistas zona y tip.'!O44/'Tablas turistas zona y tip.'!O57-1,"-")</f>
        <v>0.12307303417416837</v>
      </c>
      <c r="J44" s="132">
        <f>IFERROR('Tablas turistas zona y tip.'!Q44/'Tablas turistas zona y tip.'!Q57-1,"-")</f>
        <v>3.4504981069251706E-2</v>
      </c>
      <c r="K44" s="132">
        <f>IFERROR('Tablas turistas zona y tip.'!S44/'Tablas turistas zona y tip.'!S57-1,"-")</f>
        <v>8.6526806113562227E-2</v>
      </c>
    </row>
    <row r="45" spans="2:11" hidden="1" outlineLevel="1" x14ac:dyDescent="0.25">
      <c r="B45" s="114" t="s">
        <v>92</v>
      </c>
      <c r="C45" s="132">
        <f>IFERROR('Tablas turistas zona y tip.'!C45/'Tablas turistas zona y tip.'!C58-1,"-")</f>
        <v>-1.2906701646717145E-2</v>
      </c>
      <c r="D45" s="132">
        <f>IFERROR('Tablas turistas zona y tip.'!E45/'Tablas turistas zona y tip.'!E58-1,"-")</f>
        <v>-0.33513734764416958</v>
      </c>
      <c r="E45" s="132">
        <f>IFERROR('Tablas turistas zona y tip.'!G45/'Tablas turistas zona y tip.'!G58-1,"-")</f>
        <v>-0.12245087277168787</v>
      </c>
      <c r="F45" s="133">
        <f>IFERROR('Tablas turistas zona y tip.'!I45/'Tablas turistas zona y tip.'!I58-1,"-")</f>
        <v>-1.1520298172423282E-2</v>
      </c>
      <c r="G45" s="133">
        <f>IFERROR('Tablas turistas zona y tip.'!K45/'Tablas turistas zona y tip.'!K58-1,"-")</f>
        <v>-0.31350556605755098</v>
      </c>
      <c r="H45" s="133">
        <f>IFERROR('Tablas turistas zona y tip.'!M45/'Tablas turistas zona y tip.'!M58-1,"-")</f>
        <v>-0.11273336524652944</v>
      </c>
      <c r="I45" s="132">
        <f>IFERROR('Tablas turistas zona y tip.'!O45/'Tablas turistas zona y tip.'!O58-1,"-")</f>
        <v>3.4641091950288638E-2</v>
      </c>
      <c r="J45" s="132">
        <f>IFERROR('Tablas turistas zona y tip.'!Q45/'Tablas turistas zona y tip.'!Q58-1,"-")</f>
        <v>7.9325421611493585E-3</v>
      </c>
      <c r="K45" s="132">
        <f>IFERROR('Tablas turistas zona y tip.'!S45/'Tablas turistas zona y tip.'!S58-1,"-")</f>
        <v>2.4377038643207172E-2</v>
      </c>
    </row>
    <row r="46" spans="2:11" hidden="1" outlineLevel="1" x14ac:dyDescent="0.25">
      <c r="B46" s="114" t="s">
        <v>93</v>
      </c>
      <c r="C46" s="132">
        <f>IFERROR('Tablas turistas zona y tip.'!C46/'Tablas turistas zona y tip.'!C59-1,"-")</f>
        <v>-4.3809857217874004E-2</v>
      </c>
      <c r="D46" s="132">
        <f>IFERROR('Tablas turistas zona y tip.'!E46/'Tablas turistas zona y tip.'!E59-1,"-")</f>
        <v>-0.20778908084030578</v>
      </c>
      <c r="E46" s="132">
        <f>IFERROR('Tablas turistas zona y tip.'!G46/'Tablas turistas zona y tip.'!G59-1,"-")</f>
        <v>-9.1936965585471042E-2</v>
      </c>
      <c r="F46" s="133">
        <f>IFERROR('Tablas turistas zona y tip.'!I46/'Tablas turistas zona y tip.'!I59-1,"-")</f>
        <v>-1.6883470063001393E-2</v>
      </c>
      <c r="G46" s="133">
        <f>IFERROR('Tablas turistas zona y tip.'!K46/'Tablas turistas zona y tip.'!K59-1,"-")</f>
        <v>-0.20683376178234791</v>
      </c>
      <c r="H46" s="133">
        <f>IFERROR('Tablas turistas zona y tip.'!M46/'Tablas turistas zona y tip.'!M59-1,"-")</f>
        <v>-7.3362208987547417E-2</v>
      </c>
      <c r="I46" s="132">
        <f>IFERROR('Tablas turistas zona y tip.'!O46/'Tablas turistas zona y tip.'!O59-1,"-")</f>
        <v>1.5171710331762789E-3</v>
      </c>
      <c r="J46" s="132">
        <f>IFERROR('Tablas turistas zona y tip.'!Q46/'Tablas turistas zona y tip.'!Q59-1,"-")</f>
        <v>-2.7123968492123063E-2</v>
      </c>
      <c r="K46" s="132">
        <f>IFERROR('Tablas turistas zona y tip.'!S46/'Tablas turistas zona y tip.'!S59-1,"-")</f>
        <v>-8.6272512641953902E-3</v>
      </c>
    </row>
    <row r="47" spans="2:11" hidden="1" outlineLevel="1" x14ac:dyDescent="0.25">
      <c r="B47" s="114" t="s">
        <v>94</v>
      </c>
      <c r="C47" s="132">
        <f>IFERROR('Tablas turistas zona y tip.'!C47/'Tablas turistas zona y tip.'!C60-1,"-")</f>
        <v>7.9628736740597894E-2</v>
      </c>
      <c r="D47" s="132">
        <f>IFERROR('Tablas turistas zona y tip.'!E47/'Tablas turistas zona y tip.'!E60-1,"-")</f>
        <v>-5.2292576419213921E-2</v>
      </c>
      <c r="E47" s="132">
        <f>IFERROR('Tablas turistas zona y tip.'!G47/'Tablas turistas zona y tip.'!G60-1,"-")</f>
        <v>3.9214046822742432E-2</v>
      </c>
      <c r="F47" s="133">
        <f>IFERROR('Tablas turistas zona y tip.'!I47/'Tablas turistas zona y tip.'!I60-1,"-")</f>
        <v>0.10113774535348274</v>
      </c>
      <c r="G47" s="133">
        <f>IFERROR('Tablas turistas zona y tip.'!K47/'Tablas turistas zona y tip.'!K60-1,"-")</f>
        <v>-2.1712066132164698E-2</v>
      </c>
      <c r="H47" s="133">
        <f>IFERROR('Tablas turistas zona y tip.'!M47/'Tablas turistas zona y tip.'!M60-1,"-")</f>
        <v>6.3837186446316085E-2</v>
      </c>
      <c r="I47" s="132">
        <f>IFERROR('Tablas turistas zona y tip.'!O47/'Tablas turistas zona y tip.'!O60-1,"-")</f>
        <v>0.12298804411628406</v>
      </c>
      <c r="J47" s="132">
        <f>IFERROR('Tablas turistas zona y tip.'!Q47/'Tablas turistas zona y tip.'!Q60-1,"-")</f>
        <v>0.12348637199948653</v>
      </c>
      <c r="K47" s="132">
        <f>IFERROR('Tablas turistas zona y tip.'!S47/'Tablas turistas zona y tip.'!S60-1,"-")</f>
        <v>0.12318098019401291</v>
      </c>
    </row>
    <row r="48" spans="2:11" hidden="1" outlineLevel="1" x14ac:dyDescent="0.25">
      <c r="B48" s="114" t="s">
        <v>95</v>
      </c>
      <c r="C48" s="132">
        <f>IFERROR('Tablas turistas zona y tip.'!C48/'Tablas turistas zona y tip.'!C61-1,"-")</f>
        <v>0.18646803227808806</v>
      </c>
      <c r="D48" s="132">
        <f>IFERROR('Tablas turistas zona y tip.'!E48/'Tablas turistas zona y tip.'!E61-1,"-")</f>
        <v>-7.4874769311890077E-3</v>
      </c>
      <c r="E48" s="132">
        <f>IFERROR('Tablas turistas zona y tip.'!G48/'Tablas turistas zona y tip.'!G61-1,"-")</f>
        <v>0.12437542201215401</v>
      </c>
      <c r="F48" s="133">
        <f>IFERROR('Tablas turistas zona y tip.'!I48/'Tablas turistas zona y tip.'!I61-1,"-")</f>
        <v>0.15564627038354906</v>
      </c>
      <c r="G48" s="133">
        <f>IFERROR('Tablas turistas zona y tip.'!K48/'Tablas turistas zona y tip.'!K61-1,"-")</f>
        <v>8.5531004989307657E-3</v>
      </c>
      <c r="H48" s="133">
        <f>IFERROR('Tablas turistas zona y tip.'!M48/'Tablas turistas zona y tip.'!M61-1,"-")</f>
        <v>0.10934274688126355</v>
      </c>
      <c r="I48" s="132">
        <f>IFERROR('Tablas turistas zona y tip.'!O48/'Tablas turistas zona y tip.'!O61-1,"-")</f>
        <v>0.15802306534904376</v>
      </c>
      <c r="J48" s="132">
        <f>IFERROR('Tablas turistas zona y tip.'!Q48/'Tablas turistas zona y tip.'!Q61-1,"-")</f>
        <v>7.2813408419183379E-2</v>
      </c>
      <c r="K48" s="132">
        <f>IFERROR('Tablas turistas zona y tip.'!S48/'Tablas turistas zona y tip.'!S61-1,"-")</f>
        <v>0.12337243205947157</v>
      </c>
    </row>
    <row r="49" spans="2:11" hidden="1" outlineLevel="1" x14ac:dyDescent="0.25">
      <c r="B49" s="114" t="s">
        <v>96</v>
      </c>
      <c r="C49" s="132">
        <f>IFERROR('Tablas turistas zona y tip.'!C49/'Tablas turistas zona y tip.'!C62-1,"-")</f>
        <v>0.12317181075313588</v>
      </c>
      <c r="D49" s="132">
        <f>IFERROR('Tablas turistas zona y tip.'!E49/'Tablas turistas zona y tip.'!E62-1,"-")</f>
        <v>-0.17858227540545468</v>
      </c>
      <c r="E49" s="132">
        <f>IFERROR('Tablas turistas zona y tip.'!G49/'Tablas turistas zona y tip.'!G62-1,"-")</f>
        <v>3.2665925777478177E-2</v>
      </c>
      <c r="F49" s="133">
        <f>IFERROR('Tablas turistas zona y tip.'!I49/'Tablas turistas zona y tip.'!I62-1,"-")</f>
        <v>0.12486192930780549</v>
      </c>
      <c r="G49" s="133">
        <f>IFERROR('Tablas turistas zona y tip.'!K49/'Tablas turistas zona y tip.'!K62-1,"-")</f>
        <v>-4.6597755790171891E-2</v>
      </c>
      <c r="H49" s="133">
        <f>IFERROR('Tablas turistas zona y tip.'!M49/'Tablas turistas zona y tip.'!M62-1,"-")</f>
        <v>7.4463418200724663E-2</v>
      </c>
      <c r="I49" s="132">
        <f>IFERROR('Tablas turistas zona y tip.'!O49/'Tablas turistas zona y tip.'!O62-1,"-")</f>
        <v>0.14230610708909763</v>
      </c>
      <c r="J49" s="132">
        <f>IFERROR('Tablas turistas zona y tip.'!Q49/'Tablas turistas zona y tip.'!Q62-1,"-")</f>
        <v>0.11150747278430417</v>
      </c>
      <c r="K49" s="132">
        <f>IFERROR('Tablas turistas zona y tip.'!S49/'Tablas turistas zona y tip.'!S62-1,"-")</f>
        <v>0.13011064898375579</v>
      </c>
    </row>
    <row r="50" spans="2:11" hidden="1" outlineLevel="1" x14ac:dyDescent="0.25">
      <c r="B50" s="114" t="s">
        <v>97</v>
      </c>
      <c r="C50" s="132">
        <f>IFERROR('Tablas turistas zona y tip.'!C50/'Tablas turistas zona y tip.'!C63-1,"-")</f>
        <v>5.2635633039771923E-2</v>
      </c>
      <c r="D50" s="132">
        <f>IFERROR('Tablas turistas zona y tip.'!E50/'Tablas turistas zona y tip.'!E63-1,"-")</f>
        <v>-0.21729655025780048</v>
      </c>
      <c r="E50" s="132">
        <f>IFERROR('Tablas turistas zona y tip.'!G50/'Tablas turistas zona y tip.'!G63-1,"-")</f>
        <v>-3.5283933518005517E-2</v>
      </c>
      <c r="F50" s="133">
        <f>IFERROR('Tablas turistas zona y tip.'!I50/'Tablas turistas zona y tip.'!I63-1,"-")</f>
        <v>4.8043026303895786E-2</v>
      </c>
      <c r="G50" s="133">
        <f>IFERROR('Tablas turistas zona y tip.'!K50/'Tablas turistas zona y tip.'!K63-1,"-")</f>
        <v>-0.19483419915521683</v>
      </c>
      <c r="H50" s="133">
        <f>IFERROR('Tablas turistas zona y tip.'!M50/'Tablas turistas zona y tip.'!M63-1,"-")</f>
        <v>-2.9098366975589429E-2</v>
      </c>
      <c r="I50" s="132">
        <f>IFERROR('Tablas turistas zona y tip.'!O50/'Tablas turistas zona y tip.'!O63-1,"-")</f>
        <v>6.3395983169755032E-2</v>
      </c>
      <c r="J50" s="132">
        <f>IFERROR('Tablas turistas zona y tip.'!Q50/'Tablas turistas zona y tip.'!Q63-1,"-")</f>
        <v>-7.0861692564530676E-2</v>
      </c>
      <c r="K50" s="132">
        <f>IFERROR('Tablas turistas zona y tip.'!S50/'Tablas turistas zona y tip.'!S63-1,"-")</f>
        <v>8.69355923157622E-3</v>
      </c>
    </row>
    <row r="51" spans="2:11" collapsed="1" x14ac:dyDescent="0.25">
      <c r="B51" s="125">
        <v>2011</v>
      </c>
      <c r="C51" s="136">
        <f>IFERROR('Tablas turistas zona y tip.'!C51/'Tablas turistas zona y tip.'!C64-1,"-")</f>
        <v>9.1327002183738681E-2</v>
      </c>
      <c r="D51" s="136">
        <f>IFERROR('Tablas turistas zona y tip.'!E51/'Tablas turistas zona y tip.'!E64-1,"-")</f>
        <v>-0.13152940425667703</v>
      </c>
      <c r="E51" s="136">
        <f>IFERROR('Tablas turistas zona y tip.'!G51/'Tablas turistas zona y tip.'!G64-1,"-")</f>
        <v>2.2629164980439764E-2</v>
      </c>
      <c r="F51" s="136">
        <f>IFERROR('Tablas turistas zona y tip.'!I51/'Tablas turistas zona y tip.'!I64-1,"-")</f>
        <v>9.6951681805589995E-2</v>
      </c>
      <c r="G51" s="136">
        <f>IFERROR('Tablas turistas zona y tip.'!K51/'Tablas turistas zona y tip.'!K64-1,"-")</f>
        <v>-0.11378850361549664</v>
      </c>
      <c r="H51" s="136">
        <f>IFERROR('Tablas turistas zona y tip.'!M51/'Tablas turistas zona y tip.'!M64-1,"-")</f>
        <v>3.1737441824758239E-2</v>
      </c>
      <c r="I51" s="136">
        <f>IFERROR('Tablas turistas zona y tip.'!O51/'Tablas turistas zona y tip.'!O64-1,"-")</f>
        <v>8.5679405379263329E-2</v>
      </c>
      <c r="J51" s="136">
        <f>IFERROR('Tablas turistas zona y tip.'!Q51/'Tablas turistas zona y tip.'!Q64-1,"-")</f>
        <v>4.0744465737968527E-2</v>
      </c>
      <c r="K51" s="136">
        <f>IFERROR('Tablas turistas zona y tip.'!S51/'Tablas turistas zona y tip.'!S64-1,"-")</f>
        <v>6.8072009231421982E-2</v>
      </c>
    </row>
    <row r="52" spans="2:11" hidden="1" outlineLevel="1" x14ac:dyDescent="0.25">
      <c r="B52" s="114" t="s">
        <v>86</v>
      </c>
      <c r="C52" s="132">
        <f>IFERROR('Tablas turistas zona y tip.'!C52/'Tablas turistas zona y tip.'!C65-1,"-")</f>
        <v>-5.5335874225821868E-2</v>
      </c>
      <c r="D52" s="132">
        <f>IFERROR('Tablas turistas zona y tip.'!E52/'Tablas turistas zona y tip.'!E65-1,"-")</f>
        <v>-0.1420160486206733</v>
      </c>
      <c r="E52" s="132">
        <f>IFERROR('Tablas turistas zona y tip.'!G52/'Tablas turistas zona y tip.'!G65-1,"-")</f>
        <v>-8.4294348122650353E-2</v>
      </c>
      <c r="F52" s="133">
        <f>IFERROR('Tablas turistas zona y tip.'!I52/'Tablas turistas zona y tip.'!I65-1,"-")</f>
        <v>-4.2012927054478344E-2</v>
      </c>
      <c r="G52" s="133">
        <f>IFERROR('Tablas turistas zona y tip.'!K52/'Tablas turistas zona y tip.'!K65-1,"-")</f>
        <v>-5.3877727370922446E-2</v>
      </c>
      <c r="H52" s="133">
        <f>IFERROR('Tablas turistas zona y tip.'!M52/'Tablas turistas zona y tip.'!M65-1,"-")</f>
        <v>-4.5891775075215024E-2</v>
      </c>
      <c r="I52" s="132">
        <f>IFERROR('Tablas turistas zona y tip.'!O52/'Tablas turistas zona y tip.'!O65-1,"-")</f>
        <v>6.2324385459557874E-2</v>
      </c>
      <c r="J52" s="132">
        <f>IFERROR('Tablas turistas zona y tip.'!Q52/'Tablas turistas zona y tip.'!Q65-1,"-")</f>
        <v>7.388644928617305E-2</v>
      </c>
      <c r="K52" s="132">
        <f>IFERROR('Tablas turistas zona y tip.'!S52/'Tablas turistas zona y tip.'!S65-1,"-")</f>
        <v>6.7008832719694489E-2</v>
      </c>
    </row>
    <row r="53" spans="2:11" hidden="1" outlineLevel="1" x14ac:dyDescent="0.25">
      <c r="B53" s="114" t="s">
        <v>87</v>
      </c>
      <c r="C53" s="132">
        <f>IFERROR('Tablas turistas zona y tip.'!C53/'Tablas turistas zona y tip.'!C66-1,"-")</f>
        <v>-6.9636698634667149E-2</v>
      </c>
      <c r="D53" s="132">
        <f>IFERROR('Tablas turistas zona y tip.'!E53/'Tablas turistas zona y tip.'!E66-1,"-")</f>
        <v>-0.11032863849765262</v>
      </c>
      <c r="E53" s="132">
        <f>IFERROR('Tablas turistas zona y tip.'!G53/'Tablas turistas zona y tip.'!G66-1,"-")</f>
        <v>-8.2124496545400993E-2</v>
      </c>
      <c r="F53" s="133">
        <f>IFERROR('Tablas turistas zona y tip.'!I53/'Tablas turistas zona y tip.'!I66-1,"-")</f>
        <v>-6.6476311336717386E-2</v>
      </c>
      <c r="G53" s="133">
        <f>IFERROR('Tablas turistas zona y tip.'!K53/'Tablas turistas zona y tip.'!K66-1,"-")</f>
        <v>-3.6640773853143793E-3</v>
      </c>
      <c r="H53" s="133">
        <f>IFERROR('Tablas turistas zona y tip.'!M53/'Tablas turistas zona y tip.'!M66-1,"-")</f>
        <v>-4.7498856071676365E-2</v>
      </c>
      <c r="I53" s="132">
        <f>IFERROR('Tablas turistas zona y tip.'!O53/'Tablas turistas zona y tip.'!O66-1,"-")</f>
        <v>5.1321210399204453E-2</v>
      </c>
      <c r="J53" s="132">
        <f>IFERROR('Tablas turistas zona y tip.'!Q53/'Tablas turistas zona y tip.'!Q66-1,"-")</f>
        <v>9.059459311925977E-2</v>
      </c>
      <c r="K53" s="132">
        <f>IFERROR('Tablas turistas zona y tip.'!S53/'Tablas turistas zona y tip.'!S66-1,"-")</f>
        <v>6.6801684767698877E-2</v>
      </c>
    </row>
    <row r="54" spans="2:11" hidden="1" outlineLevel="1" x14ac:dyDescent="0.25">
      <c r="B54" s="114" t="s">
        <v>88</v>
      </c>
      <c r="C54" s="132">
        <f>IFERROR('Tablas turistas zona y tip.'!C54/'Tablas turistas zona y tip.'!C67-1,"-")</f>
        <v>-2.2785932163620681E-2</v>
      </c>
      <c r="D54" s="132">
        <f>IFERROR('Tablas turistas zona y tip.'!E54/'Tablas turistas zona y tip.'!E67-1,"-")</f>
        <v>-0.14250358857595402</v>
      </c>
      <c r="E54" s="132">
        <f>IFERROR('Tablas turistas zona y tip.'!G54/'Tablas turistas zona y tip.'!G67-1,"-")</f>
        <v>-6.4088114754098369E-2</v>
      </c>
      <c r="F54" s="133">
        <f>IFERROR('Tablas turistas zona y tip.'!I54/'Tablas turistas zona y tip.'!I67-1,"-")</f>
        <v>-1.9865554010199404E-2</v>
      </c>
      <c r="G54" s="133">
        <f>IFERROR('Tablas turistas zona y tip.'!K54/'Tablas turistas zona y tip.'!K67-1,"-")</f>
        <v>-0.12954093620097595</v>
      </c>
      <c r="H54" s="133">
        <f>IFERROR('Tablas turistas zona y tip.'!M54/'Tablas turistas zona y tip.'!M67-1,"-")</f>
        <v>-5.7053560485353594E-2</v>
      </c>
      <c r="I54" s="132">
        <f>IFERROR('Tablas turistas zona y tip.'!O54/'Tablas turistas zona y tip.'!O67-1,"-")</f>
        <v>0.12153978157826772</v>
      </c>
      <c r="J54" s="132">
        <f>IFERROR('Tablas turistas zona y tip.'!Q54/'Tablas turistas zona y tip.'!Q67-1,"-")</f>
        <v>-2.6944200018205189E-3</v>
      </c>
      <c r="K54" s="132">
        <f>IFERROR('Tablas turistas zona y tip.'!S54/'Tablas turistas zona y tip.'!S67-1,"-")</f>
        <v>7.0975693492495218E-2</v>
      </c>
    </row>
    <row r="55" spans="2:11" hidden="1" outlineLevel="1" x14ac:dyDescent="0.25">
      <c r="B55" s="114" t="s">
        <v>89</v>
      </c>
      <c r="C55" s="132">
        <f>IFERROR('Tablas turistas zona y tip.'!C55/'Tablas turistas zona y tip.'!C68-1,"-")</f>
        <v>2.7938688675859913E-2</v>
      </c>
      <c r="D55" s="132">
        <f>IFERROR('Tablas turistas zona y tip.'!E55/'Tablas turistas zona y tip.'!E68-1,"-")</f>
        <v>-0.12479247371333702</v>
      </c>
      <c r="E55" s="132">
        <f>IFERROR('Tablas turistas zona y tip.'!G55/'Tablas turistas zona y tip.'!G68-1,"-")</f>
        <v>-2.0408520776399652E-2</v>
      </c>
      <c r="F55" s="133">
        <f>IFERROR('Tablas turistas zona y tip.'!I55/'Tablas turistas zona y tip.'!I68-1,"-")</f>
        <v>2.1052631578947434E-2</v>
      </c>
      <c r="G55" s="133">
        <f>IFERROR('Tablas turistas zona y tip.'!K55/'Tablas turistas zona y tip.'!K68-1,"-")</f>
        <v>-0.10970592716745386</v>
      </c>
      <c r="H55" s="133">
        <f>IFERROR('Tablas turistas zona y tip.'!M55/'Tablas turistas zona y tip.'!M68-1,"-")</f>
        <v>-2.0432169387196053E-2</v>
      </c>
      <c r="I55" s="132">
        <f>IFERROR('Tablas turistas zona y tip.'!O55/'Tablas turistas zona y tip.'!O68-1,"-")</f>
        <v>7.808349855972474E-2</v>
      </c>
      <c r="J55" s="132">
        <f>IFERROR('Tablas turistas zona y tip.'!Q55/'Tablas turistas zona y tip.'!Q68-1,"-")</f>
        <v>-5.1572318082726554E-2</v>
      </c>
      <c r="K55" s="132">
        <f>IFERROR('Tablas turistas zona y tip.'!S55/'Tablas turistas zona y tip.'!S68-1,"-")</f>
        <v>2.6704195768659567E-2</v>
      </c>
    </row>
    <row r="56" spans="2:11" hidden="1" outlineLevel="1" x14ac:dyDescent="0.25">
      <c r="B56" s="114" t="s">
        <v>90</v>
      </c>
      <c r="C56" s="132">
        <f>IFERROR('Tablas turistas zona y tip.'!C56/'Tablas turistas zona y tip.'!C69-1,"-")</f>
        <v>-0.13198965184897116</v>
      </c>
      <c r="D56" s="132">
        <f>IFERROR('Tablas turistas zona y tip.'!E56/'Tablas turistas zona y tip.'!E69-1,"-")</f>
        <v>-0.25932130890425609</v>
      </c>
      <c r="E56" s="132">
        <f>IFERROR('Tablas turistas zona y tip.'!G56/'Tablas turistas zona y tip.'!G69-1,"-")</f>
        <v>-0.17295716497505587</v>
      </c>
      <c r="F56" s="133">
        <f>IFERROR('Tablas turistas zona y tip.'!I56/'Tablas turistas zona y tip.'!I69-1,"-")</f>
        <v>-0.13343986595507018</v>
      </c>
      <c r="G56" s="133">
        <f>IFERROR('Tablas turistas zona y tip.'!K56/'Tablas turistas zona y tip.'!K69-1,"-")</f>
        <v>-0.24943739604057269</v>
      </c>
      <c r="H56" s="133">
        <f>IFERROR('Tablas turistas zona y tip.'!M56/'Tablas turistas zona y tip.'!M69-1,"-")</f>
        <v>-0.17083171252247231</v>
      </c>
      <c r="I56" s="132">
        <f>IFERROR('Tablas turistas zona y tip.'!O56/'Tablas turistas zona y tip.'!O69-1,"-")</f>
        <v>4.8403928563498733E-2</v>
      </c>
      <c r="J56" s="132">
        <f>IFERROR('Tablas turistas zona y tip.'!Q56/'Tablas turistas zona y tip.'!Q69-1,"-")</f>
        <v>-7.9288910486140618E-2</v>
      </c>
      <c r="K56" s="132">
        <f>IFERROR('Tablas turistas zona y tip.'!S56/'Tablas turistas zona y tip.'!S69-1,"-")</f>
        <v>-5.5239406390156232E-3</v>
      </c>
    </row>
    <row r="57" spans="2:11" hidden="1" outlineLevel="1" x14ac:dyDescent="0.25">
      <c r="B57" s="114" t="s">
        <v>91</v>
      </c>
      <c r="C57" s="132">
        <f>IFERROR('Tablas turistas zona y tip.'!C57/'Tablas turistas zona y tip.'!C70-1,"-")</f>
        <v>-0.11341969668523266</v>
      </c>
      <c r="D57" s="132">
        <f>IFERROR('Tablas turistas zona y tip.'!E57/'Tablas turistas zona y tip.'!E70-1,"-")</f>
        <v>-0.21927547230099453</v>
      </c>
      <c r="E57" s="132">
        <f>IFERROR('Tablas turistas zona y tip.'!G57/'Tablas turistas zona y tip.'!G70-1,"-")</f>
        <v>-0.14973826294296599</v>
      </c>
      <c r="F57" s="133">
        <f>IFERROR('Tablas turistas zona y tip.'!I57/'Tablas turistas zona y tip.'!I70-1,"-")</f>
        <v>-0.11259047619047624</v>
      </c>
      <c r="G57" s="133">
        <f>IFERROR('Tablas turistas zona y tip.'!K57/'Tablas turistas zona y tip.'!K70-1,"-")</f>
        <v>-0.21475799086757996</v>
      </c>
      <c r="H57" s="133">
        <f>IFERROR('Tablas turistas zona y tip.'!M57/'Tablas turistas zona y tip.'!M70-1,"-")</f>
        <v>-0.14760563380281688</v>
      </c>
      <c r="I57" s="132">
        <f>IFERROR('Tablas turistas zona y tip.'!O57/'Tablas turistas zona y tip.'!O70-1,"-")</f>
        <v>3.7779213406158751E-2</v>
      </c>
      <c r="J57" s="132">
        <f>IFERROR('Tablas turistas zona y tip.'!Q57/'Tablas turistas zona y tip.'!Q70-1,"-")</f>
        <v>4.1473236758208021E-2</v>
      </c>
      <c r="K57" s="132">
        <f>IFERROR('Tablas turistas zona y tip.'!S57/'Tablas turistas zona y tip.'!S70-1,"-")</f>
        <v>3.9300314374877576E-2</v>
      </c>
    </row>
    <row r="58" spans="2:11" hidden="1" outlineLevel="1" x14ac:dyDescent="0.25">
      <c r="B58" s="114" t="s">
        <v>92</v>
      </c>
      <c r="C58" s="132">
        <f>IFERROR('Tablas turistas zona y tip.'!C58/'Tablas turistas zona y tip.'!C71-1,"-")</f>
        <v>7.9227443941653819E-2</v>
      </c>
      <c r="D58" s="132">
        <f>IFERROR('Tablas turistas zona y tip.'!E58/'Tablas turistas zona y tip.'!E71-1,"-")</f>
        <v>-2.2190599012762879E-2</v>
      </c>
      <c r="E58" s="132">
        <f>IFERROR('Tablas turistas zona y tip.'!G58/'Tablas turistas zona y tip.'!G71-1,"-")</f>
        <v>4.2469860099284329E-2</v>
      </c>
      <c r="F58" s="133">
        <f>IFERROR('Tablas turistas zona y tip.'!I58/'Tablas turistas zona y tip.'!I71-1,"-")</f>
        <v>8.5190973020177418E-2</v>
      </c>
      <c r="G58" s="133">
        <f>IFERROR('Tablas turistas zona y tip.'!K58/'Tablas turistas zona y tip.'!K71-1,"-")</f>
        <v>-3.9462534802082061E-2</v>
      </c>
      <c r="H58" s="133">
        <f>IFERROR('Tablas turistas zona y tip.'!M58/'Tablas turistas zona y tip.'!M71-1,"-")</f>
        <v>3.995783123709673E-2</v>
      </c>
      <c r="I58" s="132">
        <f>IFERROR('Tablas turistas zona y tip.'!O58/'Tablas turistas zona y tip.'!O71-1,"-")</f>
        <v>8.0190908452846044E-2</v>
      </c>
      <c r="J58" s="132">
        <f>IFERROR('Tablas turistas zona y tip.'!Q58/'Tablas turistas zona y tip.'!Q71-1,"-")</f>
        <v>5.8372446618628837E-2</v>
      </c>
      <c r="K58" s="132">
        <f>IFERROR('Tablas turistas zona y tip.'!S58/'Tablas turistas zona y tip.'!S71-1,"-")</f>
        <v>7.1700518496075505E-2</v>
      </c>
    </row>
    <row r="59" spans="2:11" hidden="1" outlineLevel="1" x14ac:dyDescent="0.25">
      <c r="B59" s="114" t="s">
        <v>93</v>
      </c>
      <c r="C59" s="132">
        <f>IFERROR('Tablas turistas zona y tip.'!C59/'Tablas turistas zona y tip.'!C72-1,"-")</f>
        <v>8.2153971045866525E-2</v>
      </c>
      <c r="D59" s="132">
        <f>IFERROR('Tablas turistas zona y tip.'!E59/'Tablas turistas zona y tip.'!E72-1,"-")</f>
        <v>-0.13311417240659573</v>
      </c>
      <c r="E59" s="132">
        <f>IFERROR('Tablas turistas zona y tip.'!G59/'Tablas turistas zona y tip.'!G72-1,"-")</f>
        <v>8.6423492934657453E-3</v>
      </c>
      <c r="F59" s="133">
        <f>IFERROR('Tablas turistas zona y tip.'!I59/'Tablas turistas zona y tip.'!I72-1,"-")</f>
        <v>5.0769157498690376E-2</v>
      </c>
      <c r="G59" s="133">
        <f>IFERROR('Tablas turistas zona y tip.'!K59/'Tablas turistas zona y tip.'!K72-1,"-")</f>
        <v>-0.12416154603874474</v>
      </c>
      <c r="H59" s="133">
        <f>IFERROR('Tablas turistas zona y tip.'!M59/'Tablas turistas zona y tip.'!M72-1,"-")</f>
        <v>-8.1341904506183615E-3</v>
      </c>
      <c r="I59" s="132">
        <f>IFERROR('Tablas turistas zona y tip.'!O59/'Tablas turistas zona y tip.'!O72-1,"-")</f>
        <v>7.4694167065846306E-2</v>
      </c>
      <c r="J59" s="132">
        <f>IFERROR('Tablas turistas zona y tip.'!Q59/'Tablas turistas zona y tip.'!Q72-1,"-")</f>
        <v>-3.9142219986334381E-2</v>
      </c>
      <c r="K59" s="132">
        <f>IFERROR('Tablas turistas zona y tip.'!S59/'Tablas turistas zona y tip.'!S72-1,"-")</f>
        <v>3.1413702243550334E-2</v>
      </c>
    </row>
    <row r="60" spans="2:11" hidden="1" outlineLevel="1" x14ac:dyDescent="0.25">
      <c r="B60" s="114" t="s">
        <v>94</v>
      </c>
      <c r="C60" s="132">
        <f>IFERROR('Tablas turistas zona y tip.'!C60/'Tablas turistas zona y tip.'!C73-1,"-")</f>
        <v>-0.13682239101030069</v>
      </c>
      <c r="D60" s="132">
        <f>IFERROR('Tablas turistas zona y tip.'!E60/'Tablas turistas zona y tip.'!E73-1,"-")</f>
        <v>-0.18086295551084286</v>
      </c>
      <c r="E60" s="132">
        <f>IFERROR('Tablas turistas zona y tip.'!G60/'Tablas turistas zona y tip.'!G73-1,"-")</f>
        <v>-0.15080942913944906</v>
      </c>
      <c r="F60" s="133">
        <f>IFERROR('Tablas turistas zona y tip.'!I60/'Tablas turistas zona y tip.'!I73-1,"-")</f>
        <v>-0.13975120475176506</v>
      </c>
      <c r="G60" s="133">
        <f>IFERROR('Tablas turistas zona y tip.'!K60/'Tablas turistas zona y tip.'!K73-1,"-")</f>
        <v>-0.19272361809045224</v>
      </c>
      <c r="H60" s="133">
        <f>IFERROR('Tablas turistas zona y tip.'!M60/'Tablas turistas zona y tip.'!M73-1,"-")</f>
        <v>-0.15655567316643926</v>
      </c>
      <c r="I60" s="132">
        <f>IFERROR('Tablas turistas zona y tip.'!O60/'Tablas turistas zona y tip.'!O73-1,"-")</f>
        <v>2.3258754633178613E-2</v>
      </c>
      <c r="J60" s="132">
        <f>IFERROR('Tablas turistas zona y tip.'!Q60/'Tablas turistas zona y tip.'!Q73-1,"-")</f>
        <v>-1.0685518008756389E-2</v>
      </c>
      <c r="K60" s="132">
        <f>IFERROR('Tablas turistas zona y tip.'!S60/'Tablas turistas zona y tip.'!S73-1,"-")</f>
        <v>9.8439404440409106E-3</v>
      </c>
    </row>
    <row r="61" spans="2:11" hidden="1" outlineLevel="1" x14ac:dyDescent="0.25">
      <c r="B61" s="114" t="s">
        <v>95</v>
      </c>
      <c r="C61" s="132">
        <f>IFERROR('Tablas turistas zona y tip.'!C61/'Tablas turistas zona y tip.'!C74-1,"-")</f>
        <v>-3.9997139656282044E-2</v>
      </c>
      <c r="D61" s="132">
        <f>IFERROR('Tablas turistas zona y tip.'!E61/'Tablas turistas zona y tip.'!E74-1,"-")</f>
        <v>-0.18380960578412808</v>
      </c>
      <c r="E61" s="132">
        <f>IFERROR('Tablas turistas zona y tip.'!G61/'Tablas turistas zona y tip.'!G74-1,"-")</f>
        <v>-9.1257727530718369E-2</v>
      </c>
      <c r="F61" s="133">
        <f>IFERROR('Tablas turistas zona y tip.'!I61/'Tablas turistas zona y tip.'!I74-1,"-")</f>
        <v>-3.9119855686537752E-2</v>
      </c>
      <c r="G61" s="133">
        <f>IFERROR('Tablas turistas zona y tip.'!K61/'Tablas turistas zona y tip.'!K74-1,"-")</f>
        <v>-0.1845867720562594</v>
      </c>
      <c r="H61" s="133">
        <f>IFERROR('Tablas turistas zona y tip.'!M61/'Tablas turistas zona y tip.'!M74-1,"-")</f>
        <v>-9.0211341398690803E-2</v>
      </c>
      <c r="I61" s="132">
        <f>IFERROR('Tablas turistas zona y tip.'!O61/'Tablas turistas zona y tip.'!O74-1,"-")</f>
        <v>4.2557999070103048E-2</v>
      </c>
      <c r="J61" s="132">
        <f>IFERROR('Tablas turistas zona y tip.'!Q61/'Tablas turistas zona y tip.'!Q74-1,"-")</f>
        <v>-8.3294773519163812E-2</v>
      </c>
      <c r="K61" s="132">
        <f>IFERROR('Tablas turistas zona y tip.'!S61/'Tablas turistas zona y tip.'!S74-1,"-")</f>
        <v>-1.2568741025816399E-2</v>
      </c>
    </row>
    <row r="62" spans="2:11" hidden="1" outlineLevel="1" x14ac:dyDescent="0.25">
      <c r="B62" s="114" t="s">
        <v>96</v>
      </c>
      <c r="C62" s="132">
        <f>IFERROR('Tablas turistas zona y tip.'!C62/'Tablas turistas zona y tip.'!C75-1,"-")</f>
        <v>-4.4818414576549226E-2</v>
      </c>
      <c r="D62" s="132">
        <f>IFERROR('Tablas turistas zona y tip.'!E62/'Tablas turistas zona y tip.'!E75-1,"-")</f>
        <v>-0.12843453862036103</v>
      </c>
      <c r="E62" s="132">
        <f>IFERROR('Tablas turistas zona y tip.'!G62/'Tablas turistas zona y tip.'!G75-1,"-")</f>
        <v>-7.1534896309076723E-2</v>
      </c>
      <c r="F62" s="133">
        <f>IFERROR('Tablas turistas zona y tip.'!I62/'Tablas turistas zona y tip.'!I75-1,"-")</f>
        <v>-5.3761567773543795E-2</v>
      </c>
      <c r="G62" s="133">
        <f>IFERROR('Tablas turistas zona y tip.'!K62/'Tablas turistas zona y tip.'!K75-1,"-")</f>
        <v>-0.13556001529051986</v>
      </c>
      <c r="H62" s="133">
        <f>IFERROR('Tablas turistas zona y tip.'!M62/'Tablas turistas zona y tip.'!M75-1,"-")</f>
        <v>-7.9368165976096861E-2</v>
      </c>
      <c r="I62" s="132">
        <f>IFERROR('Tablas turistas zona y tip.'!O62/'Tablas turistas zona y tip.'!O75-1,"-")</f>
        <v>-2.9079766111128613E-3</v>
      </c>
      <c r="J62" s="132">
        <f>IFERROR('Tablas turistas zona y tip.'!Q62/'Tablas turistas zona y tip.'!Q75-1,"-")</f>
        <v>-9.5130321862535894E-2</v>
      </c>
      <c r="K62" s="132">
        <f>IFERROR('Tablas turistas zona y tip.'!S62/'Tablas turistas zona y tip.'!S75-1,"-")</f>
        <v>-4.1586484846284355E-2</v>
      </c>
    </row>
    <row r="63" spans="2:11" hidden="1" outlineLevel="1" x14ac:dyDescent="0.25">
      <c r="B63" s="114" t="s">
        <v>97</v>
      </c>
      <c r="C63" s="132">
        <f>IFERROR('Tablas turistas zona y tip.'!C63/'Tablas turistas zona y tip.'!C76-1,"-")</f>
        <v>3.9140875133404585E-2</v>
      </c>
      <c r="D63" s="132">
        <f>IFERROR('Tablas turistas zona y tip.'!E63/'Tablas turistas zona y tip.'!E76-1,"-")</f>
        <v>-7.0044488383588677E-2</v>
      </c>
      <c r="E63" s="132">
        <f>IFERROR('Tablas turistas zona y tip.'!G63/'Tablas turistas zona y tip.'!G76-1,"-")</f>
        <v>8.664009703691633E-4</v>
      </c>
      <c r="F63" s="133">
        <f>IFERROR('Tablas turistas zona y tip.'!I63/'Tablas turistas zona y tip.'!I76-1,"-")</f>
        <v>3.7002319968129749E-2</v>
      </c>
      <c r="G63" s="133">
        <f>IFERROR('Tablas turistas zona y tip.'!K63/'Tablas turistas zona y tip.'!K76-1,"-")</f>
        <v>-7.6326292658863593E-2</v>
      </c>
      <c r="H63" s="133">
        <f>IFERROR('Tablas turistas zona y tip.'!M63/'Tablas turistas zona y tip.'!M76-1,"-")</f>
        <v>-1.8931231915286784E-3</v>
      </c>
      <c r="I63" s="132">
        <f>IFERROR('Tablas turistas zona y tip.'!O63/'Tablas turistas zona y tip.'!O76-1,"-")</f>
        <v>6.5757898005853521E-2</v>
      </c>
      <c r="J63" s="132">
        <f>IFERROR('Tablas turistas zona y tip.'!Q63/'Tablas turistas zona y tip.'!Q76-1,"-")</f>
        <v>-7.4122514981451504E-2</v>
      </c>
      <c r="K63" s="132">
        <f>IFERROR('Tablas turistas zona y tip.'!S63/'Tablas turistas zona y tip.'!S76-1,"-")</f>
        <v>3.9581855908386032E-3</v>
      </c>
    </row>
    <row r="64" spans="2:11" ht="15" customHeight="1" collapsed="1" x14ac:dyDescent="0.25">
      <c r="B64" s="125">
        <v>2010</v>
      </c>
      <c r="C64" s="136">
        <f>IFERROR('Tablas turistas zona y tip.'!C64/'Tablas turistas zona y tip.'!C77-1,"-")</f>
        <v>-4.0384645374586747E-2</v>
      </c>
      <c r="D64" s="136">
        <f>IFERROR('Tablas turistas zona y tip.'!E64/'Tablas turistas zona y tip.'!E77-1,"-")</f>
        <v>-0.14819833812223349</v>
      </c>
      <c r="E64" s="136">
        <f>IFERROR('Tablas turistas zona y tip.'!G64/'Tablas turistas zona y tip.'!G77-1,"-")</f>
        <v>-7.6419928049711094E-2</v>
      </c>
      <c r="F64" s="136">
        <f>IFERROR('Tablas turistas zona y tip.'!I64/'Tablas turistas zona y tip.'!I77-1,"-")</f>
        <v>-4.1940508035396284E-2</v>
      </c>
      <c r="G64" s="136">
        <f>IFERROR('Tablas turistas zona y tip.'!K64/'Tablas turistas zona y tip.'!K77-1,"-")</f>
        <v>-0.1326282964823412</v>
      </c>
      <c r="H64" s="136">
        <f>IFERROR('Tablas turistas zona y tip.'!M64/'Tablas turistas zona y tip.'!M77-1,"-")</f>
        <v>-7.1966830179864494E-2</v>
      </c>
      <c r="I64" s="136">
        <f>IFERROR('Tablas turistas zona y tip.'!O64/'Tablas turistas zona y tip.'!O77-1,"-")</f>
        <v>5.6310882751361202E-2</v>
      </c>
      <c r="J64" s="136">
        <f>IFERROR('Tablas turistas zona y tip.'!Q64/'Tablas turistas zona y tip.'!Q77-1,"-")</f>
        <v>-1.7178847952918797E-2</v>
      </c>
      <c r="K64" s="136">
        <f>IFERROR('Tablas turistas zona y tip.'!S64/'Tablas turistas zona y tip.'!S77-1,"-")</f>
        <v>2.6242294141912259E-2</v>
      </c>
    </row>
    <row r="65" spans="2:11" ht="15" hidden="1" customHeight="1" outlineLevel="1" x14ac:dyDescent="0.25">
      <c r="B65" s="114" t="s">
        <v>86</v>
      </c>
      <c r="C65" s="132">
        <f>IFERROR('Tablas turistas zona y tip.'!C65/'Tablas turistas zona y tip.'!C78-1,"-")</f>
        <v>-7.439255633461217E-2</v>
      </c>
      <c r="D65" s="132">
        <f>IFERROR('Tablas turistas zona y tip.'!E65/'Tablas turistas zona y tip.'!E78-1,"-")</f>
        <v>-0.13086001980851769</v>
      </c>
      <c r="E65" s="132">
        <f>IFERROR('Tablas turistas zona y tip.'!G65/'Tablas turistas zona y tip.'!G78-1,"-")</f>
        <v>-9.4056275687638302E-2</v>
      </c>
      <c r="F65" s="133">
        <f>IFERROR('Tablas turistas zona y tip.'!I65/'Tablas turistas zona y tip.'!I78-1,"-")</f>
        <v>-7.0440668708425136E-2</v>
      </c>
      <c r="G65" s="133">
        <f>IFERROR('Tablas turistas zona y tip.'!K65/'Tablas turistas zona y tip.'!K78-1,"-")</f>
        <v>-0.14826672554647824</v>
      </c>
      <c r="H65" s="133">
        <f>IFERROR('Tablas turistas zona y tip.'!M65/'Tablas turistas zona y tip.'!M78-1,"-")</f>
        <v>-9.7403011333936806E-2</v>
      </c>
      <c r="I65" s="132">
        <f>IFERROR('Tablas turistas zona y tip.'!O65/'Tablas turistas zona y tip.'!O78-1,"-")</f>
        <v>-3.3555786120824771E-2</v>
      </c>
      <c r="J65" s="132">
        <f>IFERROR('Tablas turistas zona y tip.'!Q65/'Tablas turistas zona y tip.'!Q78-1,"-")</f>
        <v>-0.12401986408782018</v>
      </c>
      <c r="K65" s="132">
        <f>IFERROR('Tablas turistas zona y tip.'!S65/'Tablas turistas zona y tip.'!S78-1,"-")</f>
        <v>-7.2369046545247118E-2</v>
      </c>
    </row>
    <row r="66" spans="2:11" ht="15" hidden="1" customHeight="1" outlineLevel="1" x14ac:dyDescent="0.25">
      <c r="B66" s="114" t="s">
        <v>87</v>
      </c>
      <c r="C66" s="132">
        <f>IFERROR('Tablas turistas zona y tip.'!C66/'Tablas turistas zona y tip.'!C79-1,"-")</f>
        <v>-7.2355158208431969E-2</v>
      </c>
      <c r="D66" s="132">
        <f>IFERROR('Tablas turistas zona y tip.'!E66/'Tablas turistas zona y tip.'!E79-1,"-")</f>
        <v>-0.18415669205658325</v>
      </c>
      <c r="E66" s="132">
        <f>IFERROR('Tablas turistas zona y tip.'!G66/'Tablas turistas zona y tip.'!G79-1,"-")</f>
        <v>-0.10979289035285889</v>
      </c>
      <c r="F66" s="133">
        <f>IFERROR('Tablas turistas zona y tip.'!I66/'Tablas turistas zona y tip.'!I79-1,"-")</f>
        <v>-8.5705445544554504E-2</v>
      </c>
      <c r="G66" s="133">
        <f>IFERROR('Tablas turistas zona y tip.'!K66/'Tablas turistas zona y tip.'!K79-1,"-")</f>
        <v>-0.20462405284631824</v>
      </c>
      <c r="H66" s="133">
        <f>IFERROR('Tablas turistas zona y tip.'!M66/'Tablas turistas zona y tip.'!M79-1,"-")</f>
        <v>-0.12522111895877186</v>
      </c>
      <c r="I66" s="132">
        <f>IFERROR('Tablas turistas zona y tip.'!O66/'Tablas turistas zona y tip.'!O79-1,"-")</f>
        <v>-8.5973989084342728E-2</v>
      </c>
      <c r="J66" s="132">
        <f>IFERROR('Tablas turistas zona y tip.'!Q66/'Tablas turistas zona y tip.'!Q79-1,"-")</f>
        <v>-0.2091200992957557</v>
      </c>
      <c r="K66" s="132">
        <f>IFERROR('Tablas turistas zona y tip.'!S66/'Tablas turistas zona y tip.'!S79-1,"-")</f>
        <v>-0.1388289248158614</v>
      </c>
    </row>
    <row r="67" spans="2:11" ht="15" hidden="1" customHeight="1" outlineLevel="1" x14ac:dyDescent="0.25">
      <c r="B67" s="114" t="s">
        <v>88</v>
      </c>
      <c r="C67" s="132">
        <f>IFERROR('Tablas turistas zona y tip.'!C67/'Tablas turistas zona y tip.'!C80-1,"-")</f>
        <v>-0.1044361428904973</v>
      </c>
      <c r="D67" s="132">
        <f>IFERROR('Tablas turistas zona y tip.'!E67/'Tablas turistas zona y tip.'!E80-1,"-")</f>
        <v>-0.15245207031086128</v>
      </c>
      <c r="E67" s="132">
        <f>IFERROR('Tablas turistas zona y tip.'!G67/'Tablas turistas zona y tip.'!G80-1,"-")</f>
        <v>-0.12160439197804007</v>
      </c>
      <c r="F67" s="133">
        <f>IFERROR('Tablas turistas zona y tip.'!I67/'Tablas turistas zona y tip.'!I80-1,"-")</f>
        <v>-0.11334909053540232</v>
      </c>
      <c r="G67" s="133">
        <f>IFERROR('Tablas turistas zona y tip.'!K67/'Tablas turistas zona y tip.'!K80-1,"-")</f>
        <v>-0.16718720602069614</v>
      </c>
      <c r="H67" s="133">
        <f>IFERROR('Tablas turistas zona y tip.'!M67/'Tablas turistas zona y tip.'!M80-1,"-")</f>
        <v>-0.13236740661969959</v>
      </c>
      <c r="I67" s="132">
        <f>IFERROR('Tablas turistas zona y tip.'!O67/'Tablas turistas zona y tip.'!O80-1,"-")</f>
        <v>-6.9029966497084039E-2</v>
      </c>
      <c r="J67" s="132">
        <f>IFERROR('Tablas turistas zona y tip.'!Q67/'Tablas turistas zona y tip.'!Q80-1,"-")</f>
        <v>-0.10427843821513405</v>
      </c>
      <c r="K67" s="132">
        <f>IFERROR('Tablas turistas zona y tip.'!S67/'Tablas turistas zona y tip.'!S80-1,"-")</f>
        <v>-8.3705814324543937E-2</v>
      </c>
    </row>
    <row r="68" spans="2:11" ht="15" hidden="1" customHeight="1" outlineLevel="1" x14ac:dyDescent="0.25">
      <c r="B68" s="114" t="s">
        <v>89</v>
      </c>
      <c r="C68" s="132">
        <f>IFERROR('Tablas turistas zona y tip.'!C68/'Tablas turistas zona y tip.'!C81-1,"-")</f>
        <v>-0.17924012285942692</v>
      </c>
      <c r="D68" s="132">
        <f>IFERROR('Tablas turistas zona y tip.'!E68/'Tablas turistas zona y tip.'!E81-1,"-")</f>
        <v>-0.20473549863568352</v>
      </c>
      <c r="E68" s="132">
        <f>IFERROR('Tablas turistas zona y tip.'!G68/'Tablas turistas zona y tip.'!G81-1,"-")</f>
        <v>-0.18748576634024139</v>
      </c>
      <c r="F68" s="133">
        <f>IFERROR('Tablas turistas zona y tip.'!I68/'Tablas turistas zona y tip.'!I81-1,"-")</f>
        <v>-0.19919106390217167</v>
      </c>
      <c r="G68" s="133">
        <f>IFERROR('Tablas turistas zona y tip.'!K68/'Tablas turistas zona y tip.'!K81-1,"-")</f>
        <v>-0.24229363094092748</v>
      </c>
      <c r="H68" s="133">
        <f>IFERROR('Tablas turistas zona y tip.'!M68/'Tablas turistas zona y tip.'!M81-1,"-")</f>
        <v>-0.21338758333967101</v>
      </c>
      <c r="I68" s="132">
        <f>IFERROR('Tablas turistas zona y tip.'!O68/'Tablas turistas zona y tip.'!O81-1,"-")</f>
        <v>-0.11000869814925029</v>
      </c>
      <c r="J68" s="132">
        <f>IFERROR('Tablas turistas zona y tip.'!Q68/'Tablas turistas zona y tip.'!Q81-1,"-")</f>
        <v>-7.0903771561709794E-2</v>
      </c>
      <c r="K68" s="132">
        <f>IFERROR('Tablas turistas zona y tip.'!S68/'Tablas turistas zona y tip.'!S81-1,"-")</f>
        <v>-9.4912854949036563E-2</v>
      </c>
    </row>
    <row r="69" spans="2:11" ht="15" hidden="1" customHeight="1" outlineLevel="1" x14ac:dyDescent="0.25">
      <c r="B69" s="114" t="s">
        <v>90</v>
      </c>
      <c r="C69" s="132">
        <f>IFERROR('Tablas turistas zona y tip.'!C69/'Tablas turistas zona y tip.'!C82-1,"-")</f>
        <v>-0.14170234380669033</v>
      </c>
      <c r="D69" s="132">
        <f>IFERROR('Tablas turistas zona y tip.'!E69/'Tablas turistas zona y tip.'!E82-1,"-")</f>
        <v>-0.26807378225364609</v>
      </c>
      <c r="E69" s="132">
        <f>IFERROR('Tablas turistas zona y tip.'!G69/'Tablas turistas zona y tip.'!G82-1,"-")</f>
        <v>-0.18687170113956397</v>
      </c>
      <c r="F69" s="133">
        <f>IFERROR('Tablas turistas zona y tip.'!I69/'Tablas turistas zona y tip.'!I82-1,"-")</f>
        <v>-0.15728368590330255</v>
      </c>
      <c r="G69" s="133">
        <f>IFERROR('Tablas turistas zona y tip.'!K69/'Tablas turistas zona y tip.'!K82-1,"-")</f>
        <v>-0.2822127540031838</v>
      </c>
      <c r="H69" s="133">
        <f>IFERROR('Tablas turistas zona y tip.'!M69/'Tablas turistas zona y tip.'!M82-1,"-")</f>
        <v>-0.20205197899364102</v>
      </c>
      <c r="I69" s="132">
        <f>IFERROR('Tablas turistas zona y tip.'!O69/'Tablas turistas zona y tip.'!O82-1,"-")</f>
        <v>-0.10969000293227116</v>
      </c>
      <c r="J69" s="132">
        <f>IFERROR('Tablas turistas zona y tip.'!Q69/'Tablas turistas zona y tip.'!Q82-1,"-")</f>
        <v>-0.13446018769222678</v>
      </c>
      <c r="K69" s="132">
        <f>IFERROR('Tablas turistas zona y tip.'!S69/'Tablas turistas zona y tip.'!S82-1,"-")</f>
        <v>-0.12032194672458696</v>
      </c>
    </row>
    <row r="70" spans="2:11" ht="15" hidden="1" customHeight="1" outlineLevel="1" x14ac:dyDescent="0.25">
      <c r="B70" s="114" t="s">
        <v>91</v>
      </c>
      <c r="C70" s="132">
        <f>IFERROR('Tablas turistas zona y tip.'!C70/'Tablas turistas zona y tip.'!C83-1,"-")</f>
        <v>-0.15227771097121034</v>
      </c>
      <c r="D70" s="132">
        <f>IFERROR('Tablas turistas zona y tip.'!E70/'Tablas turistas zona y tip.'!E83-1,"-")</f>
        <v>-0.21553452813635798</v>
      </c>
      <c r="E70" s="132">
        <f>IFERROR('Tablas turistas zona y tip.'!G70/'Tablas turistas zona y tip.'!G83-1,"-")</f>
        <v>-0.17509947549285587</v>
      </c>
      <c r="F70" s="133">
        <f>IFERROR('Tablas turistas zona y tip.'!I70/'Tablas turistas zona y tip.'!I83-1,"-")</f>
        <v>-0.15265179637819171</v>
      </c>
      <c r="G70" s="133">
        <f>IFERROR('Tablas turistas zona y tip.'!K70/'Tablas turistas zona y tip.'!K83-1,"-")</f>
        <v>-0.23062870633203114</v>
      </c>
      <c r="H70" s="133">
        <f>IFERROR('Tablas turistas zona y tip.'!M70/'Tablas turistas zona y tip.'!M83-1,"-")</f>
        <v>-0.18109679205240981</v>
      </c>
      <c r="I70" s="132">
        <f>IFERROR('Tablas turistas zona y tip.'!O70/'Tablas turistas zona y tip.'!O83-1,"-")</f>
        <v>-7.7880393969152584E-2</v>
      </c>
      <c r="J70" s="132">
        <f>IFERROR('Tablas turistas zona y tip.'!Q70/'Tablas turistas zona y tip.'!Q83-1,"-")</f>
        <v>-6.1711160908742624E-2</v>
      </c>
      <c r="K70" s="132">
        <f>IFERROR('Tablas turistas zona y tip.'!S70/'Tablas turistas zona y tip.'!S83-1,"-")</f>
        <v>-7.129030533126568E-2</v>
      </c>
    </row>
    <row r="71" spans="2:11" ht="15" hidden="1" customHeight="1" outlineLevel="1" x14ac:dyDescent="0.25">
      <c r="B71" s="114" t="s">
        <v>92</v>
      </c>
      <c r="C71" s="132">
        <f>IFERROR('Tablas turistas zona y tip.'!C71/'Tablas turistas zona y tip.'!C84-1,"-")</f>
        <v>-0.17154645220742226</v>
      </c>
      <c r="D71" s="132">
        <f>IFERROR('Tablas turistas zona y tip.'!E71/'Tablas turistas zona y tip.'!E84-1,"-")</f>
        <v>-0.11318373624640143</v>
      </c>
      <c r="E71" s="132">
        <f>IFERROR('Tablas turistas zona y tip.'!G71/'Tablas turistas zona y tip.'!G84-1,"-")</f>
        <v>-0.1513029204568771</v>
      </c>
      <c r="F71" s="133">
        <f>IFERROR('Tablas turistas zona y tip.'!I71/'Tablas turistas zona y tip.'!I84-1,"-")</f>
        <v>-0.18139062382421556</v>
      </c>
      <c r="G71" s="133">
        <f>IFERROR('Tablas turistas zona y tip.'!K71/'Tablas turistas zona y tip.'!K84-1,"-")</f>
        <v>-0.12840261658577756</v>
      </c>
      <c r="H71" s="133">
        <f>IFERROR('Tablas turistas zona y tip.'!M71/'Tablas turistas zona y tip.'!M84-1,"-")</f>
        <v>-0.16292437798749848</v>
      </c>
      <c r="I71" s="132">
        <f>IFERROR('Tablas turistas zona y tip.'!O71/'Tablas turistas zona y tip.'!O84-1,"-")</f>
        <v>-0.12861860882328957</v>
      </c>
      <c r="J71" s="132">
        <f>IFERROR('Tablas turistas zona y tip.'!Q71/'Tablas turistas zona y tip.'!Q84-1,"-")</f>
        <v>-0.13379058477708994</v>
      </c>
      <c r="K71" s="132">
        <f>IFERROR('Tablas turistas zona y tip.'!S71/'Tablas turistas zona y tip.'!S84-1,"-")</f>
        <v>-0.13063854424733679</v>
      </c>
    </row>
    <row r="72" spans="2:11" ht="15" hidden="1" customHeight="1" outlineLevel="1" x14ac:dyDescent="0.25">
      <c r="B72" s="114" t="s">
        <v>93</v>
      </c>
      <c r="C72" s="132">
        <f>IFERROR('Tablas turistas zona y tip.'!C72/'Tablas turistas zona y tip.'!C85-1,"-")</f>
        <v>-0.22820684181947282</v>
      </c>
      <c r="D72" s="132">
        <f>IFERROR('Tablas turistas zona y tip.'!E72/'Tablas turistas zona y tip.'!E85-1,"-")</f>
        <v>-0.27764794572182439</v>
      </c>
      <c r="E72" s="132">
        <f>IFERROR('Tablas turistas zona y tip.'!G72/'Tablas turistas zona y tip.'!G85-1,"-")</f>
        <v>-0.2458340052679675</v>
      </c>
      <c r="F72" s="133">
        <f>IFERROR('Tablas turistas zona y tip.'!I72/'Tablas turistas zona y tip.'!I85-1,"-")</f>
        <v>-0.23120297310656679</v>
      </c>
      <c r="G72" s="133">
        <f>IFERROR('Tablas turistas zona y tip.'!K72/'Tablas turistas zona y tip.'!K85-1,"-")</f>
        <v>-0.28510110324938798</v>
      </c>
      <c r="H72" s="133">
        <f>IFERROR('Tablas turistas zona y tip.'!M72/'Tablas turistas zona y tip.'!M85-1,"-")</f>
        <v>-0.25023684335180707</v>
      </c>
      <c r="I72" s="132">
        <f>IFERROR('Tablas turistas zona y tip.'!O72/'Tablas turistas zona y tip.'!O85-1,"-")</f>
        <v>-0.15982555057214609</v>
      </c>
      <c r="J72" s="132">
        <f>IFERROR('Tablas turistas zona y tip.'!Q72/'Tablas turistas zona y tip.'!Q85-1,"-")</f>
        <v>-0.13950197710180134</v>
      </c>
      <c r="K72" s="132">
        <f>IFERROR('Tablas turistas zona y tip.'!S72/'Tablas turistas zona y tip.'!S85-1,"-")</f>
        <v>-0.152212689231216</v>
      </c>
    </row>
    <row r="73" spans="2:11" ht="15" hidden="1" customHeight="1" outlineLevel="1" x14ac:dyDescent="0.25">
      <c r="B73" s="114" t="s">
        <v>94</v>
      </c>
      <c r="C73" s="132">
        <f>IFERROR('Tablas turistas zona y tip.'!C73/'Tablas turistas zona y tip.'!C86-1,"-")</f>
        <v>-6.9855218333849445E-2</v>
      </c>
      <c r="D73" s="132">
        <f>IFERROR('Tablas turistas zona y tip.'!E73/'Tablas turistas zona y tip.'!E86-1,"-")</f>
        <v>-0.11285204284014283</v>
      </c>
      <c r="E73" s="132">
        <f>IFERROR('Tablas turistas zona y tip.'!G73/'Tablas turistas zona y tip.'!G86-1,"-")</f>
        <v>-8.3955563649608433E-2</v>
      </c>
      <c r="F73" s="133">
        <f>IFERROR('Tablas turistas zona y tip.'!I73/'Tablas turistas zona y tip.'!I86-1,"-")</f>
        <v>-7.1906528447110207E-2</v>
      </c>
      <c r="G73" s="133">
        <f>IFERROR('Tablas turistas zona y tip.'!K73/'Tablas turistas zona y tip.'!K86-1,"-")</f>
        <v>-0.11640380789997162</v>
      </c>
      <c r="H73" s="133">
        <f>IFERROR('Tablas turistas zona y tip.'!M73/'Tablas turistas zona y tip.'!M86-1,"-")</f>
        <v>-8.6500151448076656E-2</v>
      </c>
      <c r="I73" s="132">
        <f>IFERROR('Tablas turistas zona y tip.'!O73/'Tablas turistas zona y tip.'!O86-1,"-")</f>
        <v>-3.1596912633024998E-2</v>
      </c>
      <c r="J73" s="132">
        <f>IFERROR('Tablas turistas zona y tip.'!Q73/'Tablas turistas zona y tip.'!Q86-1,"-")</f>
        <v>1.3315685301272806E-2</v>
      </c>
      <c r="K73" s="132">
        <f>IFERROR('Tablas turistas zona y tip.'!S73/'Tablas turistas zona y tip.'!S86-1,"-")</f>
        <v>-1.4331682818470082E-2</v>
      </c>
    </row>
    <row r="74" spans="2:11" ht="15" hidden="1" customHeight="1" outlineLevel="1" x14ac:dyDescent="0.25">
      <c r="B74" s="114" t="s">
        <v>95</v>
      </c>
      <c r="C74" s="132">
        <f>IFERROR('Tablas turistas zona y tip.'!C74/'Tablas turistas zona y tip.'!C87-1,"-")</f>
        <v>-0.2876523924338642</v>
      </c>
      <c r="D74" s="132">
        <f>IFERROR('Tablas turistas zona y tip.'!E74/'Tablas turistas zona y tip.'!E87-1,"-")</f>
        <v>-0.21616515989744978</v>
      </c>
      <c r="E74" s="132">
        <f>IFERROR('Tablas turistas zona y tip.'!G74/'Tablas turistas zona y tip.'!G87-1,"-")</f>
        <v>-0.26371727393887368</v>
      </c>
      <c r="F74" s="133">
        <f>IFERROR('Tablas turistas zona y tip.'!I74/'Tablas turistas zona y tip.'!I87-1,"-")</f>
        <v>-0.28618913577289329</v>
      </c>
      <c r="G74" s="133">
        <f>IFERROR('Tablas turistas zona y tip.'!K74/'Tablas turistas zona y tip.'!K87-1,"-")</f>
        <v>-0.22555962311708577</v>
      </c>
      <c r="H74" s="133">
        <f>IFERROR('Tablas turistas zona y tip.'!M74/'Tablas turistas zona y tip.'!M87-1,"-")</f>
        <v>-0.26600675230237525</v>
      </c>
      <c r="I74" s="132">
        <f>IFERROR('Tablas turistas zona y tip.'!O74/'Tablas turistas zona y tip.'!O87-1,"-")</f>
        <v>-0.2193959581295325</v>
      </c>
      <c r="J74" s="132">
        <f>IFERROR('Tablas turistas zona y tip.'!Q74/'Tablas turistas zona y tip.'!Q87-1,"-")</f>
        <v>-0.15892605113729608</v>
      </c>
      <c r="K74" s="132">
        <f>IFERROR('Tablas turistas zona y tip.'!S74/'Tablas turistas zona y tip.'!S87-1,"-")</f>
        <v>-0.19401357652194617</v>
      </c>
    </row>
    <row r="75" spans="2:11" ht="15" hidden="1" customHeight="1" outlineLevel="1" x14ac:dyDescent="0.25">
      <c r="B75" s="114" t="s">
        <v>96</v>
      </c>
      <c r="C75" s="132">
        <f>IFERROR('Tablas turistas zona y tip.'!C75/'Tablas turistas zona y tip.'!C88-1,"-")</f>
        <v>-0.15639482458531673</v>
      </c>
      <c r="D75" s="132">
        <f>IFERROR('Tablas turistas zona y tip.'!E75/'Tablas turistas zona y tip.'!E88-1,"-")</f>
        <v>-9.7903433783848359E-2</v>
      </c>
      <c r="E75" s="132">
        <f>IFERROR('Tablas turistas zona y tip.'!G75/'Tablas turistas zona y tip.'!G88-1,"-")</f>
        <v>-0.13854807215923992</v>
      </c>
      <c r="F75" s="133">
        <f>IFERROR('Tablas turistas zona y tip.'!I75/'Tablas turistas zona y tip.'!I88-1,"-")</f>
        <v>-0.15157953075928321</v>
      </c>
      <c r="G75" s="133">
        <f>IFERROR('Tablas turistas zona y tip.'!K75/'Tablas turistas zona y tip.'!K88-1,"-")</f>
        <v>-0.1143461701227253</v>
      </c>
      <c r="H75" s="133">
        <f>IFERROR('Tablas turistas zona y tip.'!M75/'Tablas turistas zona y tip.'!M88-1,"-")</f>
        <v>-0.14026491769547322</v>
      </c>
      <c r="I75" s="132">
        <f>IFERROR('Tablas turistas zona y tip.'!O75/'Tablas turistas zona y tip.'!O88-1,"-")</f>
        <v>-0.14176892967908394</v>
      </c>
      <c r="J75" s="132">
        <f>IFERROR('Tablas turistas zona y tip.'!Q75/'Tablas turistas zona y tip.'!Q88-1,"-")</f>
        <v>-0.1876516418765164</v>
      </c>
      <c r="K75" s="132">
        <f>IFERROR('Tablas turistas zona y tip.'!S75/'Tablas turistas zona y tip.'!S88-1,"-")</f>
        <v>-0.16162881209259039</v>
      </c>
    </row>
    <row r="76" spans="2:11" ht="15" hidden="1" customHeight="1" outlineLevel="1" x14ac:dyDescent="0.25">
      <c r="B76" s="114" t="s">
        <v>97</v>
      </c>
      <c r="C76" s="132">
        <f>IFERROR('Tablas turistas zona y tip.'!C76/'Tablas turistas zona y tip.'!C89-1,"-")</f>
        <v>-0.13401109057301297</v>
      </c>
      <c r="D76" s="132">
        <f>IFERROR('Tablas turistas zona y tip.'!E76/'Tablas turistas zona y tip.'!E89-1,"-")</f>
        <v>-0.10557962684587496</v>
      </c>
      <c r="E76" s="132">
        <f>IFERROR('Tablas turistas zona y tip.'!G76/'Tablas turistas zona y tip.'!G89-1,"-")</f>
        <v>-0.12425263285683941</v>
      </c>
      <c r="F76" s="133">
        <f>IFERROR('Tablas turistas zona y tip.'!I76/'Tablas turistas zona y tip.'!I89-1,"-")</f>
        <v>-0.12190052883922875</v>
      </c>
      <c r="G76" s="133">
        <f>IFERROR('Tablas turistas zona y tip.'!K76/'Tablas turistas zona y tip.'!K89-1,"-")</f>
        <v>-0.12056318031235214</v>
      </c>
      <c r="H76" s="133">
        <f>IFERROR('Tablas turistas zona y tip.'!M76/'Tablas turistas zona y tip.'!M89-1,"-")</f>
        <v>-0.12144199694400493</v>
      </c>
      <c r="I76" s="132">
        <f>IFERROR('Tablas turistas zona y tip.'!O76/'Tablas turistas zona y tip.'!O89-1,"-")</f>
        <v>-0.10720047050915815</v>
      </c>
      <c r="J76" s="132">
        <f>IFERROR('Tablas turistas zona y tip.'!Q76/'Tablas turistas zona y tip.'!Q89-1,"-")</f>
        <v>-2.0377736492979359E-2</v>
      </c>
      <c r="K76" s="132">
        <f>IFERROR('Tablas turistas zona y tip.'!S76/'Tablas turistas zona y tip.'!S89-1,"-")</f>
        <v>-7.081686992217151E-2</v>
      </c>
    </row>
    <row r="77" spans="2:11" collapsed="1" x14ac:dyDescent="0.25">
      <c r="B77" s="125">
        <v>2009</v>
      </c>
      <c r="C77" s="136">
        <f>IFERROR('Tablas turistas zona y tip.'!C77/'Tablas turistas zona y tip.'!C90-1,"-")</f>
        <v>-0.15062205900371217</v>
      </c>
      <c r="D77" s="136">
        <f>IFERROR('Tablas turistas zona y tip.'!E77/'Tablas turistas zona y tip.'!E90-1,"-")</f>
        <v>-0.18061525441524107</v>
      </c>
      <c r="E77" s="136">
        <f>IFERROR('Tablas turistas zona y tip.'!G77/'Tablas turistas zona y tip.'!G90-1,"-")</f>
        <v>-0.16088823451900369</v>
      </c>
      <c r="F77" s="136">
        <f>IFERROR('Tablas turistas zona y tip.'!I77/'Tablas turistas zona y tip.'!I90-1,"-")</f>
        <v>-0.1552400352231611</v>
      </c>
      <c r="G77" s="136">
        <f>IFERROR('Tablas turistas zona y tip.'!K77/'Tablas turistas zona y tip.'!K90-1,"-")</f>
        <v>-0.19575584776657162</v>
      </c>
      <c r="H77" s="136">
        <f>IFERROR('Tablas turistas zona y tip.'!M77/'Tablas turistas zona y tip.'!M90-1,"-")</f>
        <v>-0.16909926556216326</v>
      </c>
      <c r="I77" s="136">
        <f>IFERROR('Tablas turistas zona y tip.'!O77/'Tablas turistas zona y tip.'!O90-1,"-")</f>
        <v>-0.10789822844942742</v>
      </c>
      <c r="J77" s="136">
        <f>IFERROR('Tablas turistas zona y tip.'!Q77/'Tablas turistas zona y tip.'!Q90-1,"-")</f>
        <v>-0.11411270813365437</v>
      </c>
      <c r="K77" s="136">
        <f>IFERROR('Tablas turistas zona y tip.'!S77/'Tablas turistas zona y tip.'!S90-1,"-")</f>
        <v>-0.11045141390545221</v>
      </c>
    </row>
    <row r="78" spans="2:11" ht="15" hidden="1" customHeight="1" outlineLevel="1" x14ac:dyDescent="0.25">
      <c r="B78" s="114" t="s">
        <v>86</v>
      </c>
      <c r="C78" s="132">
        <f>IFERROR('Tablas turistas zona y tip.'!C78/'Tablas turistas zona y tip.'!C91-1,"-")</f>
        <v>-0.10145616641901933</v>
      </c>
      <c r="D78" s="132">
        <f>IFERROR('Tablas turistas zona y tip.'!E78/'Tablas turistas zona y tip.'!E91-1,"-")</f>
        <v>-0.14558725009696416</v>
      </c>
      <c r="E78" s="132">
        <f>IFERROR('Tablas turistas zona y tip.'!G78/'Tablas turistas zona y tip.'!G91-1,"-")</f>
        <v>-0.11733218326652795</v>
      </c>
      <c r="F78" s="133">
        <f>IFERROR('Tablas turistas zona y tip.'!I78/'Tablas turistas zona y tip.'!I91-1,"-")</f>
        <v>-0.11311222989221636</v>
      </c>
      <c r="G78" s="133">
        <f>IFERROR('Tablas turistas zona y tip.'!K78/'Tablas turistas zona y tip.'!K91-1,"-")</f>
        <v>-0.1298751200768492</v>
      </c>
      <c r="H78" s="133">
        <f>IFERROR('Tablas turistas zona y tip.'!M78/'Tablas turistas zona y tip.'!M91-1,"-")</f>
        <v>-0.11899226112253036</v>
      </c>
      <c r="I78" s="132">
        <f>IFERROR('Tablas turistas zona y tip.'!O78/'Tablas turistas zona y tip.'!O91-1,"-")</f>
        <v>-6.0835358371628567E-2</v>
      </c>
      <c r="J78" s="132">
        <f>IFERROR('Tablas turistas zona y tip.'!Q78/'Tablas turistas zona y tip.'!Q91-1,"-")</f>
        <v>-6.8597254416325359E-2</v>
      </c>
      <c r="K78" s="132">
        <f>IFERROR('Tablas turistas zona y tip.'!S78/'Tablas turistas zona y tip.'!S91-1,"-")</f>
        <v>-6.4181358592495297E-2</v>
      </c>
    </row>
    <row r="79" spans="2:11" ht="15" hidden="1" customHeight="1" outlineLevel="1" x14ac:dyDescent="0.25">
      <c r="B79" s="114" t="s">
        <v>87</v>
      </c>
      <c r="C79" s="132">
        <f>IFERROR('Tablas turistas zona y tip.'!C79/'Tablas turistas zona y tip.'!C92-1,"-")</f>
        <v>-0.11717253786779647</v>
      </c>
      <c r="D79" s="132">
        <f>IFERROR('Tablas turistas zona y tip.'!E79/'Tablas turistas zona y tip.'!E92-1,"-")</f>
        <v>-6.0903331289597351E-2</v>
      </c>
      <c r="E79" s="132">
        <f>IFERROR('Tablas turistas zona y tip.'!G79/'Tablas turistas zona y tip.'!G92-1,"-")</f>
        <v>-9.9096614932114857E-2</v>
      </c>
      <c r="F79" s="133">
        <f>IFERROR('Tablas turistas zona y tip.'!I79/'Tablas turistas zona y tip.'!I92-1,"-")</f>
        <v>-9.0634122322653221E-2</v>
      </c>
      <c r="G79" s="133">
        <f>IFERROR('Tablas turistas zona y tip.'!K79/'Tablas turistas zona y tip.'!K92-1,"-")</f>
        <v>-4.7980171648416725E-2</v>
      </c>
      <c r="H79" s="133">
        <f>IFERROR('Tablas turistas zona y tip.'!M79/'Tablas turistas zona y tip.'!M92-1,"-")</f>
        <v>-7.6890986674294948E-2</v>
      </c>
      <c r="I79" s="132">
        <f>IFERROR('Tablas turistas zona y tip.'!O79/'Tablas turistas zona y tip.'!O92-1,"-")</f>
        <v>-6.4904758290961539E-2</v>
      </c>
      <c r="J79" s="132">
        <f>IFERROR('Tablas turistas zona y tip.'!Q79/'Tablas turistas zona y tip.'!Q92-1,"-")</f>
        <v>-4.4770348987061226E-2</v>
      </c>
      <c r="K79" s="132">
        <f>IFERROR('Tablas turistas zona y tip.'!S79/'Tablas turistas zona y tip.'!S92-1,"-")</f>
        <v>-5.6367888444473602E-2</v>
      </c>
    </row>
    <row r="80" spans="2:11" ht="15" hidden="1" customHeight="1" outlineLevel="1" x14ac:dyDescent="0.25">
      <c r="B80" s="114" t="s">
        <v>88</v>
      </c>
      <c r="C80" s="132">
        <f>IFERROR('Tablas turistas zona y tip.'!C80/'Tablas turistas zona y tip.'!C93-1,"-")</f>
        <v>-0.156856569156266</v>
      </c>
      <c r="D80" s="132">
        <f>IFERROR('Tablas turistas zona y tip.'!E80/'Tablas turistas zona y tip.'!E93-1,"-")</f>
        <v>-0.16007751937984493</v>
      </c>
      <c r="E80" s="132">
        <f>IFERROR('Tablas turistas zona y tip.'!G80/'Tablas turistas zona y tip.'!G93-1,"-")</f>
        <v>-0.15801106367930484</v>
      </c>
      <c r="F80" s="133">
        <f>IFERROR('Tablas turistas zona y tip.'!I80/'Tablas turistas zona y tip.'!I93-1,"-")</f>
        <v>-0.13918474222426669</v>
      </c>
      <c r="G80" s="133">
        <f>IFERROR('Tablas turistas zona y tip.'!K80/'Tablas turistas zona y tip.'!K93-1,"-")</f>
        <v>-0.14782748116081446</v>
      </c>
      <c r="H80" s="133">
        <f>IFERROR('Tablas turistas zona y tip.'!M80/'Tablas turistas zona y tip.'!M93-1,"-")</f>
        <v>-0.14225774453578388</v>
      </c>
      <c r="I80" s="132">
        <f>IFERROR('Tablas turistas zona y tip.'!O80/'Tablas turistas zona y tip.'!O93-1,"-")</f>
        <v>-6.3063586755120915E-2</v>
      </c>
      <c r="J80" s="132">
        <f>IFERROR('Tablas turistas zona y tip.'!Q80/'Tablas turistas zona y tip.'!Q93-1,"-")</f>
        <v>-4.1318825626113886E-2</v>
      </c>
      <c r="K80" s="132">
        <f>IFERROR('Tablas turistas zona y tip.'!S80/'Tablas turistas zona y tip.'!S93-1,"-")</f>
        <v>-5.4131060229822059E-2</v>
      </c>
    </row>
    <row r="81" spans="2:11" ht="15" hidden="1" customHeight="1" outlineLevel="1" x14ac:dyDescent="0.25">
      <c r="B81" s="114" t="s">
        <v>89</v>
      </c>
      <c r="C81" s="132">
        <f>IFERROR('Tablas turistas zona y tip.'!C81/'Tablas turistas zona y tip.'!C94-1,"-")</f>
        <v>-0.15353657667925069</v>
      </c>
      <c r="D81" s="132">
        <f>IFERROR('Tablas turistas zona y tip.'!E81/'Tablas turistas zona y tip.'!E94-1,"-")</f>
        <v>-0.10908092848180673</v>
      </c>
      <c r="E81" s="132">
        <f>IFERROR('Tablas turistas zona y tip.'!G81/'Tablas turistas zona y tip.'!G94-1,"-")</f>
        <v>-0.13965221650746995</v>
      </c>
      <c r="F81" s="133">
        <f>IFERROR('Tablas turistas zona y tip.'!I81/'Tablas turistas zona y tip.'!I94-1,"-")</f>
        <v>-0.13158585825427571</v>
      </c>
      <c r="G81" s="133">
        <f>IFERROR('Tablas turistas zona y tip.'!K81/'Tablas turistas zona y tip.'!K94-1,"-")</f>
        <v>-9.4599303135888491E-2</v>
      </c>
      <c r="H81" s="133">
        <f>IFERROR('Tablas turistas zona y tip.'!M81/'Tablas turistas zona y tip.'!M94-1,"-")</f>
        <v>-0.11974203914042802</v>
      </c>
      <c r="I81" s="132">
        <f>IFERROR('Tablas turistas zona y tip.'!O81/'Tablas turistas zona y tip.'!O94-1,"-")</f>
        <v>-5.2044990985233186E-2</v>
      </c>
      <c r="J81" s="132">
        <f>IFERROR('Tablas turistas zona y tip.'!Q81/'Tablas turistas zona y tip.'!Q94-1,"-")</f>
        <v>-3.2890356941670529E-2</v>
      </c>
      <c r="K81" s="132">
        <f>IFERROR('Tablas turistas zona y tip.'!S81/'Tablas turistas zona y tip.'!S94-1,"-")</f>
        <v>-4.4741254951926934E-2</v>
      </c>
    </row>
    <row r="82" spans="2:11" ht="15" hidden="1" customHeight="1" outlineLevel="1" x14ac:dyDescent="0.25">
      <c r="B82" s="114" t="s">
        <v>90</v>
      </c>
      <c r="C82" s="132">
        <f>IFERROR('Tablas turistas zona y tip.'!C82/'Tablas turistas zona y tip.'!C95-1,"-")</f>
        <v>-7.1548878259112048E-2</v>
      </c>
      <c r="D82" s="132">
        <f>IFERROR('Tablas turistas zona y tip.'!E82/'Tablas turistas zona y tip.'!E95-1,"-")</f>
        <v>-4.7205926220542871E-2</v>
      </c>
      <c r="E82" s="132">
        <f>IFERROR('Tablas turistas zona y tip.'!G82/'Tablas turistas zona y tip.'!G95-1,"-")</f>
        <v>-6.2992057181304184E-2</v>
      </c>
      <c r="F82" s="133">
        <f>IFERROR('Tablas turistas zona y tip.'!I82/'Tablas turistas zona y tip.'!I95-1,"-")</f>
        <v>-6.2774939038586441E-2</v>
      </c>
      <c r="G82" s="133">
        <f>IFERROR('Tablas turistas zona y tip.'!K82/'Tablas turistas zona y tip.'!K95-1,"-")</f>
        <v>-5.1240477089487646E-2</v>
      </c>
      <c r="H82" s="133">
        <f>IFERROR('Tablas turistas zona y tip.'!M82/'Tablas turistas zona y tip.'!M95-1,"-")</f>
        <v>-5.8673952871312163E-2</v>
      </c>
      <c r="I82" s="132">
        <f>IFERROR('Tablas turistas zona y tip.'!O82/'Tablas turistas zona y tip.'!O95-1,"-")</f>
        <v>1.5521279443254876E-2</v>
      </c>
      <c r="J82" s="132">
        <f>IFERROR('Tablas turistas zona y tip.'!Q82/'Tablas turistas zona y tip.'!Q95-1,"-")</f>
        <v>-6.381904297555252E-3</v>
      </c>
      <c r="K82" s="132">
        <f>IFERROR('Tablas turistas zona y tip.'!S82/'Tablas turistas zona y tip.'!S95-1,"-")</f>
        <v>6.0027393528467865E-3</v>
      </c>
    </row>
    <row r="83" spans="2:11" ht="15" hidden="1" customHeight="1" outlineLevel="1" x14ac:dyDescent="0.25">
      <c r="B83" s="114" t="s">
        <v>91</v>
      </c>
      <c r="C83" s="132">
        <f>IFERROR('Tablas turistas zona y tip.'!C83/'Tablas turistas zona y tip.'!C96-1,"-")</f>
        <v>-0.11099232800905545</v>
      </c>
      <c r="D83" s="132">
        <f>IFERROR('Tablas turistas zona y tip.'!E83/'Tablas turistas zona y tip.'!E96-1,"-")</f>
        <v>-0.12169079200836586</v>
      </c>
      <c r="E83" s="132">
        <f>IFERROR('Tablas turistas zona y tip.'!G83/'Tablas turistas zona y tip.'!G96-1,"-")</f>
        <v>-0.11488203629960181</v>
      </c>
      <c r="F83" s="133">
        <f>IFERROR('Tablas turistas zona y tip.'!I83/'Tablas turistas zona y tip.'!I96-1,"-")</f>
        <v>-0.10885136495699455</v>
      </c>
      <c r="G83" s="133">
        <f>IFERROR('Tablas turistas zona y tip.'!K83/'Tablas turistas zona y tip.'!K96-1,"-")</f>
        <v>-0.11496654478521506</v>
      </c>
      <c r="H83" s="133">
        <f>IFERROR('Tablas turistas zona y tip.'!M83/'Tablas turistas zona y tip.'!M96-1,"-")</f>
        <v>-0.1110918717932361</v>
      </c>
      <c r="I83" s="132">
        <f>IFERROR('Tablas turistas zona y tip.'!O83/'Tablas turistas zona y tip.'!O96-1,"-")</f>
        <v>3.6489605716583107E-3</v>
      </c>
      <c r="J83" s="132">
        <f>IFERROR('Tablas turistas zona y tip.'!Q83/'Tablas turistas zona y tip.'!Q96-1,"-")</f>
        <v>1.7822406813521319E-3</v>
      </c>
      <c r="K83" s="132">
        <f>IFERROR('Tablas turistas zona y tip.'!S83/'Tablas turistas zona y tip.'!S96-1,"-")</f>
        <v>2.8873029458640342E-3</v>
      </c>
    </row>
    <row r="84" spans="2:11" ht="15" hidden="1" customHeight="1" outlineLevel="1" x14ac:dyDescent="0.25">
      <c r="B84" s="114" t="s">
        <v>92</v>
      </c>
      <c r="C84" s="132">
        <f>IFERROR('Tablas turistas zona y tip.'!C84/'Tablas turistas zona y tip.'!C97-1,"-")</f>
        <v>-9.0808690519260438E-2</v>
      </c>
      <c r="D84" s="132">
        <f>IFERROR('Tablas turistas zona y tip.'!E84/'Tablas turistas zona y tip.'!E97-1,"-")</f>
        <v>-0.15165607226497158</v>
      </c>
      <c r="E84" s="132">
        <f>IFERROR('Tablas turistas zona y tip.'!G84/'Tablas turistas zona y tip.'!G97-1,"-")</f>
        <v>-0.11287876029948907</v>
      </c>
      <c r="F84" s="133">
        <f>IFERROR('Tablas turistas zona y tip.'!I84/'Tablas turistas zona y tip.'!I97-1,"-")</f>
        <v>-8.5566832960605521E-2</v>
      </c>
      <c r="G84" s="133">
        <f>IFERROR('Tablas turistas zona y tip.'!K84/'Tablas turistas zona y tip.'!K97-1,"-")</f>
        <v>-0.13634844941226498</v>
      </c>
      <c r="H84" s="133">
        <f>IFERROR('Tablas turistas zona y tip.'!M84/'Tablas turistas zona y tip.'!M97-1,"-")</f>
        <v>-0.10392848121423781</v>
      </c>
      <c r="I84" s="132">
        <f>IFERROR('Tablas turistas zona y tip.'!O84/'Tablas turistas zona y tip.'!O97-1,"-")</f>
        <v>-6.823381724675559E-3</v>
      </c>
      <c r="J84" s="132">
        <f>IFERROR('Tablas turistas zona y tip.'!Q84/'Tablas turistas zona y tip.'!Q97-1,"-")</f>
        <v>-4.477385163305736E-2</v>
      </c>
      <c r="K84" s="132">
        <f>IFERROR('Tablas turistas zona y tip.'!S84/'Tablas turistas zona y tip.'!S97-1,"-")</f>
        <v>-2.1998478673481037E-2</v>
      </c>
    </row>
    <row r="85" spans="2:11" ht="15" hidden="1" customHeight="1" outlineLevel="1" x14ac:dyDescent="0.25">
      <c r="B85" s="114" t="s">
        <v>93</v>
      </c>
      <c r="C85" s="132">
        <f>IFERROR('Tablas turistas zona y tip.'!C85/'Tablas turistas zona y tip.'!C98-1,"-")</f>
        <v>0.17834379229728059</v>
      </c>
      <c r="D85" s="132">
        <f>IFERROR('Tablas turistas zona y tip.'!E85/'Tablas turistas zona y tip.'!E98-1,"-")</f>
        <v>0.2495290128108516</v>
      </c>
      <c r="E85" s="132">
        <f>IFERROR('Tablas turistas zona y tip.'!G85/'Tablas turistas zona y tip.'!G98-1,"-")</f>
        <v>0.20277369195209083</v>
      </c>
      <c r="F85" s="133">
        <f>IFERROR('Tablas turistas zona y tip.'!I85/'Tablas turistas zona y tip.'!I98-1,"-")</f>
        <v>0.17813389698904314</v>
      </c>
      <c r="G85" s="133">
        <f>IFERROR('Tablas turistas zona y tip.'!K85/'Tablas turistas zona y tip.'!K98-1,"-")</f>
        <v>0.25540961522269923</v>
      </c>
      <c r="H85" s="133">
        <f>IFERROR('Tablas turistas zona y tip.'!M85/'Tablas turistas zona y tip.'!M98-1,"-")</f>
        <v>0.20431272996948002</v>
      </c>
      <c r="I85" s="132">
        <f>IFERROR('Tablas turistas zona y tip.'!O85/'Tablas turistas zona y tip.'!O98-1,"-")</f>
        <v>0.22747525222777454</v>
      </c>
      <c r="J85" s="132">
        <f>IFERROR('Tablas turistas zona y tip.'!Q85/'Tablas turistas zona y tip.'!Q98-1,"-")</f>
        <v>0.18120416091094338</v>
      </c>
      <c r="K85" s="132">
        <f>IFERROR('Tablas turistas zona y tip.'!S85/'Tablas turistas zona y tip.'!S98-1,"-")</f>
        <v>0.20972440587551566</v>
      </c>
    </row>
    <row r="86" spans="2:11" ht="15" hidden="1" customHeight="1" outlineLevel="1" x14ac:dyDescent="0.25">
      <c r="B86" s="114" t="s">
        <v>94</v>
      </c>
      <c r="C86" s="132">
        <f>IFERROR('Tablas turistas zona y tip.'!C86/'Tablas turistas zona y tip.'!C99-1,"-")</f>
        <v>-4.380818419055732E-2</v>
      </c>
      <c r="D86" s="132">
        <f>IFERROR('Tablas turistas zona y tip.'!E86/'Tablas turistas zona y tip.'!E99-1,"-")</f>
        <v>-4.7349128972527632E-2</v>
      </c>
      <c r="E86" s="132">
        <f>IFERROR('Tablas turistas zona y tip.'!G86/'Tablas turistas zona y tip.'!G99-1,"-")</f>
        <v>-4.4972296071756901E-2</v>
      </c>
      <c r="F86" s="133">
        <f>IFERROR('Tablas turistas zona y tip.'!I86/'Tablas turistas zona y tip.'!I99-1,"-")</f>
        <v>-6.4343989749079511E-2</v>
      </c>
      <c r="G86" s="133">
        <f>IFERROR('Tablas turistas zona y tip.'!K86/'Tablas turistas zona y tip.'!K99-1,"-")</f>
        <v>-4.3327556325823191E-2</v>
      </c>
      <c r="H86" s="133">
        <f>IFERROR('Tablas turistas zona y tip.'!M86/'Tablas turistas zona y tip.'!M99-1,"-")</f>
        <v>-5.755379885814671E-2</v>
      </c>
      <c r="I86" s="132">
        <f>IFERROR('Tablas turistas zona y tip.'!O86/'Tablas turistas zona y tip.'!O99-1,"-")</f>
        <v>-1.6913764629315486E-2</v>
      </c>
      <c r="J86" s="132">
        <f>IFERROR('Tablas turistas zona y tip.'!Q86/'Tablas turistas zona y tip.'!Q99-1,"-")</f>
        <v>-5.3515294226820886E-2</v>
      </c>
      <c r="K86" s="132">
        <f>IFERROR('Tablas turistas zona y tip.'!S86/'Tablas turistas zona y tip.'!S99-1,"-")</f>
        <v>-3.1314106294082933E-2</v>
      </c>
    </row>
    <row r="87" spans="2:11" ht="15" hidden="1" customHeight="1" outlineLevel="1" x14ac:dyDescent="0.25">
      <c r="B87" s="114" t="s">
        <v>95</v>
      </c>
      <c r="C87" s="132">
        <f>IFERROR('Tablas turistas zona y tip.'!C87/'Tablas turistas zona y tip.'!C100-1,"-")</f>
        <v>0.12129924033280659</v>
      </c>
      <c r="D87" s="132">
        <f>IFERROR('Tablas turistas zona y tip.'!E87/'Tablas turistas zona y tip.'!E100-1,"-")</f>
        <v>8.5264506681310692E-2</v>
      </c>
      <c r="E87" s="132">
        <f>IFERROR('Tablas turistas zona y tip.'!G87/'Tablas turistas zona y tip.'!G100-1,"-")</f>
        <v>0.10897066559783553</v>
      </c>
      <c r="F87" s="133">
        <f>IFERROR('Tablas turistas zona y tip.'!I87/'Tablas turistas zona y tip.'!I100-1,"-")</f>
        <v>0.10468251211564872</v>
      </c>
      <c r="G87" s="133">
        <f>IFERROR('Tablas turistas zona y tip.'!K87/'Tablas turistas zona y tip.'!K100-1,"-")</f>
        <v>9.7875144127820723E-2</v>
      </c>
      <c r="H87" s="133">
        <f>IFERROR('Tablas turistas zona y tip.'!M87/'Tablas turistas zona y tip.'!M100-1,"-")</f>
        <v>0.10240711784526613</v>
      </c>
      <c r="I87" s="132">
        <f>IFERROR('Tablas turistas zona y tip.'!O87/'Tablas turistas zona y tip.'!O100-1,"-")</f>
        <v>6.0363772385093828E-2</v>
      </c>
      <c r="J87" s="132">
        <f>IFERROR('Tablas turistas zona y tip.'!Q87/'Tablas turistas zona y tip.'!Q100-1,"-")</f>
        <v>1.0763135195594353E-2</v>
      </c>
      <c r="K87" s="132">
        <f>IFERROR('Tablas turistas zona y tip.'!S87/'Tablas turistas zona y tip.'!S100-1,"-")</f>
        <v>3.8962924489140738E-2</v>
      </c>
    </row>
    <row r="88" spans="2:11" ht="15" hidden="1" customHeight="1" outlineLevel="1" x14ac:dyDescent="0.25">
      <c r="B88" s="114" t="s">
        <v>96</v>
      </c>
      <c r="C88" s="132">
        <f>IFERROR('Tablas turistas zona y tip.'!C88/'Tablas turistas zona y tip.'!C101-1,"-")</f>
        <v>1.0082396051767528E-2</v>
      </c>
      <c r="D88" s="132">
        <f>IFERROR('Tablas turistas zona y tip.'!E88/'Tablas turistas zona y tip.'!E101-1,"-")</f>
        <v>-2.5247713414634498E-3</v>
      </c>
      <c r="E88" s="132">
        <f>IFERROR('Tablas turistas zona y tip.'!G88/'Tablas turistas zona y tip.'!G101-1,"-")</f>
        <v>6.2020732225855912E-3</v>
      </c>
      <c r="F88" s="133">
        <f>IFERROR('Tablas turistas zona y tip.'!I88/'Tablas turistas zona y tip.'!I101-1,"-")</f>
        <v>1.0095355390098648E-2</v>
      </c>
      <c r="G88" s="133">
        <f>IFERROR('Tablas turistas zona y tip.'!K88/'Tablas turistas zona y tip.'!K101-1,"-")</f>
        <v>4.0792045551116818E-3</v>
      </c>
      <c r="H88" s="133">
        <f>IFERROR('Tablas turistas zona y tip.'!M88/'Tablas turistas zona y tip.'!M101-1,"-")</f>
        <v>8.2595334725048541E-3</v>
      </c>
      <c r="I88" s="132">
        <f>IFERROR('Tablas turistas zona y tip.'!O88/'Tablas turistas zona y tip.'!O101-1,"-")</f>
        <v>7.5054814619429866E-2</v>
      </c>
      <c r="J88" s="132">
        <f>IFERROR('Tablas turistas zona y tip.'!Q88/'Tablas turistas zona y tip.'!Q101-1,"-")</f>
        <v>9.8322758620689621E-2</v>
      </c>
      <c r="K88" s="132">
        <f>IFERROR('Tablas turistas zona y tip.'!S88/'Tablas turistas zona y tip.'!S101-1,"-")</f>
        <v>8.5003986921011743E-2</v>
      </c>
    </row>
    <row r="89" spans="2:11" ht="15" hidden="1" customHeight="1" outlineLevel="1" x14ac:dyDescent="0.25">
      <c r="B89" s="114" t="s">
        <v>97</v>
      </c>
      <c r="C89" s="132">
        <f>IFERROR('Tablas turistas zona y tip.'!C89/'Tablas turistas zona y tip.'!C102-1,"-")</f>
        <v>-1.1194882339501944E-2</v>
      </c>
      <c r="D89" s="132">
        <f>IFERROR('Tablas turistas zona y tip.'!E89/'Tablas turistas zona y tip.'!E102-1,"-")</f>
        <v>3.0600026608718078E-3</v>
      </c>
      <c r="E89" s="132">
        <f>IFERROR('Tablas turistas zona y tip.'!G89/'Tablas turistas zona y tip.'!G102-1,"-")</f>
        <v>-6.3481053695019218E-3</v>
      </c>
      <c r="F89" s="133">
        <f>IFERROR('Tablas turistas zona y tip.'!I89/'Tablas turistas zona y tip.'!I102-1,"-")</f>
        <v>-4.3102429803489106E-2</v>
      </c>
      <c r="G89" s="133">
        <f>IFERROR('Tablas turistas zona y tip.'!K89/'Tablas turistas zona y tip.'!K102-1,"-")</f>
        <v>8.0706078797758707E-3</v>
      </c>
      <c r="H89" s="133">
        <f>IFERROR('Tablas turistas zona y tip.'!M89/'Tablas turistas zona y tip.'!M102-1,"-")</f>
        <v>-2.615256982578118E-2</v>
      </c>
      <c r="I89" s="132">
        <f>IFERROR('Tablas turistas zona y tip.'!O89/'Tablas turistas zona y tip.'!O102-1,"-")</f>
        <v>8.4389615671389695E-3</v>
      </c>
      <c r="J89" s="132">
        <f>IFERROR('Tablas turistas zona y tip.'!Q89/'Tablas turistas zona y tip.'!Q102-1,"-")</f>
        <v>3.6766854884906497E-3</v>
      </c>
      <c r="K89" s="132">
        <f>IFERROR('Tablas turistas zona y tip.'!S89/'Tablas turistas zona y tip.'!S102-1,"-")</f>
        <v>6.4378104075888398E-3</v>
      </c>
    </row>
    <row r="90" spans="2:11" collapsed="1" x14ac:dyDescent="0.25">
      <c r="B90" s="125">
        <v>2008</v>
      </c>
      <c r="C90" s="136">
        <f>IFERROR('Tablas turistas zona y tip.'!C90/'Tablas turistas zona y tip.'!C103-1,"-")</f>
        <v>-5.2804752584562853E-2</v>
      </c>
      <c r="D90" s="136">
        <f>IFERROR('Tablas turistas zona y tip.'!E90/'Tablas turistas zona y tip.'!E103-1,"-")</f>
        <v>-5.2478468091777031E-2</v>
      </c>
      <c r="E90" s="136">
        <f>IFERROR('Tablas turistas zona y tip.'!G90/'Tablas turistas zona y tip.'!G103-1,"-")</f>
        <v>-5.2693096088199387E-2</v>
      </c>
      <c r="F90" s="136">
        <f>IFERROR('Tablas turistas zona y tip.'!I90/'Tablas turistas zona y tip.'!I103-1,"-")</f>
        <v>-5.0779089678269385E-2</v>
      </c>
      <c r="G90" s="136">
        <f>IFERROR('Tablas turistas zona y tip.'!K90/'Tablas turistas zona y tip.'!K103-1,"-")</f>
        <v>-4.3509289887359914E-2</v>
      </c>
      <c r="H90" s="136">
        <f>IFERROR('Tablas turistas zona y tip.'!M90/'Tablas turistas zona y tip.'!M103-1,"-")</f>
        <v>-4.8304779496652017E-2</v>
      </c>
      <c r="I90" s="136">
        <f>IFERROR('Tablas turistas zona y tip.'!O90/'Tablas turistas zona y tip.'!O103-1,"-")</f>
        <v>6.9478690219793027E-3</v>
      </c>
      <c r="J90" s="136">
        <f>IFERROR('Tablas turistas zona y tip.'!Q90/'Tablas turistas zona y tip.'!Q103-1,"-")</f>
        <v>-3.6525767597872516E-3</v>
      </c>
      <c r="K90" s="136">
        <f>IFERROR('Tablas turistas zona y tip.'!S90/'Tablas turistas zona y tip.'!S103-1,"-")</f>
        <v>2.5655529758368267E-3</v>
      </c>
    </row>
    <row r="91" spans="2:11" ht="15" hidden="1" customHeight="1" outlineLevel="1" x14ac:dyDescent="0.25">
      <c r="B91" s="114" t="s">
        <v>86</v>
      </c>
      <c r="C91" s="132">
        <f>IFERROR('Tablas turistas zona y tip.'!C91/'Tablas turistas zona y tip.'!C104-1,"-")</f>
        <v>3.3053622595169863E-2</v>
      </c>
      <c r="D91" s="132">
        <f>IFERROR('Tablas turistas zona y tip.'!E91/'Tablas turistas zona y tip.'!E104-1,"-")</f>
        <v>3.6699930547940296E-2</v>
      </c>
      <c r="E91" s="132">
        <f>IFERROR('Tablas turistas zona y tip.'!G91/'Tablas turistas zona y tip.'!G104-1,"-")</f>
        <v>3.436241258511874E-2</v>
      </c>
      <c r="F91" s="133">
        <f>IFERROR('Tablas turistas zona y tip.'!I91/'Tablas turistas zona y tip.'!I104-1,"-")</f>
        <v>2.4440820956364462E-2</v>
      </c>
      <c r="G91" s="133">
        <f>IFERROR('Tablas turistas zona y tip.'!K91/'Tablas turistas zona y tip.'!K104-1,"-")</f>
        <v>2.7032359905288184E-2</v>
      </c>
      <c r="H91" s="133">
        <f>IFERROR('Tablas turistas zona y tip.'!M91/'Tablas turistas zona y tip.'!M104-1,"-")</f>
        <v>2.5348381895658134E-2</v>
      </c>
      <c r="I91" s="132">
        <f>IFERROR('Tablas turistas zona y tip.'!O91/'Tablas turistas zona y tip.'!O104-1,"-")</f>
        <v>-3.0314106402668961E-2</v>
      </c>
      <c r="J91" s="132">
        <f>IFERROR('Tablas turistas zona y tip.'!Q91/'Tablas turistas zona y tip.'!Q104-1,"-")</f>
        <v>-5.16965356646375E-2</v>
      </c>
      <c r="K91" s="132">
        <f>IFERROR('Tablas turistas zona y tip.'!S91/'Tablas turistas zona y tip.'!S104-1,"-")</f>
        <v>-3.96487545817239E-2</v>
      </c>
    </row>
    <row r="92" spans="2:11" ht="15" hidden="1" customHeight="1" outlineLevel="1" x14ac:dyDescent="0.25">
      <c r="B92" s="114" t="s">
        <v>87</v>
      </c>
      <c r="C92" s="132">
        <f>IFERROR('Tablas turistas zona y tip.'!C92/'Tablas turistas zona y tip.'!C105-1,"-")</f>
        <v>4.7222559863862923E-2</v>
      </c>
      <c r="D92" s="132">
        <f>IFERROR('Tablas turistas zona y tip.'!E92/'Tablas turistas zona y tip.'!E105-1,"-")</f>
        <v>1.2749927557229812E-2</v>
      </c>
      <c r="E92" s="132">
        <f>IFERROR('Tablas turistas zona y tip.'!G92/'Tablas turistas zona y tip.'!G105-1,"-")</f>
        <v>3.5895482800364586E-2</v>
      </c>
      <c r="F92" s="133">
        <f>IFERROR('Tablas turistas zona y tip.'!I92/'Tablas turistas zona y tip.'!I105-1,"-")</f>
        <v>-1.0268727373990538E-2</v>
      </c>
      <c r="G92" s="133">
        <f>IFERROR('Tablas turistas zona y tip.'!K92/'Tablas turistas zona y tip.'!K105-1,"-")</f>
        <v>-5.8475230774889253E-3</v>
      </c>
      <c r="H92" s="133">
        <f>IFERROR('Tablas turistas zona y tip.'!M92/'Tablas turistas zona y tip.'!M105-1,"-")</f>
        <v>-8.848512055950053E-3</v>
      </c>
      <c r="I92" s="132">
        <f>IFERROR('Tablas turistas zona y tip.'!O92/'Tablas turistas zona y tip.'!O105-1,"-")</f>
        <v>2.4311561109275681E-2</v>
      </c>
      <c r="J92" s="132">
        <f>IFERROR('Tablas turistas zona y tip.'!Q92/'Tablas turistas zona y tip.'!Q105-1,"-")</f>
        <v>0.10692032045283373</v>
      </c>
      <c r="K92" s="132">
        <f>IFERROR('Tablas turistas zona y tip.'!S92/'Tablas turistas zona y tip.'!S105-1,"-")</f>
        <v>5.778234000790694E-2</v>
      </c>
    </row>
    <row r="93" spans="2:11" ht="15" hidden="1" customHeight="1" outlineLevel="1" x14ac:dyDescent="0.25">
      <c r="B93" s="114" t="s">
        <v>88</v>
      </c>
      <c r="C93" s="132">
        <f>IFERROR('Tablas turistas zona y tip.'!C93/'Tablas turistas zona y tip.'!C106-1,"-")</f>
        <v>-2.5177509115332897E-2</v>
      </c>
      <c r="D93" s="132">
        <f>IFERROR('Tablas turistas zona y tip.'!E93/'Tablas turistas zona y tip.'!E106-1,"-")</f>
        <v>5.3608553608553544E-2</v>
      </c>
      <c r="E93" s="132">
        <f>IFERROR('Tablas turistas zona y tip.'!G93/'Tablas turistas zona y tip.'!G106-1,"-")</f>
        <v>1.6699137211244608E-3</v>
      </c>
      <c r="F93" s="133">
        <f>IFERROR('Tablas turistas zona y tip.'!I93/'Tablas turistas zona y tip.'!I106-1,"-")</f>
        <v>-2.8380863974696191E-2</v>
      </c>
      <c r="G93" s="133">
        <f>IFERROR('Tablas turistas zona y tip.'!K93/'Tablas turistas zona y tip.'!K106-1,"-")</f>
        <v>4.8587760591795481E-2</v>
      </c>
      <c r="H93" s="133">
        <f>IFERROR('Tablas turistas zona y tip.'!M93/'Tablas turistas zona y tip.'!M106-1,"-")</f>
        <v>-2.3432256890334457E-3</v>
      </c>
      <c r="I93" s="132">
        <f>IFERROR('Tablas turistas zona y tip.'!O93/'Tablas turistas zona y tip.'!O106-1,"-")</f>
        <v>-3.0137526911652279E-2</v>
      </c>
      <c r="J93" s="132">
        <f>IFERROR('Tablas turistas zona y tip.'!Q93/'Tablas turistas zona y tip.'!Q106-1,"-")</f>
        <v>-5.9397302172378597E-2</v>
      </c>
      <c r="K93" s="132">
        <f>IFERROR('Tablas turistas zona y tip.'!S93/'Tablas turistas zona y tip.'!S106-1,"-")</f>
        <v>-4.2374670725582431E-2</v>
      </c>
    </row>
    <row r="94" spans="2:11" ht="15" hidden="1" customHeight="1" outlineLevel="1" x14ac:dyDescent="0.25">
      <c r="B94" s="114" t="s">
        <v>89</v>
      </c>
      <c r="C94" s="132">
        <f>IFERROR('Tablas turistas zona y tip.'!C94/'Tablas turistas zona y tip.'!C107-1,"-")</f>
        <v>-8.3720854341051143E-2</v>
      </c>
      <c r="D94" s="132">
        <f>IFERROR('Tablas turistas zona y tip.'!E94/'Tablas turistas zona y tip.'!E107-1,"-")</f>
        <v>-0.14710898572049624</v>
      </c>
      <c r="E94" s="132">
        <f>IFERROR('Tablas turistas zona y tip.'!G94/'Tablas turistas zona y tip.'!G107-1,"-")</f>
        <v>-0.10450707314398511</v>
      </c>
      <c r="F94" s="133">
        <f>IFERROR('Tablas turistas zona y tip.'!I94/'Tablas turistas zona y tip.'!I107-1,"-")</f>
        <v>-0.1050296727187261</v>
      </c>
      <c r="G94" s="133">
        <f>IFERROR('Tablas turistas zona y tip.'!K94/'Tablas turistas zona y tip.'!K107-1,"-")</f>
        <v>-0.13899138991389914</v>
      </c>
      <c r="H94" s="133">
        <f>IFERROR('Tablas turistas zona y tip.'!M94/'Tablas turistas zona y tip.'!M107-1,"-")</f>
        <v>-0.11619284284432352</v>
      </c>
      <c r="I94" s="132">
        <f>IFERROR('Tablas turistas zona y tip.'!O94/'Tablas turistas zona y tip.'!O107-1,"-")</f>
        <v>-6.611917367612441E-2</v>
      </c>
      <c r="J94" s="132">
        <f>IFERROR('Tablas turistas zona y tip.'!Q94/'Tablas turistas zona y tip.'!Q107-1,"-")</f>
        <v>-0.18851782013121599</v>
      </c>
      <c r="K94" s="132">
        <f>IFERROR('Tablas turistas zona y tip.'!S94/'Tablas turistas zona y tip.'!S107-1,"-")</f>
        <v>-0.11690873113384459</v>
      </c>
    </row>
    <row r="95" spans="2:11" ht="15" hidden="1" customHeight="1" outlineLevel="1" x14ac:dyDescent="0.25">
      <c r="B95" s="114" t="s">
        <v>90</v>
      </c>
      <c r="C95" s="132">
        <f>IFERROR('Tablas turistas zona y tip.'!C95/'Tablas turistas zona y tip.'!C108-1,"-")</f>
        <v>2.3528113751396296E-2</v>
      </c>
      <c r="D95" s="132">
        <f>IFERROR('Tablas turistas zona y tip.'!E95/'Tablas turistas zona y tip.'!E108-1,"-")</f>
        <v>-4.7501237011380315E-3</v>
      </c>
      <c r="E95" s="132">
        <f>IFERROR('Tablas turistas zona y tip.'!G95/'Tablas turistas zona y tip.'!G108-1,"-")</f>
        <v>1.3406653738189389E-2</v>
      </c>
      <c r="F95" s="133">
        <f>IFERROR('Tablas turistas zona y tip.'!I95/'Tablas turistas zona y tip.'!I108-1,"-")</f>
        <v>5.1235943985319388E-3</v>
      </c>
      <c r="G95" s="133">
        <f>IFERROR('Tablas turistas zona y tip.'!K95/'Tablas turistas zona y tip.'!K108-1,"-")</f>
        <v>7.9926566068149185E-3</v>
      </c>
      <c r="H95" s="133">
        <f>IFERROR('Tablas turistas zona y tip.'!M95/'Tablas turistas zona y tip.'!M108-1,"-")</f>
        <v>6.1417935944192426E-3</v>
      </c>
      <c r="I95" s="132">
        <f>IFERROR('Tablas turistas zona y tip.'!O95/'Tablas turistas zona y tip.'!O108-1,"-")</f>
        <v>-8.9988527623228176E-3</v>
      </c>
      <c r="J95" s="132">
        <f>IFERROR('Tablas turistas zona y tip.'!Q95/'Tablas turistas zona y tip.'!Q108-1,"-")</f>
        <v>-7.3161772649683599E-3</v>
      </c>
      <c r="K95" s="132">
        <f>IFERROR('Tablas turistas zona y tip.'!S95/'Tablas turistas zona y tip.'!S108-1,"-")</f>
        <v>-8.2683081957001248E-3</v>
      </c>
    </row>
    <row r="96" spans="2:11" ht="15" hidden="1" customHeight="1" outlineLevel="1" x14ac:dyDescent="0.25">
      <c r="B96" s="114" t="s">
        <v>91</v>
      </c>
      <c r="C96" s="132">
        <f>IFERROR('Tablas turistas zona y tip.'!C96/'Tablas turistas zona y tip.'!C109-1,"-")</f>
        <v>-4.0921564488405004E-2</v>
      </c>
      <c r="D96" s="132">
        <f>IFERROR('Tablas turistas zona y tip.'!E96/'Tablas turistas zona y tip.'!E109-1,"-")</f>
        <v>-1.4108199034130964E-2</v>
      </c>
      <c r="E96" s="132">
        <f>IFERROR('Tablas turistas zona y tip.'!G96/'Tablas turistas zona y tip.'!G109-1,"-")</f>
        <v>-3.1343283582089598E-2</v>
      </c>
      <c r="F96" s="133">
        <f>IFERROR('Tablas turistas zona y tip.'!I96/'Tablas turistas zona y tip.'!I109-1,"-")</f>
        <v>-4.9581015132667106E-2</v>
      </c>
      <c r="G96" s="133">
        <f>IFERROR('Tablas turistas zona y tip.'!K96/'Tablas turistas zona y tip.'!K109-1,"-")</f>
        <v>-1.3979839599735144E-2</v>
      </c>
      <c r="H96" s="133">
        <f>IFERROR('Tablas turistas zona y tip.'!M96/'Tablas turistas zona y tip.'!M109-1,"-")</f>
        <v>-3.6839702965082544E-2</v>
      </c>
      <c r="I96" s="132">
        <f>IFERROR('Tablas turistas zona y tip.'!O96/'Tablas turistas zona y tip.'!O109-1,"-")</f>
        <v>-1.1529865180451848E-2</v>
      </c>
      <c r="J96" s="132">
        <f>IFERROR('Tablas turistas zona y tip.'!Q96/'Tablas turistas zona y tip.'!Q109-1,"-")</f>
        <v>-8.0924632050947576E-2</v>
      </c>
      <c r="K96" s="132">
        <f>IFERROR('Tablas turistas zona y tip.'!S96/'Tablas turistas zona y tip.'!S109-1,"-")</f>
        <v>-4.1072023630761123E-2</v>
      </c>
    </row>
    <row r="97" spans="2:11" ht="15" hidden="1" customHeight="1" outlineLevel="1" x14ac:dyDescent="0.25">
      <c r="B97" s="114" t="s">
        <v>92</v>
      </c>
      <c r="C97" s="132">
        <f>IFERROR('Tablas turistas zona y tip.'!C97/'Tablas turistas zona y tip.'!C110-1,"-")</f>
        <v>1.8165955796820565E-2</v>
      </c>
      <c r="D97" s="132">
        <f>IFERROR('Tablas turistas zona y tip.'!E97/'Tablas turistas zona y tip.'!E110-1,"-")</f>
        <v>4.7852760736196265E-2</v>
      </c>
      <c r="E97" s="132">
        <f>IFERROR('Tablas turistas zona y tip.'!G97/'Tablas turistas zona y tip.'!G110-1,"-")</f>
        <v>2.8737282316958934E-2</v>
      </c>
      <c r="F97" s="133">
        <f>IFERROR('Tablas turistas zona y tip.'!I97/'Tablas turistas zona y tip.'!I110-1,"-")</f>
        <v>4.5622645422183083E-3</v>
      </c>
      <c r="G97" s="133">
        <f>IFERROR('Tablas turistas zona y tip.'!K97/'Tablas turistas zona y tip.'!K110-1,"-")</f>
        <v>5.5122904848892817E-2</v>
      </c>
      <c r="H97" s="133">
        <f>IFERROR('Tablas turistas zona y tip.'!M97/'Tablas turistas zona y tip.'!M110-1,"-")</f>
        <v>2.2274865553671974E-2</v>
      </c>
      <c r="I97" s="132">
        <f>IFERROR('Tablas turistas zona y tip.'!O97/'Tablas turistas zona y tip.'!O110-1,"-")</f>
        <v>-3.1043865102496904E-3</v>
      </c>
      <c r="J97" s="132">
        <f>IFERROR('Tablas turistas zona y tip.'!Q97/'Tablas turistas zona y tip.'!Q110-1,"-")</f>
        <v>-7.2528959161241247E-2</v>
      </c>
      <c r="K97" s="132">
        <f>IFERROR('Tablas turistas zona y tip.'!S97/'Tablas turistas zona y tip.'!S110-1,"-")</f>
        <v>-3.2075724679442752E-2</v>
      </c>
    </row>
    <row r="98" spans="2:11" ht="15" hidden="1" customHeight="1" outlineLevel="1" x14ac:dyDescent="0.25">
      <c r="B98" s="114" t="s">
        <v>93</v>
      </c>
      <c r="C98" s="132">
        <f>IFERROR('Tablas turistas zona y tip.'!C98/'Tablas turistas zona y tip.'!C111-1,"-")</f>
        <v>-0.14813106643466589</v>
      </c>
      <c r="D98" s="132">
        <f>IFERROR('Tablas turistas zona y tip.'!E98/'Tablas turistas zona y tip.'!E111-1,"-")</f>
        <v>-2.609972019632123E-2</v>
      </c>
      <c r="E98" s="132">
        <f>IFERROR('Tablas turistas zona y tip.'!G98/'Tablas turistas zona y tip.'!G111-1,"-")</f>
        <v>-0.10985295387183103</v>
      </c>
      <c r="F98" s="133">
        <f>IFERROR('Tablas turistas zona y tip.'!I98/'Tablas turistas zona y tip.'!I111-1,"-")</f>
        <v>-0.12854538277916661</v>
      </c>
      <c r="G98" s="133">
        <f>IFERROR('Tablas turistas zona y tip.'!K98/'Tablas turistas zona y tip.'!K111-1,"-")</f>
        <v>-2.3031998025828782E-2</v>
      </c>
      <c r="H98" s="133">
        <f>IFERROR('Tablas turistas zona y tip.'!M98/'Tablas turistas zona y tip.'!M111-1,"-")</f>
        <v>-9.545003031593069E-2</v>
      </c>
      <c r="I98" s="132">
        <f>IFERROR('Tablas turistas zona y tip.'!O98/'Tablas turistas zona y tip.'!O111-1,"-")</f>
        <v>-9.2565054159716165E-2</v>
      </c>
      <c r="J98" s="132">
        <f>IFERROR('Tablas turistas zona y tip.'!Q98/'Tablas turistas zona y tip.'!Q111-1,"-")</f>
        <v>-9.2590668910449536E-2</v>
      </c>
      <c r="K98" s="132">
        <f>IFERROR('Tablas turistas zona y tip.'!S98/'Tablas turistas zona y tip.'!S111-1,"-")</f>
        <v>-9.2574880844212726E-2</v>
      </c>
    </row>
    <row r="99" spans="2:11" ht="15" hidden="1" customHeight="1" outlineLevel="1" x14ac:dyDescent="0.25">
      <c r="B99" s="114" t="s">
        <v>94</v>
      </c>
      <c r="C99" s="132">
        <f>IFERROR('Tablas turistas zona y tip.'!C99/'Tablas turistas zona y tip.'!C112-1,"-")</f>
        <v>-1.2807863772564487E-2</v>
      </c>
      <c r="D99" s="132">
        <f>IFERROR('Tablas turistas zona y tip.'!E99/'Tablas turistas zona y tip.'!E112-1,"-")</f>
        <v>-0.12993588689791224</v>
      </c>
      <c r="E99" s="132">
        <f>IFERROR('Tablas turistas zona y tip.'!G99/'Tablas turistas zona y tip.'!G112-1,"-")</f>
        <v>-5.4646669876801335E-2</v>
      </c>
      <c r="F99" s="133">
        <f>IFERROR('Tablas turistas zona y tip.'!I99/'Tablas turistas zona y tip.'!I112-1,"-")</f>
        <v>1.2830090622666379E-3</v>
      </c>
      <c r="G99" s="133">
        <f>IFERROR('Tablas turistas zona y tip.'!K99/'Tablas turistas zona y tip.'!K112-1,"-")</f>
        <v>-0.12759775873825263</v>
      </c>
      <c r="H99" s="133">
        <f>IFERROR('Tablas turistas zona y tip.'!M99/'Tablas turistas zona y tip.'!M112-1,"-")</f>
        <v>-4.4331357221551904E-2</v>
      </c>
      <c r="I99" s="132">
        <f>IFERROR('Tablas turistas zona y tip.'!O99/'Tablas turistas zona y tip.'!O112-1,"-")</f>
        <v>-5.3758885950142554E-2</v>
      </c>
      <c r="J99" s="132">
        <f>IFERROR('Tablas turistas zona y tip.'!Q99/'Tablas turistas zona y tip.'!Q112-1,"-")</f>
        <v>-0.11880570774388743</v>
      </c>
      <c r="K99" s="132">
        <f>IFERROR('Tablas turistas zona y tip.'!S99/'Tablas turistas zona y tip.'!S112-1,"-")</f>
        <v>-8.0464135463768294E-2</v>
      </c>
    </row>
    <row r="100" spans="2:11" ht="15" hidden="1" customHeight="1" outlineLevel="1" x14ac:dyDescent="0.25">
      <c r="B100" s="114" t="s">
        <v>95</v>
      </c>
      <c r="C100" s="132">
        <f>IFERROR('Tablas turistas zona y tip.'!C100/'Tablas turistas zona y tip.'!C113-1,"-")</f>
        <v>3.1703628042192955E-2</v>
      </c>
      <c r="D100" s="132">
        <f>IFERROR('Tablas turistas zona y tip.'!E100/'Tablas turistas zona y tip.'!E113-1,"-")</f>
        <v>-8.8896952104499105E-3</v>
      </c>
      <c r="E100" s="132">
        <f>IFERROR('Tablas turistas zona y tip.'!G100/'Tablas turistas zona y tip.'!G113-1,"-")</f>
        <v>1.7446380099147341E-2</v>
      </c>
      <c r="F100" s="133">
        <f>IFERROR('Tablas turistas zona y tip.'!I100/'Tablas turistas zona y tip.'!I113-1,"-")</f>
        <v>5.3531287573840736E-2</v>
      </c>
      <c r="G100" s="133">
        <f>IFERROR('Tablas turistas zona y tip.'!K100/'Tablas turistas zona y tip.'!K113-1,"-")</f>
        <v>-1.1237785016286694E-2</v>
      </c>
      <c r="H100" s="133">
        <f>IFERROR('Tablas turistas zona y tip.'!M100/'Tablas turistas zona y tip.'!M113-1,"-")</f>
        <v>3.0958030129303982E-2</v>
      </c>
      <c r="I100" s="132">
        <f>IFERROR('Tablas turistas zona y tip.'!O100/'Tablas turistas zona y tip.'!O113-1,"-")</f>
        <v>5.3518853232388697E-2</v>
      </c>
      <c r="J100" s="132">
        <f>IFERROR('Tablas turistas zona y tip.'!Q100/'Tablas turistas zona y tip.'!Q113-1,"-")</f>
        <v>2.5113079303693775E-2</v>
      </c>
      <c r="K100" s="132">
        <f>IFERROR('Tablas turistas zona y tip.'!S100/'Tablas turistas zona y tip.'!S113-1,"-")</f>
        <v>4.1072006403596983E-2</v>
      </c>
    </row>
    <row r="101" spans="2:11" ht="15" hidden="1" customHeight="1" outlineLevel="1" x14ac:dyDescent="0.25">
      <c r="B101" s="114" t="s">
        <v>96</v>
      </c>
      <c r="C101" s="132">
        <f>IFERROR('Tablas turistas zona y tip.'!C101/'Tablas turistas zona y tip.'!C114-1,"-")</f>
        <v>-6.857816016997309E-3</v>
      </c>
      <c r="D101" s="132">
        <f>IFERROR('Tablas turistas zona y tip.'!E101/'Tablas turistas zona y tip.'!E114-1,"-")</f>
        <v>-9.7584042644656477E-2</v>
      </c>
      <c r="E101" s="132">
        <f>IFERROR('Tablas turistas zona y tip.'!G101/'Tablas turistas zona y tip.'!G114-1,"-")</f>
        <v>-3.6667184564753708E-2</v>
      </c>
      <c r="F101" s="133">
        <f>IFERROR('Tablas turistas zona y tip.'!I101/'Tablas turistas zona y tip.'!I114-1,"-")</f>
        <v>7.6150722021661732E-3</v>
      </c>
      <c r="G101" s="133">
        <f>IFERROR('Tablas turistas zona y tip.'!K101/'Tablas turistas zona y tip.'!K114-1,"-")</f>
        <v>-8.4849898895629217E-2</v>
      </c>
      <c r="H101" s="133">
        <f>IFERROR('Tablas turistas zona y tip.'!M101/'Tablas turistas zona y tip.'!M114-1,"-")</f>
        <v>-2.2522179974651446E-2</v>
      </c>
      <c r="I101" s="132">
        <f>IFERROR('Tablas turistas zona y tip.'!O101/'Tablas turistas zona y tip.'!O114-1,"-")</f>
        <v>2.6830754646714361E-2</v>
      </c>
      <c r="J101" s="132">
        <f>IFERROR('Tablas turistas zona y tip.'!Q101/'Tablas turistas zona y tip.'!Q114-1,"-")</f>
        <v>-2.1946178709994268E-2</v>
      </c>
      <c r="K101" s="132">
        <f>IFERROR('Tablas turistas zona y tip.'!S101/'Tablas turistas zona y tip.'!S114-1,"-")</f>
        <v>5.3911999867177762E-3</v>
      </c>
    </row>
    <row r="102" spans="2:11" ht="15" hidden="1" customHeight="1" outlineLevel="1" x14ac:dyDescent="0.25">
      <c r="B102" s="114" t="s">
        <v>97</v>
      </c>
      <c r="C102" s="132">
        <f>IFERROR('Tablas turistas zona y tip.'!C102/'Tablas turistas zona y tip.'!C115-1,"-")</f>
        <v>3.8877812589005911E-2</v>
      </c>
      <c r="D102" s="132">
        <f>IFERROR('Tablas turistas zona y tip.'!E102/'Tablas turistas zona y tip.'!E115-1,"-")</f>
        <v>-6.9415211918616659E-2</v>
      </c>
      <c r="E102" s="132">
        <f>IFERROR('Tablas turistas zona y tip.'!G102/'Tablas turistas zona y tip.'!G115-1,"-")</f>
        <v>-6.6302005635665573E-4</v>
      </c>
      <c r="F102" s="133">
        <f>IFERROR('Tablas turistas zona y tip.'!I102/'Tablas turistas zona y tip.'!I115-1,"-")</f>
        <v>8.1703940362087391E-2</v>
      </c>
      <c r="G102" s="133">
        <f>IFERROR('Tablas turistas zona y tip.'!K102/'Tablas turistas zona y tip.'!K115-1,"-")</f>
        <v>-6.0613982671048672E-2</v>
      </c>
      <c r="H102" s="133">
        <f>IFERROR('Tablas turistas zona y tip.'!M102/'Tablas turistas zona y tip.'!M115-1,"-")</f>
        <v>3.0016547757914402E-2</v>
      </c>
      <c r="I102" s="132">
        <f>IFERROR('Tablas turistas zona y tip.'!O102/'Tablas turistas zona y tip.'!O115-1,"-")</f>
        <v>1.0847268912061336E-2</v>
      </c>
      <c r="J102" s="132">
        <f>IFERROR('Tablas turistas zona y tip.'!Q102/'Tablas turistas zona y tip.'!Q115-1,"-")</f>
        <v>-9.0934210456398046E-2</v>
      </c>
      <c r="K102" s="132">
        <f>IFERROR('Tablas turistas zona y tip.'!S102/'Tablas turistas zona y tip.'!S115-1,"-")</f>
        <v>-3.4573850028218667E-2</v>
      </c>
    </row>
    <row r="103" spans="2:11" collapsed="1" x14ac:dyDescent="0.25">
      <c r="B103" s="125">
        <v>2007</v>
      </c>
      <c r="C103" s="136">
        <f>IFERROR('Tablas turistas zona y tip.'!C103/'Tablas turistas zona y tip.'!C116-1,"-")</f>
        <v>-1.1486091581775382E-2</v>
      </c>
      <c r="D103" s="136">
        <f>IFERROR('Tablas turistas zona y tip.'!E103/'Tablas turistas zona y tip.'!E116-1,"-")</f>
        <v>-2.8433770227722088E-2</v>
      </c>
      <c r="E103" s="136">
        <f>IFERROR('Tablas turistas zona y tip.'!G103/'Tablas turistas zona y tip.'!G116-1,"-")</f>
        <v>-1.7351839799851221E-2</v>
      </c>
      <c r="F103" s="136">
        <f>IFERROR('Tablas turistas zona y tip.'!I103/'Tablas turistas zona y tip.'!I116-1,"-")</f>
        <v>-1.4360293498675847E-2</v>
      </c>
      <c r="G103" s="136">
        <f>IFERROR('Tablas turistas zona y tip.'!K103/'Tablas turistas zona y tip.'!K116-1,"-")</f>
        <v>-2.6501052698315375E-2</v>
      </c>
      <c r="H103" s="136">
        <f>IFERROR('Tablas turistas zona y tip.'!M103/'Tablas turistas zona y tip.'!M116-1,"-")</f>
        <v>-1.8526307392756292E-2</v>
      </c>
      <c r="I103" s="136">
        <f>IFERROR('Tablas turistas zona y tip.'!O103/'Tablas turistas zona y tip.'!O116-1,"-")</f>
        <v>-1.5365629285829852E-2</v>
      </c>
      <c r="J103" s="136">
        <f>IFERROR('Tablas turistas zona y tip.'!Q103/'Tablas turistas zona y tip.'!Q116-1,"-")</f>
        <v>-5.3727730701820575E-2</v>
      </c>
      <c r="K103" s="136">
        <f>IFERROR('Tablas turistas zona y tip.'!S103/'Tablas turistas zona y tip.'!S116-1,"-")</f>
        <v>-3.1595778619496917E-2</v>
      </c>
    </row>
    <row r="104" spans="2:11" ht="15" customHeight="1" x14ac:dyDescent="0.25">
      <c r="B104" s="402" t="s">
        <v>79</v>
      </c>
      <c r="C104" s="402"/>
      <c r="D104" s="402"/>
      <c r="E104" s="402"/>
      <c r="F104" s="402"/>
      <c r="G104" s="402"/>
      <c r="H104" s="402"/>
      <c r="I104" s="402"/>
      <c r="J104" s="402"/>
      <c r="K104" s="402"/>
    </row>
    <row r="106" spans="2:11" x14ac:dyDescent="0.25">
      <c r="F106" s="137"/>
      <c r="G106" s="137"/>
      <c r="H106" s="137"/>
    </row>
  </sheetData>
  <mergeCells count="6">
    <mergeCell ref="B104:K104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I10" sqref="I10"/>
    </sheetView>
  </sheetViews>
  <sheetFormatPr baseColWidth="10" defaultRowHeight="15" x14ac:dyDescent="0.2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403" t="s">
        <v>144</v>
      </c>
      <c r="C5" s="403"/>
      <c r="D5" s="403"/>
      <c r="E5" s="403"/>
      <c r="F5" s="403"/>
      <c r="G5" s="403"/>
      <c r="H5" s="403"/>
      <c r="I5" s="403"/>
      <c r="K5" s="75" t="s">
        <v>98</v>
      </c>
    </row>
    <row r="6" spans="2:11" ht="15" customHeight="1" x14ac:dyDescent="0.25">
      <c r="B6" s="138"/>
      <c r="C6" s="139">
        <v>2011</v>
      </c>
      <c r="D6" s="140">
        <v>2012</v>
      </c>
      <c r="E6" s="140">
        <v>2013</v>
      </c>
      <c r="F6" s="140">
        <v>2014</v>
      </c>
      <c r="G6" s="131" t="s">
        <v>145</v>
      </c>
      <c r="H6" s="131" t="s">
        <v>146</v>
      </c>
      <c r="I6" s="131" t="s">
        <v>147</v>
      </c>
    </row>
    <row r="7" spans="2:11" ht="15" customHeight="1" x14ac:dyDescent="0.25">
      <c r="B7" s="141" t="s">
        <v>105</v>
      </c>
      <c r="C7" s="115">
        <v>55722</v>
      </c>
      <c r="D7" s="115">
        <v>56917</v>
      </c>
      <c r="E7" s="115">
        <v>55856</v>
      </c>
      <c r="F7" s="115">
        <v>57174</v>
      </c>
      <c r="G7" s="133">
        <v>2.1445748537382014E-2</v>
      </c>
      <c r="H7" s="133">
        <v>-1.8641179261029261E-2</v>
      </c>
      <c r="I7" s="133">
        <v>2.3596390718991778E-2</v>
      </c>
    </row>
    <row r="8" spans="2:11" ht="15" customHeight="1" x14ac:dyDescent="0.25">
      <c r="B8" s="141" t="s">
        <v>106</v>
      </c>
      <c r="C8" s="115">
        <v>56682</v>
      </c>
      <c r="D8" s="115">
        <v>55519</v>
      </c>
      <c r="E8" s="115">
        <v>53193</v>
      </c>
      <c r="F8" s="115">
        <v>55708</v>
      </c>
      <c r="G8" s="133">
        <v>-2.0517977488444306E-2</v>
      </c>
      <c r="H8" s="133">
        <v>-4.1895567283272372E-2</v>
      </c>
      <c r="I8" s="133">
        <v>4.7280657229334722E-2</v>
      </c>
    </row>
    <row r="9" spans="2:11" ht="15" customHeight="1" x14ac:dyDescent="0.25">
      <c r="B9" s="141" t="s">
        <v>107</v>
      </c>
      <c r="C9" s="115">
        <v>66608</v>
      </c>
      <c r="D9" s="115">
        <v>62122</v>
      </c>
      <c r="E9" s="115">
        <v>64514</v>
      </c>
      <c r="F9" s="115">
        <v>64514</v>
      </c>
      <c r="G9" s="133">
        <v>-6.7349267355272691E-2</v>
      </c>
      <c r="H9" s="133">
        <v>3.8504877499114576E-2</v>
      </c>
      <c r="I9" s="133">
        <v>0</v>
      </c>
    </row>
    <row r="10" spans="2:11" ht="15" customHeight="1" x14ac:dyDescent="0.25">
      <c r="B10" s="141" t="s">
        <v>108</v>
      </c>
      <c r="C10" s="115">
        <v>62145</v>
      </c>
      <c r="D10" s="115">
        <v>56267</v>
      </c>
      <c r="E10" s="115">
        <v>53895</v>
      </c>
      <c r="F10" s="115">
        <v>59018</v>
      </c>
      <c r="G10" s="133">
        <v>-9.4585244186982109E-2</v>
      </c>
      <c r="H10" s="133">
        <v>-4.2156148364050017E-2</v>
      </c>
      <c r="I10" s="133">
        <v>9.5055199925781597E-2</v>
      </c>
    </row>
    <row r="11" spans="2:11" ht="15" customHeight="1" x14ac:dyDescent="0.25">
      <c r="B11" s="141" t="s">
        <v>109</v>
      </c>
      <c r="C11" s="115">
        <v>51400</v>
      </c>
      <c r="D11" s="115">
        <v>50701</v>
      </c>
      <c r="E11" s="115">
        <v>50853</v>
      </c>
      <c r="F11" s="115"/>
      <c r="G11" s="133">
        <v>-1.3599221789883265E-2</v>
      </c>
      <c r="H11" s="133">
        <v>2.9979684818839392E-3</v>
      </c>
      <c r="I11" s="133"/>
    </row>
    <row r="12" spans="2:11" ht="15" customHeight="1" x14ac:dyDescent="0.25">
      <c r="B12" s="141" t="s">
        <v>110</v>
      </c>
      <c r="C12" s="115">
        <v>56759</v>
      </c>
      <c r="D12" s="115">
        <v>56527</v>
      </c>
      <c r="E12" s="115">
        <v>62331</v>
      </c>
      <c r="F12" s="115"/>
      <c r="G12" s="133">
        <v>-4.0874574957275867E-3</v>
      </c>
      <c r="H12" s="133">
        <v>0.10267659702443077</v>
      </c>
      <c r="I12" s="133"/>
    </row>
    <row r="13" spans="2:11" ht="15" customHeight="1" x14ac:dyDescent="0.25">
      <c r="B13" s="141" t="s">
        <v>111</v>
      </c>
      <c r="C13" s="115">
        <v>69370</v>
      </c>
      <c r="D13" s="115">
        <v>51624</v>
      </c>
      <c r="E13" s="115">
        <v>69354</v>
      </c>
      <c r="F13" s="115"/>
      <c r="G13" s="133">
        <v>-0.25581663543318434</v>
      </c>
      <c r="H13" s="133">
        <v>0.3434449093444909</v>
      </c>
      <c r="I13" s="133"/>
    </row>
    <row r="14" spans="2:11" ht="15" customHeight="1" x14ac:dyDescent="0.25">
      <c r="B14" s="141" t="s">
        <v>112</v>
      </c>
      <c r="C14" s="115">
        <v>75240</v>
      </c>
      <c r="D14" s="115">
        <v>67636</v>
      </c>
      <c r="E14" s="115">
        <v>79448</v>
      </c>
      <c r="F14" s="115"/>
      <c r="G14" s="133">
        <v>-0.10106326422115897</v>
      </c>
      <c r="H14" s="133">
        <v>0.17464072387485952</v>
      </c>
      <c r="I14" s="133"/>
    </row>
    <row r="15" spans="2:11" ht="15" customHeight="1" x14ac:dyDescent="0.25">
      <c r="B15" s="141" t="s">
        <v>113</v>
      </c>
      <c r="C15" s="115">
        <v>57088</v>
      </c>
      <c r="D15" s="115">
        <v>60270</v>
      </c>
      <c r="E15" s="115">
        <v>62952</v>
      </c>
      <c r="F15" s="115"/>
      <c r="G15" s="133">
        <v>5.5738508968609768E-2</v>
      </c>
      <c r="H15" s="133">
        <v>4.4499751119960074E-2</v>
      </c>
      <c r="I15" s="133"/>
    </row>
    <row r="16" spans="2:11" ht="15" customHeight="1" x14ac:dyDescent="0.25">
      <c r="B16" s="141" t="s">
        <v>114</v>
      </c>
      <c r="C16" s="115">
        <v>59640</v>
      </c>
      <c r="D16" s="115">
        <v>56241</v>
      </c>
      <c r="E16" s="115">
        <v>64975</v>
      </c>
      <c r="F16" s="115"/>
      <c r="G16" s="133">
        <v>-5.6991951710261612E-2</v>
      </c>
      <c r="H16" s="133">
        <v>0.15529595846446553</v>
      </c>
      <c r="I16" s="133"/>
    </row>
    <row r="17" spans="2:11" ht="15" customHeight="1" x14ac:dyDescent="0.25">
      <c r="B17" s="141" t="s">
        <v>115</v>
      </c>
      <c r="C17" s="115">
        <v>57998</v>
      </c>
      <c r="D17" s="115">
        <v>53973</v>
      </c>
      <c r="E17" s="115">
        <v>69540</v>
      </c>
      <c r="F17" s="115"/>
      <c r="G17" s="133">
        <v>-6.9398944791199679E-2</v>
      </c>
      <c r="H17" s="133">
        <v>0.28842198877216396</v>
      </c>
      <c r="I17" s="133"/>
    </row>
    <row r="18" spans="2:11" ht="15" customHeight="1" x14ac:dyDescent="0.25">
      <c r="B18" s="141" t="s">
        <v>116</v>
      </c>
      <c r="C18" s="115">
        <v>59100</v>
      </c>
      <c r="D18" s="115">
        <v>56492</v>
      </c>
      <c r="E18" s="115">
        <v>62177</v>
      </c>
      <c r="F18" s="115"/>
      <c r="G18" s="133">
        <v>-4.4128595600676834E-2</v>
      </c>
      <c r="H18" s="133">
        <v>0.10063371804857324</v>
      </c>
      <c r="I18" s="133"/>
    </row>
    <row r="19" spans="2:11" ht="15" customHeight="1" x14ac:dyDescent="0.25">
      <c r="B19" s="142" t="s">
        <v>148</v>
      </c>
      <c r="C19" s="119">
        <v>727752</v>
      </c>
      <c r="D19" s="119">
        <v>684289</v>
      </c>
      <c r="E19" s="119">
        <v>749088</v>
      </c>
      <c r="F19" s="119">
        <v>236414</v>
      </c>
      <c r="G19" s="143">
        <v>-5.9722268025371283E-2</v>
      </c>
      <c r="H19" s="143">
        <v>9.4695369938724738E-2</v>
      </c>
      <c r="I19" s="143"/>
    </row>
    <row r="20" spans="2:11" ht="15" customHeight="1" x14ac:dyDescent="0.25">
      <c r="B20" s="402" t="s">
        <v>79</v>
      </c>
      <c r="C20" s="402"/>
      <c r="D20" s="402"/>
      <c r="E20" s="402"/>
      <c r="F20" s="402"/>
      <c r="G20" s="402"/>
      <c r="H20" s="402"/>
      <c r="I20" s="402"/>
    </row>
    <row r="21" spans="2:11" x14ac:dyDescent="0.25">
      <c r="B21" s="110"/>
      <c r="C21" s="110"/>
      <c r="D21" s="110"/>
      <c r="E21" s="110"/>
      <c r="F21" s="110"/>
      <c r="G21" s="110"/>
      <c r="H21" s="110"/>
    </row>
    <row r="22" spans="2:11" x14ac:dyDescent="0.25">
      <c r="B22" s="110"/>
      <c r="C22" s="110"/>
      <c r="D22" s="110"/>
      <c r="E22" s="110"/>
      <c r="F22" s="110"/>
      <c r="G22" s="110"/>
      <c r="H22" s="110"/>
    </row>
    <row r="23" spans="2:11" ht="18" customHeight="1" x14ac:dyDescent="0.25">
      <c r="B23" s="403" t="s">
        <v>149</v>
      </c>
      <c r="C23" s="403"/>
      <c r="D23" s="403"/>
      <c r="E23" s="403"/>
      <c r="F23" s="403"/>
      <c r="G23" s="403"/>
      <c r="H23" s="403"/>
      <c r="I23" s="403"/>
      <c r="K23" s="75" t="s">
        <v>98</v>
      </c>
    </row>
    <row r="24" spans="2:11" ht="15" customHeight="1" x14ac:dyDescent="0.25">
      <c r="B24" s="138"/>
      <c r="C24" s="139">
        <v>2011</v>
      </c>
      <c r="D24" s="140">
        <v>2012</v>
      </c>
      <c r="E24" s="140">
        <v>2013</v>
      </c>
      <c r="F24" s="140">
        <v>2014</v>
      </c>
      <c r="G24" s="131" t="s">
        <v>145</v>
      </c>
      <c r="H24" s="131" t="s">
        <v>146</v>
      </c>
      <c r="I24" s="131" t="s">
        <v>147</v>
      </c>
    </row>
    <row r="25" spans="2:11" ht="15" customHeight="1" x14ac:dyDescent="0.25">
      <c r="B25" s="141" t="s">
        <v>105</v>
      </c>
      <c r="C25" s="115">
        <v>62962</v>
      </c>
      <c r="D25" s="115">
        <v>64618</v>
      </c>
      <c r="E25" s="115">
        <v>62677</v>
      </c>
      <c r="F25" s="115">
        <v>66765</v>
      </c>
      <c r="G25" s="133">
        <v>2.6301578730027586E-2</v>
      </c>
      <c r="H25" s="133">
        <v>-3.0038069887647456E-2</v>
      </c>
      <c r="I25" s="133">
        <v>6.5223287649377015E-2</v>
      </c>
    </row>
    <row r="26" spans="2:11" ht="15" customHeight="1" x14ac:dyDescent="0.25">
      <c r="B26" s="141" t="s">
        <v>106</v>
      </c>
      <c r="C26" s="115">
        <v>66130</v>
      </c>
      <c r="D26" s="115">
        <v>63892</v>
      </c>
      <c r="E26" s="115">
        <v>60173</v>
      </c>
      <c r="F26" s="115">
        <v>64865</v>
      </c>
      <c r="G26" s="133">
        <v>-3.3842431574172105E-2</v>
      </c>
      <c r="H26" s="133">
        <v>-5.8207600325549391E-2</v>
      </c>
      <c r="I26" s="133">
        <v>7.7975171588586134E-2</v>
      </c>
    </row>
    <row r="27" spans="2:11" ht="15" customHeight="1" x14ac:dyDescent="0.25">
      <c r="B27" s="141" t="s">
        <v>107</v>
      </c>
      <c r="C27" s="115">
        <v>74164</v>
      </c>
      <c r="D27" s="115">
        <v>71152</v>
      </c>
      <c r="E27" s="115">
        <v>73425</v>
      </c>
      <c r="F27" s="115">
        <v>74295</v>
      </c>
      <c r="G27" s="133">
        <v>-4.0612696186829167E-2</v>
      </c>
      <c r="H27" s="133">
        <v>3.194569372610756E-2</v>
      </c>
      <c r="I27" s="133">
        <v>1.1848825331971291E-2</v>
      </c>
    </row>
    <row r="28" spans="2:11" ht="15" customHeight="1" x14ac:dyDescent="0.25">
      <c r="B28" s="141" t="s">
        <v>108</v>
      </c>
      <c r="C28" s="115">
        <v>70359</v>
      </c>
      <c r="D28" s="115">
        <v>63325</v>
      </c>
      <c r="E28" s="115">
        <v>60429</v>
      </c>
      <c r="F28" s="115">
        <v>67543</v>
      </c>
      <c r="G28" s="133">
        <v>-9.9972995636663398E-2</v>
      </c>
      <c r="H28" s="133">
        <v>-4.5732333201737085E-2</v>
      </c>
      <c r="I28" s="133">
        <v>0.11772493339290735</v>
      </c>
    </row>
    <row r="29" spans="2:11" ht="15" customHeight="1" x14ac:dyDescent="0.25">
      <c r="B29" s="141" t="s">
        <v>109</v>
      </c>
      <c r="C29" s="115">
        <v>58191</v>
      </c>
      <c r="D29" s="115">
        <v>57411</v>
      </c>
      <c r="E29" s="115">
        <v>57172</v>
      </c>
      <c r="F29" s="115"/>
      <c r="G29" s="133">
        <v>-1.3404134659999012E-2</v>
      </c>
      <c r="H29" s="133">
        <v>-4.162965285398279E-3</v>
      </c>
      <c r="I29" s="133"/>
    </row>
    <row r="30" spans="2:11" ht="15" customHeight="1" x14ac:dyDescent="0.25">
      <c r="B30" s="141" t="s">
        <v>110</v>
      </c>
      <c r="C30" s="115">
        <v>63019</v>
      </c>
      <c r="D30" s="115">
        <v>61413</v>
      </c>
      <c r="E30" s="115">
        <v>67370</v>
      </c>
      <c r="F30" s="115"/>
      <c r="G30" s="133">
        <v>-2.5484377727352014E-2</v>
      </c>
      <c r="H30" s="133">
        <v>9.6999006724960424E-2</v>
      </c>
      <c r="I30" s="133"/>
    </row>
    <row r="31" spans="2:11" ht="15" customHeight="1" x14ac:dyDescent="0.25">
      <c r="B31" s="141" t="s">
        <v>111</v>
      </c>
      <c r="C31" s="115">
        <v>77444</v>
      </c>
      <c r="D31" s="115">
        <v>69805</v>
      </c>
      <c r="E31" s="115">
        <v>74515</v>
      </c>
      <c r="F31" s="115"/>
      <c r="G31" s="133">
        <v>-9.8639016579722072E-2</v>
      </c>
      <c r="H31" s="133">
        <v>6.7473676670725569E-2</v>
      </c>
      <c r="I31" s="133"/>
    </row>
    <row r="32" spans="2:11" ht="15" customHeight="1" x14ac:dyDescent="0.25">
      <c r="B32" s="141" t="s">
        <v>112</v>
      </c>
      <c r="C32" s="115">
        <v>86394</v>
      </c>
      <c r="D32" s="115">
        <v>74619</v>
      </c>
      <c r="E32" s="115">
        <v>86217</v>
      </c>
      <c r="F32" s="115"/>
      <c r="G32" s="133">
        <v>-0.13629418709632612</v>
      </c>
      <c r="H32" s="133">
        <v>0.1554295822779721</v>
      </c>
      <c r="I32" s="133"/>
    </row>
    <row r="33" spans="2:11" ht="15" customHeight="1" x14ac:dyDescent="0.25">
      <c r="B33" s="141" t="s">
        <v>113</v>
      </c>
      <c r="C33" s="115">
        <v>64584</v>
      </c>
      <c r="D33" s="115">
        <v>65350</v>
      </c>
      <c r="E33" s="115">
        <v>68906</v>
      </c>
      <c r="F33" s="115"/>
      <c r="G33" s="133">
        <v>1.1860522730087864E-2</v>
      </c>
      <c r="H33" s="133">
        <v>5.4414690130068832E-2</v>
      </c>
      <c r="I33" s="133"/>
    </row>
    <row r="34" spans="2:11" ht="15" customHeight="1" x14ac:dyDescent="0.25">
      <c r="B34" s="141" t="s">
        <v>114</v>
      </c>
      <c r="C34" s="115">
        <v>65430</v>
      </c>
      <c r="D34" s="115">
        <v>62518</v>
      </c>
      <c r="E34" s="115">
        <v>71534</v>
      </c>
      <c r="F34" s="115"/>
      <c r="G34" s="133">
        <v>-4.4505578480819152E-2</v>
      </c>
      <c r="H34" s="133">
        <v>0.14421446623372458</v>
      </c>
      <c r="I34" s="133"/>
    </row>
    <row r="35" spans="2:11" ht="15" customHeight="1" x14ac:dyDescent="0.25">
      <c r="B35" s="141" t="s">
        <v>115</v>
      </c>
      <c r="C35" s="115">
        <v>65624</v>
      </c>
      <c r="D35" s="115">
        <v>60170</v>
      </c>
      <c r="E35" s="115">
        <v>78295</v>
      </c>
      <c r="F35" s="115"/>
      <c r="G35" s="133">
        <v>-8.3109837864196012E-2</v>
      </c>
      <c r="H35" s="133">
        <v>0.30122984876184145</v>
      </c>
      <c r="I35" s="133"/>
    </row>
    <row r="36" spans="2:11" ht="15" customHeight="1" x14ac:dyDescent="0.25">
      <c r="B36" s="141" t="s">
        <v>116</v>
      </c>
      <c r="C36" s="115">
        <v>65499</v>
      </c>
      <c r="D36" s="115">
        <v>63897</v>
      </c>
      <c r="E36" s="115">
        <v>71124</v>
      </c>
      <c r="F36" s="115"/>
      <c r="G36" s="133">
        <v>-2.4458388677689791E-2</v>
      </c>
      <c r="H36" s="133">
        <v>0.11310390159162398</v>
      </c>
      <c r="I36" s="133"/>
    </row>
    <row r="37" spans="2:11" ht="15" customHeight="1" x14ac:dyDescent="0.25">
      <c r="B37" s="142" t="s">
        <v>148</v>
      </c>
      <c r="C37" s="119">
        <v>819800</v>
      </c>
      <c r="D37" s="119">
        <v>778170</v>
      </c>
      <c r="E37" s="119">
        <v>831837</v>
      </c>
      <c r="F37" s="119">
        <v>273468</v>
      </c>
      <c r="G37" s="143">
        <v>-5.0780678214198627E-2</v>
      </c>
      <c r="H37" s="143">
        <v>6.8965650179266813E-2</v>
      </c>
      <c r="I37" s="143"/>
    </row>
    <row r="38" spans="2:11" ht="15" customHeight="1" x14ac:dyDescent="0.25">
      <c r="B38" s="402" t="s">
        <v>79</v>
      </c>
      <c r="C38" s="402"/>
      <c r="D38" s="402"/>
      <c r="E38" s="402"/>
      <c r="F38" s="402"/>
      <c r="G38" s="402"/>
      <c r="H38" s="402"/>
      <c r="I38" s="402"/>
    </row>
    <row r="39" spans="2:11" x14ac:dyDescent="0.25">
      <c r="B39" s="110"/>
      <c r="C39" s="110"/>
      <c r="D39" s="110"/>
      <c r="E39" s="110"/>
      <c r="F39" s="110"/>
      <c r="G39" s="110"/>
      <c r="H39" s="110"/>
    </row>
    <row r="40" spans="2:11" x14ac:dyDescent="0.25">
      <c r="B40" s="110"/>
      <c r="C40" s="110"/>
      <c r="D40" s="110"/>
      <c r="E40" s="110"/>
      <c r="F40" s="110"/>
      <c r="G40" s="110"/>
      <c r="H40" s="110"/>
    </row>
    <row r="41" spans="2:11" x14ac:dyDescent="0.25">
      <c r="B41" s="110"/>
      <c r="C41" s="110"/>
      <c r="D41" s="110"/>
      <c r="E41" s="110"/>
      <c r="F41" s="110"/>
      <c r="G41" s="110"/>
      <c r="H41" s="110"/>
    </row>
    <row r="42" spans="2:11" ht="18" customHeight="1" x14ac:dyDescent="0.25">
      <c r="B42" s="403" t="s">
        <v>150</v>
      </c>
      <c r="C42" s="403"/>
      <c r="D42" s="403"/>
      <c r="E42" s="403"/>
      <c r="F42" s="403"/>
      <c r="G42" s="403"/>
      <c r="H42" s="403"/>
      <c r="I42" s="403"/>
      <c r="K42" s="75" t="s">
        <v>98</v>
      </c>
    </row>
    <row r="43" spans="2:11" ht="15" customHeight="1" x14ac:dyDescent="0.25">
      <c r="B43" s="138"/>
      <c r="C43" s="139">
        <v>2011</v>
      </c>
      <c r="D43" s="140">
        <v>2012</v>
      </c>
      <c r="E43" s="140">
        <v>2013</v>
      </c>
      <c r="F43" s="140">
        <v>2014</v>
      </c>
      <c r="G43" s="131" t="s">
        <v>145</v>
      </c>
      <c r="H43" s="131" t="s">
        <v>146</v>
      </c>
      <c r="I43" s="131" t="s">
        <v>147</v>
      </c>
    </row>
    <row r="44" spans="2:11" ht="15" customHeight="1" x14ac:dyDescent="0.25">
      <c r="B44" s="141" t="s">
        <v>105</v>
      </c>
      <c r="C44" s="115">
        <v>385560</v>
      </c>
      <c r="D44" s="115">
        <v>401065</v>
      </c>
      <c r="E44" s="115">
        <v>387955</v>
      </c>
      <c r="F44" s="115">
        <v>405261</v>
      </c>
      <c r="G44" s="133">
        <v>4.0214233841684877E-2</v>
      </c>
      <c r="H44" s="133">
        <v>-3.2687968284442648E-2</v>
      </c>
      <c r="I44" s="133">
        <v>4.4608266422652143E-2</v>
      </c>
    </row>
    <row r="45" spans="2:11" ht="15" customHeight="1" x14ac:dyDescent="0.25">
      <c r="B45" s="141" t="s">
        <v>106</v>
      </c>
      <c r="C45" s="115">
        <v>417629</v>
      </c>
      <c r="D45" s="115">
        <v>400833</v>
      </c>
      <c r="E45" s="115">
        <v>380684</v>
      </c>
      <c r="F45" s="115">
        <v>401057</v>
      </c>
      <c r="G45" s="133">
        <v>-4.0217513630518953E-2</v>
      </c>
      <c r="H45" s="133">
        <v>-5.0267817270534088E-2</v>
      </c>
      <c r="I45" s="133">
        <v>5.3516827605047723E-2</v>
      </c>
    </row>
    <row r="46" spans="2:11" ht="15" customHeight="1" x14ac:dyDescent="0.25">
      <c r="B46" s="141" t="s">
        <v>107</v>
      </c>
      <c r="C46" s="115">
        <v>454248</v>
      </c>
      <c r="D46" s="115">
        <v>437023</v>
      </c>
      <c r="E46" s="115">
        <v>466240</v>
      </c>
      <c r="F46" s="115">
        <v>445061</v>
      </c>
      <c r="G46" s="133">
        <v>-3.7919814726757206E-2</v>
      </c>
      <c r="H46" s="133">
        <v>6.6854604906377846E-2</v>
      </c>
      <c r="I46" s="133">
        <v>-4.542510295126978E-2</v>
      </c>
    </row>
    <row r="47" spans="2:11" ht="15" customHeight="1" x14ac:dyDescent="0.25">
      <c r="B47" s="141" t="s">
        <v>108</v>
      </c>
      <c r="C47" s="115">
        <v>474599</v>
      </c>
      <c r="D47" s="115">
        <v>411544</v>
      </c>
      <c r="E47" s="115">
        <v>384784</v>
      </c>
      <c r="F47" s="115">
        <v>436527</v>
      </c>
      <c r="G47" s="133">
        <v>-0.13285952983466043</v>
      </c>
      <c r="H47" s="133">
        <v>-6.5023423983826767E-2</v>
      </c>
      <c r="I47" s="133">
        <v>0.13447284710382967</v>
      </c>
    </row>
    <row r="48" spans="2:11" ht="15" customHeight="1" x14ac:dyDescent="0.25">
      <c r="B48" s="141" t="s">
        <v>109</v>
      </c>
      <c r="C48" s="115">
        <v>358180</v>
      </c>
      <c r="D48" s="115">
        <v>353326</v>
      </c>
      <c r="E48" s="115">
        <v>369883</v>
      </c>
      <c r="F48" s="115"/>
      <c r="G48" s="133">
        <v>-1.355184544083976E-2</v>
      </c>
      <c r="H48" s="133">
        <v>4.6860406536739507E-2</v>
      </c>
      <c r="I48" s="133"/>
    </row>
    <row r="49" spans="2:9" x14ac:dyDescent="0.25">
      <c r="B49" s="141" t="s">
        <v>110</v>
      </c>
      <c r="C49" s="115">
        <v>384083</v>
      </c>
      <c r="D49" s="115">
        <v>396036</v>
      </c>
      <c r="E49" s="115">
        <v>390241</v>
      </c>
      <c r="F49" s="115"/>
      <c r="G49" s="133">
        <v>3.1120877518661327E-2</v>
      </c>
      <c r="H49" s="133">
        <v>-1.4632508155824175E-2</v>
      </c>
      <c r="I49" s="133"/>
    </row>
    <row r="50" spans="2:9" x14ac:dyDescent="0.25">
      <c r="B50" s="141" t="s">
        <v>111</v>
      </c>
      <c r="C50" s="115">
        <v>490305</v>
      </c>
      <c r="D50" s="115">
        <v>436853</v>
      </c>
      <c r="E50" s="115">
        <v>424949</v>
      </c>
      <c r="F50" s="115"/>
      <c r="G50" s="133">
        <v>-0.10901785623234517</v>
      </c>
      <c r="H50" s="133">
        <v>-2.7249440887438081E-2</v>
      </c>
      <c r="I50" s="133"/>
    </row>
    <row r="51" spans="2:9" x14ac:dyDescent="0.25">
      <c r="B51" s="141" t="s">
        <v>112</v>
      </c>
      <c r="C51" s="115">
        <v>486850</v>
      </c>
      <c r="D51" s="115">
        <v>462551</v>
      </c>
      <c r="E51" s="115">
        <v>469162</v>
      </c>
      <c r="F51" s="115"/>
      <c r="G51" s="133">
        <v>-4.9910650097566012E-2</v>
      </c>
      <c r="H51" s="133">
        <v>1.4292478018640198E-2</v>
      </c>
      <c r="I51" s="133"/>
    </row>
    <row r="52" spans="2:9" x14ac:dyDescent="0.25">
      <c r="B52" s="141" t="s">
        <v>113</v>
      </c>
      <c r="C52" s="115">
        <v>421231</v>
      </c>
      <c r="D52" s="115">
        <v>387625</v>
      </c>
      <c r="E52" s="115">
        <v>390920</v>
      </c>
      <c r="F52" s="115"/>
      <c r="G52" s="133">
        <v>-7.9780453005595553E-2</v>
      </c>
      <c r="H52" s="133">
        <v>8.5004837149307289E-3</v>
      </c>
      <c r="I52" s="133"/>
    </row>
    <row r="53" spans="2:9" x14ac:dyDescent="0.25">
      <c r="B53" s="141" t="s">
        <v>114</v>
      </c>
      <c r="C53" s="115">
        <v>458855</v>
      </c>
      <c r="D53" s="115">
        <v>425063</v>
      </c>
      <c r="E53" s="115">
        <v>436009</v>
      </c>
      <c r="F53" s="115"/>
      <c r="G53" s="133">
        <v>-7.3644179533839615E-2</v>
      </c>
      <c r="H53" s="133">
        <v>2.5751476839903642E-2</v>
      </c>
      <c r="I53" s="133"/>
    </row>
    <row r="54" spans="2:9" x14ac:dyDescent="0.25">
      <c r="B54" s="141" t="s">
        <v>115</v>
      </c>
      <c r="C54" s="115">
        <v>412330</v>
      </c>
      <c r="D54" s="115">
        <v>396985</v>
      </c>
      <c r="E54" s="115">
        <v>446825</v>
      </c>
      <c r="F54" s="115"/>
      <c r="G54" s="133">
        <v>-3.7215337229888679E-2</v>
      </c>
      <c r="H54" s="133">
        <v>0.12554630527601796</v>
      </c>
      <c r="I54" s="133"/>
    </row>
    <row r="55" spans="2:9" x14ac:dyDescent="0.25">
      <c r="B55" s="141" t="s">
        <v>116</v>
      </c>
      <c r="C55" s="115">
        <v>416333</v>
      </c>
      <c r="D55" s="115">
        <v>391913</v>
      </c>
      <c r="E55" s="115">
        <v>425395</v>
      </c>
      <c r="F55" s="115"/>
      <c r="G55" s="133">
        <v>-5.8654970900697267E-2</v>
      </c>
      <c r="H55" s="133">
        <v>8.5432226029756642E-2</v>
      </c>
      <c r="I55" s="133"/>
    </row>
    <row r="56" spans="2:9" x14ac:dyDescent="0.25">
      <c r="B56" s="142" t="s">
        <v>148</v>
      </c>
      <c r="C56" s="119">
        <v>5160203</v>
      </c>
      <c r="D56" s="119">
        <v>4900817</v>
      </c>
      <c r="E56" s="119">
        <v>4973047</v>
      </c>
      <c r="F56" s="119">
        <v>1687906</v>
      </c>
      <c r="G56" s="143">
        <v>-5.0266627107499406E-2</v>
      </c>
      <c r="H56" s="143">
        <v>1.4738358930766138E-2</v>
      </c>
      <c r="I56" s="143"/>
    </row>
    <row r="57" spans="2:9" ht="15" customHeight="1" x14ac:dyDescent="0.25">
      <c r="B57" s="402" t="s">
        <v>79</v>
      </c>
      <c r="C57" s="402"/>
      <c r="D57" s="402"/>
      <c r="E57" s="402"/>
      <c r="F57" s="402"/>
      <c r="G57" s="402"/>
      <c r="H57" s="402"/>
      <c r="I57" s="402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3" location="'grafica zona mensual'!A1" tooltip="GRAFICA" display="GRAFICA"/>
    <hyperlink ref="K42" location="'grafica zona mensual'!A1" tooltip="GRAFICA" display="GRAFICA"/>
  </hyperlinks>
  <printOptions horizontalCentered="1" verticalCentered="1"/>
  <pageMargins left="0.78740157480314965" right="0.78740157480314965" top="0.70866141732283472" bottom="0.39370078740157483" header="0" footer="0.19685039370078741"/>
  <pageSetup paperSize="9" scale="9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5" spans="10:10" ht="15.75" x14ac:dyDescent="0.25">
      <c r="J25" s="75" t="s">
        <v>100</v>
      </c>
    </row>
    <row r="43" spans="10:10" ht="15.75" x14ac:dyDescent="0.25">
      <c r="J43" s="75" t="s">
        <v>100</v>
      </c>
    </row>
    <row r="63" spans="10:10" ht="15.75" x14ac:dyDescent="0.25">
      <c r="J63" s="75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55118110236220474" bottom="0.47244094488188981" header="0" footer="0.19685039370078741"/>
  <pageSetup paperSize="9" scale="8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403" t="s">
        <v>144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</row>
    <row r="6" spans="2:17" x14ac:dyDescent="0.25">
      <c r="B6" s="144"/>
      <c r="C6" s="408">
        <v>2012</v>
      </c>
      <c r="D6" s="409"/>
      <c r="E6" s="409"/>
      <c r="F6" s="410">
        <v>2013</v>
      </c>
      <c r="G6" s="411"/>
      <c r="H6" s="411"/>
      <c r="I6" s="408">
        <v>2014</v>
      </c>
      <c r="J6" s="409"/>
      <c r="K6" s="409"/>
      <c r="L6" s="412" t="s">
        <v>151</v>
      </c>
      <c r="M6" s="412"/>
      <c r="N6" s="412"/>
      <c r="O6" s="412" t="s">
        <v>152</v>
      </c>
      <c r="P6" s="412"/>
      <c r="Q6" s="412"/>
    </row>
    <row r="7" spans="2:17" ht="30" customHeight="1" x14ac:dyDescent="0.25">
      <c r="B7" s="144"/>
      <c r="C7" s="130" t="s">
        <v>81</v>
      </c>
      <c r="D7" s="130" t="s">
        <v>143</v>
      </c>
      <c r="E7" s="130" t="s">
        <v>83</v>
      </c>
      <c r="F7" s="131" t="s">
        <v>81</v>
      </c>
      <c r="G7" s="131" t="s">
        <v>143</v>
      </c>
      <c r="H7" s="131" t="s">
        <v>83</v>
      </c>
      <c r="I7" s="130" t="s">
        <v>81</v>
      </c>
      <c r="J7" s="130" t="s">
        <v>143</v>
      </c>
      <c r="K7" s="130" t="s">
        <v>83</v>
      </c>
      <c r="L7" s="131" t="s">
        <v>153</v>
      </c>
      <c r="M7" s="131" t="s">
        <v>154</v>
      </c>
      <c r="N7" s="131" t="s">
        <v>155</v>
      </c>
      <c r="O7" s="145" t="s">
        <v>153</v>
      </c>
      <c r="P7" s="145" t="s">
        <v>154</v>
      </c>
      <c r="Q7" s="145" t="s">
        <v>155</v>
      </c>
    </row>
    <row r="8" spans="2:17" x14ac:dyDescent="0.25">
      <c r="B8" s="141" t="s">
        <v>105</v>
      </c>
      <c r="C8" s="115">
        <v>43787</v>
      </c>
      <c r="D8" s="115">
        <v>13130</v>
      </c>
      <c r="E8" s="115">
        <v>56917</v>
      </c>
      <c r="F8" s="127">
        <v>41415</v>
      </c>
      <c r="G8" s="127">
        <v>14441</v>
      </c>
      <c r="H8" s="127">
        <v>55856</v>
      </c>
      <c r="I8" s="115">
        <v>43791</v>
      </c>
      <c r="J8" s="115">
        <v>13383</v>
      </c>
      <c r="K8" s="115">
        <v>57174</v>
      </c>
      <c r="L8" s="136">
        <v>-5.4171329390001577E-2</v>
      </c>
      <c r="M8" s="136">
        <v>9.9847677075399766E-2</v>
      </c>
      <c r="N8" s="136">
        <v>-1.8641179261029261E-2</v>
      </c>
      <c r="O8" s="133">
        <v>5.7370517928286846E-2</v>
      </c>
      <c r="P8" s="133">
        <v>-7.3263624402742145E-2</v>
      </c>
      <c r="Q8" s="133">
        <v>2.3596390718991778E-2</v>
      </c>
    </row>
    <row r="9" spans="2:17" x14ac:dyDescent="0.25">
      <c r="B9" s="141" t="s">
        <v>106</v>
      </c>
      <c r="C9" s="115">
        <v>42349</v>
      </c>
      <c r="D9" s="115">
        <v>13170</v>
      </c>
      <c r="E9" s="115">
        <v>55519</v>
      </c>
      <c r="F9" s="127">
        <v>41105</v>
      </c>
      <c r="G9" s="127">
        <v>12088</v>
      </c>
      <c r="H9" s="127">
        <v>53193</v>
      </c>
      <c r="I9" s="115">
        <v>43077</v>
      </c>
      <c r="J9" s="115">
        <v>12631</v>
      </c>
      <c r="K9" s="115">
        <v>55708</v>
      </c>
      <c r="L9" s="136">
        <v>-2.937495572504667E-2</v>
      </c>
      <c r="M9" s="136">
        <v>-8.2156416097190599E-2</v>
      </c>
      <c r="N9" s="136">
        <v>-4.1895567283272372E-2</v>
      </c>
      <c r="O9" s="133">
        <v>4.7974698941734673E-2</v>
      </c>
      <c r="P9" s="133">
        <v>4.4920582395764352E-2</v>
      </c>
      <c r="Q9" s="133">
        <v>4.7280657229334722E-2</v>
      </c>
    </row>
    <row r="10" spans="2:17" x14ac:dyDescent="0.25">
      <c r="B10" s="141" t="s">
        <v>107</v>
      </c>
      <c r="C10" s="115">
        <v>45573</v>
      </c>
      <c r="D10" s="115">
        <v>16549</v>
      </c>
      <c r="E10" s="115">
        <v>62122</v>
      </c>
      <c r="F10" s="127">
        <v>48175</v>
      </c>
      <c r="G10" s="127">
        <v>16339</v>
      </c>
      <c r="H10" s="127">
        <v>64514</v>
      </c>
      <c r="I10" s="115">
        <v>47715</v>
      </c>
      <c r="J10" s="115">
        <v>16799</v>
      </c>
      <c r="K10" s="115">
        <v>64514</v>
      </c>
      <c r="L10" s="136">
        <v>5.709520988304484E-2</v>
      </c>
      <c r="M10" s="136">
        <v>-1.2689588494773085E-2</v>
      </c>
      <c r="N10" s="136">
        <v>3.8504877499114576E-2</v>
      </c>
      <c r="O10" s="133">
        <v>-9.5485210171251111E-3</v>
      </c>
      <c r="P10" s="133">
        <v>2.8153497766081115E-2</v>
      </c>
      <c r="Q10" s="133">
        <v>0</v>
      </c>
    </row>
    <row r="11" spans="2:17" x14ac:dyDescent="0.25">
      <c r="B11" s="141" t="s">
        <v>108</v>
      </c>
      <c r="C11" s="115">
        <v>41426</v>
      </c>
      <c r="D11" s="115">
        <v>14841</v>
      </c>
      <c r="E11" s="115">
        <v>56267</v>
      </c>
      <c r="F11" s="127">
        <v>40001</v>
      </c>
      <c r="G11" s="127">
        <v>13894</v>
      </c>
      <c r="H11" s="127">
        <v>53895</v>
      </c>
      <c r="I11" s="115">
        <v>43071</v>
      </c>
      <c r="J11" s="115">
        <v>15947</v>
      </c>
      <c r="K11" s="115">
        <v>59018</v>
      </c>
      <c r="L11" s="136">
        <v>-3.4398686815043655E-2</v>
      </c>
      <c r="M11" s="136">
        <v>-6.3809716326393096E-2</v>
      </c>
      <c r="N11" s="136">
        <v>-4.2156148364050017E-2</v>
      </c>
      <c r="O11" s="133">
        <v>7.6748081297967508E-2</v>
      </c>
      <c r="P11" s="133">
        <v>0.14776162372247015</v>
      </c>
      <c r="Q11" s="133">
        <v>9.5055199925781597E-2</v>
      </c>
    </row>
    <row r="12" spans="2:17" x14ac:dyDescent="0.25">
      <c r="B12" s="141" t="s">
        <v>109</v>
      </c>
      <c r="C12" s="115">
        <v>38637</v>
      </c>
      <c r="D12" s="115">
        <v>12064</v>
      </c>
      <c r="E12" s="115">
        <v>50701</v>
      </c>
      <c r="F12" s="127">
        <v>37407</v>
      </c>
      <c r="G12" s="127">
        <v>13446</v>
      </c>
      <c r="H12" s="127">
        <v>50853</v>
      </c>
      <c r="I12" s="115"/>
      <c r="J12" s="115"/>
      <c r="K12" s="115"/>
      <c r="L12" s="136">
        <v>-3.1834769780262451E-2</v>
      </c>
      <c r="M12" s="136">
        <v>0.11455570291777195</v>
      </c>
      <c r="N12" s="136">
        <v>2.9979684818839392E-3</v>
      </c>
      <c r="O12" s="133"/>
      <c r="P12" s="133"/>
      <c r="Q12" s="133"/>
    </row>
    <row r="13" spans="2:17" x14ac:dyDescent="0.25">
      <c r="B13" s="141" t="s">
        <v>110</v>
      </c>
      <c r="C13" s="115">
        <v>42458</v>
      </c>
      <c r="D13" s="115">
        <v>14069</v>
      </c>
      <c r="E13" s="115">
        <v>56527</v>
      </c>
      <c r="F13" s="127">
        <v>45052</v>
      </c>
      <c r="G13" s="127">
        <v>17279</v>
      </c>
      <c r="H13" s="127">
        <v>62331</v>
      </c>
      <c r="I13" s="115"/>
      <c r="J13" s="115"/>
      <c r="K13" s="115"/>
      <c r="L13" s="136">
        <v>6.1095671016062836E-2</v>
      </c>
      <c r="M13" s="136">
        <v>0.2281612054872415</v>
      </c>
      <c r="N13" s="136">
        <v>0.10267659702443077</v>
      </c>
      <c r="O13" s="133"/>
      <c r="P13" s="133"/>
      <c r="Q13" s="133"/>
    </row>
    <row r="14" spans="2:17" x14ac:dyDescent="0.25">
      <c r="B14" s="141" t="s">
        <v>111</v>
      </c>
      <c r="C14" s="115">
        <v>42175</v>
      </c>
      <c r="D14" s="115">
        <v>9449</v>
      </c>
      <c r="E14" s="115">
        <v>51624</v>
      </c>
      <c r="F14" s="127">
        <v>50126</v>
      </c>
      <c r="G14" s="127">
        <v>19228</v>
      </c>
      <c r="H14" s="127">
        <v>69354</v>
      </c>
      <c r="I14" s="115"/>
      <c r="J14" s="115"/>
      <c r="K14" s="115"/>
      <c r="L14" s="136">
        <v>0.18852400711321882</v>
      </c>
      <c r="M14" s="136">
        <v>1.0349243306169966</v>
      </c>
      <c r="N14" s="136">
        <v>0.3434449093444909</v>
      </c>
      <c r="O14" s="133"/>
      <c r="P14" s="133"/>
      <c r="Q14" s="133"/>
    </row>
    <row r="15" spans="2:17" x14ac:dyDescent="0.25">
      <c r="B15" s="141" t="s">
        <v>112</v>
      </c>
      <c r="C15" s="115">
        <v>50397</v>
      </c>
      <c r="D15" s="115">
        <v>17239</v>
      </c>
      <c r="E15" s="115">
        <v>67636</v>
      </c>
      <c r="F15" s="127">
        <v>56896</v>
      </c>
      <c r="G15" s="127">
        <v>22552</v>
      </c>
      <c r="H15" s="127">
        <v>79448</v>
      </c>
      <c r="I15" s="115"/>
      <c r="J15" s="115"/>
      <c r="K15" s="115"/>
      <c r="L15" s="136">
        <v>0.12895608865607078</v>
      </c>
      <c r="M15" s="136">
        <v>0.30819653112129464</v>
      </c>
      <c r="N15" s="136">
        <v>0.17464072387485952</v>
      </c>
      <c r="O15" s="133"/>
      <c r="P15" s="133"/>
      <c r="Q15" s="133"/>
    </row>
    <row r="16" spans="2:17" x14ac:dyDescent="0.25">
      <c r="B16" s="141" t="s">
        <v>113</v>
      </c>
      <c r="C16" s="115">
        <v>46385</v>
      </c>
      <c r="D16" s="115">
        <v>13885</v>
      </c>
      <c r="E16" s="115">
        <v>60270</v>
      </c>
      <c r="F16" s="127">
        <v>46754</v>
      </c>
      <c r="G16" s="127">
        <v>16198</v>
      </c>
      <c r="H16" s="127">
        <v>62952</v>
      </c>
      <c r="I16" s="115"/>
      <c r="J16" s="115"/>
      <c r="K16" s="115"/>
      <c r="L16" s="136">
        <v>7.9551579174301779E-3</v>
      </c>
      <c r="M16" s="136">
        <v>0.1665826431400792</v>
      </c>
      <c r="N16" s="136">
        <v>4.4499751119960074E-2</v>
      </c>
      <c r="O16" s="133"/>
      <c r="P16" s="133"/>
      <c r="Q16" s="133"/>
    </row>
    <row r="17" spans="2:17" x14ac:dyDescent="0.25">
      <c r="B17" s="141" t="s">
        <v>114</v>
      </c>
      <c r="C17" s="115">
        <v>41471</v>
      </c>
      <c r="D17" s="115">
        <v>14770</v>
      </c>
      <c r="E17" s="115">
        <v>56241</v>
      </c>
      <c r="F17" s="127">
        <v>47244</v>
      </c>
      <c r="G17" s="127">
        <v>17731</v>
      </c>
      <c r="H17" s="127">
        <v>64975</v>
      </c>
      <c r="I17" s="115"/>
      <c r="J17" s="115"/>
      <c r="K17" s="115"/>
      <c r="L17" s="136">
        <v>0.13920571001422677</v>
      </c>
      <c r="M17" s="136">
        <v>0.20047393364928912</v>
      </c>
      <c r="N17" s="136">
        <v>0.15529595846446553</v>
      </c>
      <c r="O17" s="133"/>
      <c r="P17" s="133"/>
      <c r="Q17" s="133"/>
    </row>
    <row r="18" spans="2:17" x14ac:dyDescent="0.25">
      <c r="B18" s="141" t="s">
        <v>115</v>
      </c>
      <c r="C18" s="115">
        <v>40241</v>
      </c>
      <c r="D18" s="115">
        <v>13732</v>
      </c>
      <c r="E18" s="115">
        <v>53973</v>
      </c>
      <c r="F18" s="127">
        <v>50887</v>
      </c>
      <c r="G18" s="127">
        <v>18653</v>
      </c>
      <c r="H18" s="127">
        <v>69540</v>
      </c>
      <c r="I18" s="115"/>
      <c r="J18" s="115"/>
      <c r="K18" s="115"/>
      <c r="L18" s="136">
        <v>0.26455604979995528</v>
      </c>
      <c r="M18" s="136">
        <v>0.35836003495484992</v>
      </c>
      <c r="N18" s="136">
        <v>0.28842198877216396</v>
      </c>
      <c r="O18" s="133"/>
      <c r="P18" s="133"/>
      <c r="Q18" s="133"/>
    </row>
    <row r="19" spans="2:17" x14ac:dyDescent="0.25">
      <c r="B19" s="141" t="s">
        <v>116</v>
      </c>
      <c r="C19" s="115">
        <v>40742</v>
      </c>
      <c r="D19" s="115">
        <v>15750</v>
      </c>
      <c r="E19" s="115">
        <v>56492</v>
      </c>
      <c r="F19" s="127">
        <v>46298</v>
      </c>
      <c r="G19" s="127">
        <v>15879</v>
      </c>
      <c r="H19" s="127">
        <v>62177</v>
      </c>
      <c r="I19" s="115"/>
      <c r="J19" s="115"/>
      <c r="K19" s="115"/>
      <c r="L19" s="136">
        <v>0.13637033037160662</v>
      </c>
      <c r="M19" s="136">
        <v>8.1904761904760814E-3</v>
      </c>
      <c r="N19" s="136">
        <v>0.10063371804857324</v>
      </c>
      <c r="O19" s="133"/>
      <c r="P19" s="133"/>
      <c r="Q19" s="133"/>
    </row>
    <row r="20" spans="2:17" x14ac:dyDescent="0.25">
      <c r="B20" s="142" t="s">
        <v>148</v>
      </c>
      <c r="C20" s="146">
        <v>515641</v>
      </c>
      <c r="D20" s="146">
        <v>168648</v>
      </c>
      <c r="E20" s="146">
        <v>684289</v>
      </c>
      <c r="F20" s="146">
        <v>551360</v>
      </c>
      <c r="G20" s="146">
        <v>197728</v>
      </c>
      <c r="H20" s="146">
        <v>749088</v>
      </c>
      <c r="I20" s="146">
        <v>177654</v>
      </c>
      <c r="J20" s="146">
        <v>58760</v>
      </c>
      <c r="K20" s="146">
        <v>236414</v>
      </c>
      <c r="L20" s="143">
        <v>6.9271062619147727E-2</v>
      </c>
      <c r="M20" s="143">
        <v>0.1724301503723733</v>
      </c>
      <c r="N20" s="143">
        <v>9.4695369938724738E-2</v>
      </c>
      <c r="O20" s="143"/>
      <c r="P20" s="143"/>
      <c r="Q20" s="143"/>
    </row>
    <row r="21" spans="2:17" ht="15" customHeight="1" x14ac:dyDescent="0.25">
      <c r="B21" s="402" t="s">
        <v>79</v>
      </c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</row>
    <row r="22" spans="2:17" x14ac:dyDescent="0.25"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</row>
    <row r="23" spans="2:17" x14ac:dyDescent="0.25"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</row>
    <row r="24" spans="2:17" ht="18" customHeight="1" x14ac:dyDescent="0.25">
      <c r="B24" s="403" t="s">
        <v>149</v>
      </c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</row>
    <row r="25" spans="2:17" x14ac:dyDescent="0.25">
      <c r="B25" s="144"/>
      <c r="C25" s="408">
        <v>2012</v>
      </c>
      <c r="D25" s="409"/>
      <c r="E25" s="409"/>
      <c r="F25" s="410">
        <v>2013</v>
      </c>
      <c r="G25" s="411"/>
      <c r="H25" s="411"/>
      <c r="I25" s="408">
        <v>2014</v>
      </c>
      <c r="J25" s="409"/>
      <c r="K25" s="409"/>
      <c r="L25" s="412" t="s">
        <v>151</v>
      </c>
      <c r="M25" s="412"/>
      <c r="N25" s="412"/>
      <c r="O25" s="412" t="s">
        <v>152</v>
      </c>
      <c r="P25" s="412"/>
      <c r="Q25" s="412"/>
    </row>
    <row r="26" spans="2:17" ht="30" customHeight="1" x14ac:dyDescent="0.25">
      <c r="B26" s="144"/>
      <c r="C26" s="130" t="s">
        <v>81</v>
      </c>
      <c r="D26" s="130" t="s">
        <v>143</v>
      </c>
      <c r="E26" s="130" t="s">
        <v>83</v>
      </c>
      <c r="F26" s="131" t="s">
        <v>81</v>
      </c>
      <c r="G26" s="131" t="s">
        <v>143</v>
      </c>
      <c r="H26" s="131" t="s">
        <v>83</v>
      </c>
      <c r="I26" s="130" t="s">
        <v>81</v>
      </c>
      <c r="J26" s="130" t="s">
        <v>143</v>
      </c>
      <c r="K26" s="130" t="s">
        <v>83</v>
      </c>
      <c r="L26" s="131" t="s">
        <v>153</v>
      </c>
      <c r="M26" s="131" t="s">
        <v>154</v>
      </c>
      <c r="N26" s="131" t="s">
        <v>155</v>
      </c>
      <c r="O26" s="145" t="s">
        <v>153</v>
      </c>
      <c r="P26" s="145" t="s">
        <v>154</v>
      </c>
      <c r="Q26" s="145" t="s">
        <v>155</v>
      </c>
    </row>
    <row r="27" spans="2:17" x14ac:dyDescent="0.25">
      <c r="B27" s="141" t="s">
        <v>105</v>
      </c>
      <c r="C27" s="115">
        <v>49780</v>
      </c>
      <c r="D27" s="115">
        <v>14838</v>
      </c>
      <c r="E27" s="115">
        <v>64618</v>
      </c>
      <c r="F27" s="127">
        <v>47275</v>
      </c>
      <c r="G27" s="127">
        <v>15402</v>
      </c>
      <c r="H27" s="127">
        <v>62677</v>
      </c>
      <c r="I27" s="115">
        <v>51959</v>
      </c>
      <c r="J27" s="115">
        <v>14806</v>
      </c>
      <c r="K27" s="115">
        <v>66765</v>
      </c>
      <c r="L27" s="136">
        <v>-5.0321414222579297E-2</v>
      </c>
      <c r="M27" s="136">
        <v>3.8010513546300029E-2</v>
      </c>
      <c r="N27" s="136">
        <v>-3.0038069887647456E-2</v>
      </c>
      <c r="O27" s="133">
        <v>9.9079851930195639E-2</v>
      </c>
      <c r="P27" s="133">
        <v>-3.8696273211271226E-2</v>
      </c>
      <c r="Q27" s="133">
        <v>6.5223287649377015E-2</v>
      </c>
    </row>
    <row r="28" spans="2:17" x14ac:dyDescent="0.25">
      <c r="B28" s="141" t="s">
        <v>106</v>
      </c>
      <c r="C28" s="115">
        <v>49122</v>
      </c>
      <c r="D28" s="115">
        <v>14770</v>
      </c>
      <c r="E28" s="115">
        <v>63892</v>
      </c>
      <c r="F28" s="127">
        <v>47045</v>
      </c>
      <c r="G28" s="127">
        <v>13128</v>
      </c>
      <c r="H28" s="127">
        <v>60173</v>
      </c>
      <c r="I28" s="115">
        <v>50900</v>
      </c>
      <c r="J28" s="115">
        <v>13965</v>
      </c>
      <c r="K28" s="115">
        <v>64865</v>
      </c>
      <c r="L28" s="136">
        <v>-4.2282480355034457E-2</v>
      </c>
      <c r="M28" s="136">
        <v>-0.11117129316181451</v>
      </c>
      <c r="N28" s="136">
        <v>-5.8207600325549391E-2</v>
      </c>
      <c r="O28" s="133">
        <v>8.194282070358172E-2</v>
      </c>
      <c r="P28" s="133">
        <v>6.3756855575868299E-2</v>
      </c>
      <c r="Q28" s="133">
        <v>7.7975171588586134E-2</v>
      </c>
    </row>
    <row r="29" spans="2:17" x14ac:dyDescent="0.25">
      <c r="B29" s="141" t="s">
        <v>107</v>
      </c>
      <c r="C29" s="115">
        <v>52566</v>
      </c>
      <c r="D29" s="115">
        <v>18586</v>
      </c>
      <c r="E29" s="115">
        <v>71152</v>
      </c>
      <c r="F29" s="127">
        <v>55685</v>
      </c>
      <c r="G29" s="127">
        <v>17740</v>
      </c>
      <c r="H29" s="127">
        <v>73425</v>
      </c>
      <c r="I29" s="115">
        <v>55851</v>
      </c>
      <c r="J29" s="115">
        <v>18444</v>
      </c>
      <c r="K29" s="115">
        <v>74295</v>
      </c>
      <c r="L29" s="136">
        <v>5.933493132443024E-2</v>
      </c>
      <c r="M29" s="136">
        <v>-4.5518131927257066E-2</v>
      </c>
      <c r="N29" s="136">
        <v>3.194569372610756E-2</v>
      </c>
      <c r="O29" s="133">
        <v>2.9810541438448634E-3</v>
      </c>
      <c r="P29" s="133">
        <v>3.9684329199549007E-2</v>
      </c>
      <c r="Q29" s="133">
        <v>1.1848825331971291E-2</v>
      </c>
    </row>
    <row r="30" spans="2:17" x14ac:dyDescent="0.25">
      <c r="B30" s="141" t="s">
        <v>108</v>
      </c>
      <c r="C30" s="115">
        <v>46636</v>
      </c>
      <c r="D30" s="115">
        <v>16689</v>
      </c>
      <c r="E30" s="115">
        <v>63325</v>
      </c>
      <c r="F30" s="127">
        <v>45563</v>
      </c>
      <c r="G30" s="127">
        <v>14866</v>
      </c>
      <c r="H30" s="127">
        <v>60429</v>
      </c>
      <c r="I30" s="115">
        <v>50186</v>
      </c>
      <c r="J30" s="115">
        <v>17357</v>
      </c>
      <c r="K30" s="115">
        <v>67543</v>
      </c>
      <c r="L30" s="136">
        <v>-2.3007976670383345E-2</v>
      </c>
      <c r="M30" s="136">
        <v>-0.10923362693990057</v>
      </c>
      <c r="N30" s="136">
        <v>-4.5732333201737085E-2</v>
      </c>
      <c r="O30" s="133">
        <v>0.10146390711761732</v>
      </c>
      <c r="P30" s="133">
        <v>0.16756356787299875</v>
      </c>
      <c r="Q30" s="133">
        <v>0.11772493339290735</v>
      </c>
    </row>
    <row r="31" spans="2:17" x14ac:dyDescent="0.25">
      <c r="B31" s="141" t="s">
        <v>109</v>
      </c>
      <c r="C31" s="115">
        <v>44123</v>
      </c>
      <c r="D31" s="115">
        <v>13288</v>
      </c>
      <c r="E31" s="115">
        <v>57411</v>
      </c>
      <c r="F31" s="127">
        <v>42678</v>
      </c>
      <c r="G31" s="127">
        <v>14494</v>
      </c>
      <c r="H31" s="127">
        <v>57172</v>
      </c>
      <c r="I31" s="115"/>
      <c r="J31" s="115"/>
      <c r="K31" s="115"/>
      <c r="L31" s="136">
        <v>-3.2749359744351003E-2</v>
      </c>
      <c r="M31" s="136">
        <v>9.075857916917518E-2</v>
      </c>
      <c r="N31" s="136">
        <v>-4.162965285398279E-3</v>
      </c>
      <c r="O31" s="133"/>
      <c r="P31" s="133"/>
      <c r="Q31" s="133"/>
    </row>
    <row r="32" spans="2:17" x14ac:dyDescent="0.25">
      <c r="B32" s="141" t="s">
        <v>110</v>
      </c>
      <c r="C32" s="115">
        <v>46029</v>
      </c>
      <c r="D32" s="115">
        <v>15384</v>
      </c>
      <c r="E32" s="115">
        <v>61413</v>
      </c>
      <c r="F32" s="127">
        <v>49194</v>
      </c>
      <c r="G32" s="127">
        <v>18176</v>
      </c>
      <c r="H32" s="127">
        <v>67370</v>
      </c>
      <c r="I32" s="115"/>
      <c r="J32" s="115"/>
      <c r="K32" s="115"/>
      <c r="L32" s="136">
        <v>6.876099850094497E-2</v>
      </c>
      <c r="M32" s="136">
        <v>0.18148725949037958</v>
      </c>
      <c r="N32" s="136">
        <v>9.6999006724960424E-2</v>
      </c>
      <c r="O32" s="133"/>
      <c r="P32" s="133"/>
      <c r="Q32" s="133"/>
    </row>
    <row r="33" spans="2:17" x14ac:dyDescent="0.25">
      <c r="B33" s="141" t="s">
        <v>111</v>
      </c>
      <c r="C33" s="115">
        <v>50753</v>
      </c>
      <c r="D33" s="115">
        <v>19052</v>
      </c>
      <c r="E33" s="115">
        <v>69805</v>
      </c>
      <c r="F33" s="127">
        <v>53970</v>
      </c>
      <c r="G33" s="127">
        <v>20545</v>
      </c>
      <c r="H33" s="127">
        <v>74515</v>
      </c>
      <c r="I33" s="115"/>
      <c r="J33" s="115"/>
      <c r="K33" s="115"/>
      <c r="L33" s="136">
        <v>6.3385415640454745E-2</v>
      </c>
      <c r="M33" s="136">
        <v>7.8364476170480701E-2</v>
      </c>
      <c r="N33" s="136">
        <v>6.7473676670725569E-2</v>
      </c>
      <c r="O33" s="133"/>
      <c r="P33" s="133"/>
      <c r="Q33" s="133"/>
    </row>
    <row r="34" spans="2:17" x14ac:dyDescent="0.25">
      <c r="B34" s="141" t="s">
        <v>112</v>
      </c>
      <c r="C34" s="115">
        <v>55799</v>
      </c>
      <c r="D34" s="115">
        <v>18820</v>
      </c>
      <c r="E34" s="115">
        <v>74619</v>
      </c>
      <c r="F34" s="127">
        <v>62096</v>
      </c>
      <c r="G34" s="127">
        <v>24121</v>
      </c>
      <c r="H34" s="127">
        <v>86217</v>
      </c>
      <c r="I34" s="115"/>
      <c r="J34" s="115"/>
      <c r="K34" s="115"/>
      <c r="L34" s="136">
        <v>0.11285148479363438</v>
      </c>
      <c r="M34" s="136">
        <v>0.2816684378320935</v>
      </c>
      <c r="N34" s="136">
        <v>0.1554295822779721</v>
      </c>
      <c r="O34" s="133"/>
      <c r="P34" s="133"/>
      <c r="Q34" s="133"/>
    </row>
    <row r="35" spans="2:17" x14ac:dyDescent="0.25">
      <c r="B35" s="141" t="s">
        <v>113</v>
      </c>
      <c r="C35" s="115">
        <v>50061</v>
      </c>
      <c r="D35" s="115">
        <v>15289</v>
      </c>
      <c r="E35" s="115">
        <v>65350</v>
      </c>
      <c r="F35" s="127">
        <v>51419</v>
      </c>
      <c r="G35" s="127">
        <v>17487</v>
      </c>
      <c r="H35" s="127">
        <v>68906</v>
      </c>
      <c r="I35" s="115"/>
      <c r="J35" s="115"/>
      <c r="K35" s="115"/>
      <c r="L35" s="136">
        <v>2.7126905175685723E-2</v>
      </c>
      <c r="M35" s="136">
        <v>0.14376349009091505</v>
      </c>
      <c r="N35" s="136">
        <v>5.4414690130068832E-2</v>
      </c>
      <c r="O35" s="133"/>
      <c r="P35" s="133"/>
      <c r="Q35" s="133"/>
    </row>
    <row r="36" spans="2:17" x14ac:dyDescent="0.25">
      <c r="B36" s="141" t="s">
        <v>114</v>
      </c>
      <c r="C36" s="115">
        <v>46280</v>
      </c>
      <c r="D36" s="115">
        <v>16238</v>
      </c>
      <c r="E36" s="115">
        <v>62518</v>
      </c>
      <c r="F36" s="127">
        <v>52231</v>
      </c>
      <c r="G36" s="127">
        <v>19303</v>
      </c>
      <c r="H36" s="127">
        <v>71534</v>
      </c>
      <c r="I36" s="115"/>
      <c r="J36" s="115"/>
      <c r="K36" s="115"/>
      <c r="L36" s="136">
        <v>0.12858686257562657</v>
      </c>
      <c r="M36" s="136">
        <v>0.18875477275526542</v>
      </c>
      <c r="N36" s="136">
        <v>0.14421446623372458</v>
      </c>
      <c r="O36" s="133"/>
      <c r="P36" s="133"/>
      <c r="Q36" s="133"/>
    </row>
    <row r="37" spans="2:17" x14ac:dyDescent="0.25">
      <c r="B37" s="141" t="s">
        <v>115</v>
      </c>
      <c r="C37" s="115">
        <v>45144</v>
      </c>
      <c r="D37" s="115">
        <v>15026</v>
      </c>
      <c r="E37" s="115">
        <v>60170</v>
      </c>
      <c r="F37" s="127">
        <v>58128</v>
      </c>
      <c r="G37" s="127">
        <v>20167</v>
      </c>
      <c r="H37" s="127">
        <v>78295</v>
      </c>
      <c r="I37" s="115"/>
      <c r="J37" s="115"/>
      <c r="K37" s="115"/>
      <c r="L37" s="136">
        <v>0.2876129718234981</v>
      </c>
      <c r="M37" s="136">
        <v>0.34214029016371628</v>
      </c>
      <c r="N37" s="136">
        <v>0.30122984876184145</v>
      </c>
      <c r="O37" s="133"/>
      <c r="P37" s="133"/>
      <c r="Q37" s="133"/>
    </row>
    <row r="38" spans="2:17" x14ac:dyDescent="0.25">
      <c r="B38" s="141" t="s">
        <v>116</v>
      </c>
      <c r="C38" s="115">
        <v>46406</v>
      </c>
      <c r="D38" s="115">
        <v>17491</v>
      </c>
      <c r="E38" s="115">
        <v>63897</v>
      </c>
      <c r="F38" s="127">
        <v>53647</v>
      </c>
      <c r="G38" s="127">
        <v>17477</v>
      </c>
      <c r="H38" s="127">
        <v>71124</v>
      </c>
      <c r="I38" s="115"/>
      <c r="J38" s="115"/>
      <c r="K38" s="115"/>
      <c r="L38" s="136">
        <v>0.1560358574322287</v>
      </c>
      <c r="M38" s="136">
        <v>-8.0041164027211398E-4</v>
      </c>
      <c r="N38" s="136">
        <v>0.11310390159162398</v>
      </c>
      <c r="O38" s="133"/>
      <c r="P38" s="133"/>
      <c r="Q38" s="133"/>
    </row>
    <row r="39" spans="2:17" x14ac:dyDescent="0.25">
      <c r="B39" s="142" t="s">
        <v>148</v>
      </c>
      <c r="C39" s="146">
        <v>582699</v>
      </c>
      <c r="D39" s="146">
        <v>195471</v>
      </c>
      <c r="E39" s="146">
        <v>778170</v>
      </c>
      <c r="F39" s="146">
        <v>618931</v>
      </c>
      <c r="G39" s="146">
        <v>212906</v>
      </c>
      <c r="H39" s="146">
        <v>831837</v>
      </c>
      <c r="I39" s="146">
        <v>208896</v>
      </c>
      <c r="J39" s="146">
        <v>64572</v>
      </c>
      <c r="K39" s="146">
        <v>273468</v>
      </c>
      <c r="L39" s="143">
        <v>6.217961589088028E-2</v>
      </c>
      <c r="M39" s="143">
        <v>8.9194816622414574E-2</v>
      </c>
      <c r="N39" s="143">
        <v>6.8965650179266813E-2</v>
      </c>
      <c r="O39" s="143"/>
      <c r="P39" s="143"/>
      <c r="Q39" s="143"/>
    </row>
    <row r="40" spans="2:17" ht="15" customHeight="1" x14ac:dyDescent="0.25">
      <c r="B40" s="402" t="s">
        <v>79</v>
      </c>
      <c r="C40" s="402"/>
      <c r="D40" s="402"/>
      <c r="E40" s="402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</row>
    <row r="41" spans="2:17" x14ac:dyDescent="0.25"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</row>
    <row r="42" spans="2:17" x14ac:dyDescent="0.25"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</row>
    <row r="43" spans="2:17" x14ac:dyDescent="0.25"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</row>
    <row r="44" spans="2:17" ht="18" customHeight="1" x14ac:dyDescent="0.25">
      <c r="B44" s="403" t="s">
        <v>150</v>
      </c>
      <c r="C44" s="403"/>
      <c r="D44" s="403"/>
      <c r="E44" s="403"/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403"/>
    </row>
    <row r="45" spans="2:17" x14ac:dyDescent="0.25">
      <c r="B45" s="144"/>
      <c r="C45" s="408">
        <v>2012</v>
      </c>
      <c r="D45" s="409"/>
      <c r="E45" s="409"/>
      <c r="F45" s="410">
        <v>2013</v>
      </c>
      <c r="G45" s="411"/>
      <c r="H45" s="411"/>
      <c r="I45" s="408">
        <v>2014</v>
      </c>
      <c r="J45" s="409"/>
      <c r="K45" s="409"/>
      <c r="L45" s="412" t="s">
        <v>151</v>
      </c>
      <c r="M45" s="412"/>
      <c r="N45" s="412"/>
      <c r="O45" s="412" t="s">
        <v>152</v>
      </c>
      <c r="P45" s="412"/>
      <c r="Q45" s="412"/>
    </row>
    <row r="46" spans="2:17" ht="30" customHeight="1" x14ac:dyDescent="0.25">
      <c r="B46" s="144"/>
      <c r="C46" s="130" t="s">
        <v>81</v>
      </c>
      <c r="D46" s="130" t="s">
        <v>143</v>
      </c>
      <c r="E46" s="130" t="s">
        <v>83</v>
      </c>
      <c r="F46" s="131" t="s">
        <v>81</v>
      </c>
      <c r="G46" s="131" t="s">
        <v>143</v>
      </c>
      <c r="H46" s="131" t="s">
        <v>83</v>
      </c>
      <c r="I46" s="130" t="s">
        <v>81</v>
      </c>
      <c r="J46" s="130" t="s">
        <v>143</v>
      </c>
      <c r="K46" s="130" t="s">
        <v>83</v>
      </c>
      <c r="L46" s="131" t="s">
        <v>153</v>
      </c>
      <c r="M46" s="131" t="s">
        <v>154</v>
      </c>
      <c r="N46" s="131" t="s">
        <v>155</v>
      </c>
      <c r="O46" s="145" t="s">
        <v>153</v>
      </c>
      <c r="P46" s="145" t="s">
        <v>154</v>
      </c>
      <c r="Q46" s="145" t="s">
        <v>155</v>
      </c>
    </row>
    <row r="47" spans="2:17" x14ac:dyDescent="0.25">
      <c r="B47" s="141" t="s">
        <v>105</v>
      </c>
      <c r="C47" s="115">
        <v>261955</v>
      </c>
      <c r="D47" s="115">
        <v>139110</v>
      </c>
      <c r="E47" s="115">
        <v>401065</v>
      </c>
      <c r="F47" s="127">
        <v>250937</v>
      </c>
      <c r="G47" s="127">
        <v>137018</v>
      </c>
      <c r="H47" s="127">
        <v>387955</v>
      </c>
      <c r="I47" s="115">
        <v>263040</v>
      </c>
      <c r="J47" s="115">
        <v>142221</v>
      </c>
      <c r="K47" s="115">
        <v>405261</v>
      </c>
      <c r="L47" s="136">
        <v>-4.2060659273539303E-2</v>
      </c>
      <c r="M47" s="136">
        <v>-1.5038458773632413E-2</v>
      </c>
      <c r="N47" s="136">
        <v>-3.2687968284442648E-2</v>
      </c>
      <c r="O47" s="133">
        <v>4.8231229352387217E-2</v>
      </c>
      <c r="P47" s="133">
        <v>3.7973113021646743E-2</v>
      </c>
      <c r="Q47" s="133">
        <v>4.4608266422652143E-2</v>
      </c>
    </row>
    <row r="48" spans="2:17" x14ac:dyDescent="0.25">
      <c r="B48" s="141" t="s">
        <v>106</v>
      </c>
      <c r="C48" s="115">
        <v>259976</v>
      </c>
      <c r="D48" s="115">
        <v>140857</v>
      </c>
      <c r="E48" s="115">
        <v>400833</v>
      </c>
      <c r="F48" s="127">
        <v>245455</v>
      </c>
      <c r="G48" s="127">
        <v>135229</v>
      </c>
      <c r="H48" s="127">
        <v>380684</v>
      </c>
      <c r="I48" s="115">
        <v>270055</v>
      </c>
      <c r="J48" s="115">
        <v>131002</v>
      </c>
      <c r="K48" s="115">
        <v>401057</v>
      </c>
      <c r="L48" s="136">
        <v>-5.5855155860541017E-2</v>
      </c>
      <c r="M48" s="136">
        <v>-3.9955415776283698E-2</v>
      </c>
      <c r="N48" s="136">
        <v>-5.0267817270534088E-2</v>
      </c>
      <c r="O48" s="133">
        <v>0.10022203662585816</v>
      </c>
      <c r="P48" s="133">
        <v>-3.1258088131983497E-2</v>
      </c>
      <c r="Q48" s="133">
        <v>5.3516827605047723E-2</v>
      </c>
    </row>
    <row r="49" spans="2:17" x14ac:dyDescent="0.25">
      <c r="B49" s="141" t="s">
        <v>107</v>
      </c>
      <c r="C49" s="115">
        <v>274529</v>
      </c>
      <c r="D49" s="115">
        <v>162494</v>
      </c>
      <c r="E49" s="115">
        <v>437023</v>
      </c>
      <c r="F49" s="127">
        <v>297836</v>
      </c>
      <c r="G49" s="127">
        <v>168404</v>
      </c>
      <c r="H49" s="127">
        <v>466240</v>
      </c>
      <c r="I49" s="115">
        <v>293107</v>
      </c>
      <c r="J49" s="115">
        <v>151954</v>
      </c>
      <c r="K49" s="115">
        <v>445061</v>
      </c>
      <c r="L49" s="136">
        <v>8.4898134623300203E-2</v>
      </c>
      <c r="M49" s="136">
        <v>3.6370573682720675E-2</v>
      </c>
      <c r="N49" s="136">
        <v>6.6854604906377846E-2</v>
      </c>
      <c r="O49" s="133">
        <v>-1.5877865671040436E-2</v>
      </c>
      <c r="P49" s="133">
        <v>-9.7681765278734511E-2</v>
      </c>
      <c r="Q49" s="133">
        <v>-4.542510295126978E-2</v>
      </c>
    </row>
    <row r="50" spans="2:17" x14ac:dyDescent="0.25">
      <c r="B50" s="141" t="s">
        <v>94</v>
      </c>
      <c r="C50" s="115">
        <v>269100</v>
      </c>
      <c r="D50" s="115">
        <v>142444</v>
      </c>
      <c r="E50" s="115">
        <v>411544</v>
      </c>
      <c r="F50" s="127">
        <v>253427</v>
      </c>
      <c r="G50" s="127">
        <v>131357</v>
      </c>
      <c r="H50" s="127">
        <v>384784</v>
      </c>
      <c r="I50" s="115">
        <v>289059</v>
      </c>
      <c r="J50" s="115">
        <v>147468</v>
      </c>
      <c r="K50" s="115">
        <v>436527</v>
      </c>
      <c r="L50" s="136">
        <v>-5.8242289111854362E-2</v>
      </c>
      <c r="M50" s="136">
        <v>-7.7834096206228387E-2</v>
      </c>
      <c r="N50" s="136">
        <v>-6.5023423983826767E-2</v>
      </c>
      <c r="O50" s="133">
        <v>0.1406006463399716</v>
      </c>
      <c r="P50" s="133">
        <v>0.12265048684120372</v>
      </c>
      <c r="Q50" s="133">
        <v>0.13447284710382967</v>
      </c>
    </row>
    <row r="51" spans="2:17" x14ac:dyDescent="0.25">
      <c r="B51" s="141" t="s">
        <v>109</v>
      </c>
      <c r="C51" s="115">
        <v>239344</v>
      </c>
      <c r="D51" s="115">
        <v>113982</v>
      </c>
      <c r="E51" s="115">
        <v>353326</v>
      </c>
      <c r="F51" s="127">
        <v>243921</v>
      </c>
      <c r="G51" s="127">
        <v>125962</v>
      </c>
      <c r="H51" s="127">
        <v>369883</v>
      </c>
      <c r="I51" s="115"/>
      <c r="J51" s="115"/>
      <c r="K51" s="115"/>
      <c r="L51" s="136">
        <v>1.9123103148606102E-2</v>
      </c>
      <c r="M51" s="136">
        <v>0.10510431471635862</v>
      </c>
      <c r="N51" s="136">
        <v>4.6860406536739507E-2</v>
      </c>
      <c r="O51" s="133"/>
      <c r="P51" s="133"/>
      <c r="Q51" s="133"/>
    </row>
    <row r="52" spans="2:17" x14ac:dyDescent="0.25">
      <c r="B52" s="141" t="s">
        <v>110</v>
      </c>
      <c r="C52" s="115">
        <v>257836</v>
      </c>
      <c r="D52" s="115">
        <v>138200</v>
      </c>
      <c r="E52" s="115">
        <v>396036</v>
      </c>
      <c r="F52" s="127">
        <v>255523</v>
      </c>
      <c r="G52" s="127">
        <v>134718</v>
      </c>
      <c r="H52" s="127">
        <v>390241</v>
      </c>
      <c r="I52" s="115"/>
      <c r="J52" s="115"/>
      <c r="K52" s="115"/>
      <c r="L52" s="136">
        <v>-8.9708186599233297E-3</v>
      </c>
      <c r="M52" s="136">
        <v>-2.5195369030390768E-2</v>
      </c>
      <c r="N52" s="136">
        <v>-1.4632508155824175E-2</v>
      </c>
      <c r="O52" s="133"/>
      <c r="P52" s="133"/>
      <c r="Q52" s="133"/>
    </row>
    <row r="53" spans="2:17" x14ac:dyDescent="0.25">
      <c r="B53" s="141" t="s">
        <v>111</v>
      </c>
      <c r="C53" s="115">
        <v>278569</v>
      </c>
      <c r="D53" s="115">
        <v>158284</v>
      </c>
      <c r="E53" s="115">
        <v>436853</v>
      </c>
      <c r="F53" s="127">
        <v>270777</v>
      </c>
      <c r="G53" s="127">
        <v>154172</v>
      </c>
      <c r="H53" s="127">
        <v>424949</v>
      </c>
      <c r="I53" s="115"/>
      <c r="J53" s="115"/>
      <c r="K53" s="115"/>
      <c r="L53" s="136">
        <v>-2.7971525905610473E-2</v>
      </c>
      <c r="M53" s="136">
        <v>-2.5978620707083455E-2</v>
      </c>
      <c r="N53" s="136">
        <v>-2.7249440887438081E-2</v>
      </c>
      <c r="O53" s="133"/>
      <c r="P53" s="133"/>
      <c r="Q53" s="133"/>
    </row>
    <row r="54" spans="2:17" x14ac:dyDescent="0.25">
      <c r="B54" s="141" t="s">
        <v>112</v>
      </c>
      <c r="C54" s="115">
        <v>294394</v>
      </c>
      <c r="D54" s="115">
        <v>168157</v>
      </c>
      <c r="E54" s="115">
        <v>462551</v>
      </c>
      <c r="F54" s="127">
        <v>297626</v>
      </c>
      <c r="G54" s="127">
        <v>171536</v>
      </c>
      <c r="H54" s="127">
        <v>469162</v>
      </c>
      <c r="I54" s="115"/>
      <c r="J54" s="115"/>
      <c r="K54" s="115"/>
      <c r="L54" s="136">
        <v>1.0978484615854933E-2</v>
      </c>
      <c r="M54" s="136">
        <v>2.0094316620776986E-2</v>
      </c>
      <c r="N54" s="136">
        <v>1.4292478018640198E-2</v>
      </c>
      <c r="O54" s="133"/>
      <c r="P54" s="133"/>
      <c r="Q54" s="133"/>
    </row>
    <row r="55" spans="2:17" x14ac:dyDescent="0.25">
      <c r="B55" s="141" t="s">
        <v>113</v>
      </c>
      <c r="C55" s="115">
        <v>257425</v>
      </c>
      <c r="D55" s="115">
        <v>130200</v>
      </c>
      <c r="E55" s="115">
        <v>387625</v>
      </c>
      <c r="F55" s="127">
        <v>254348</v>
      </c>
      <c r="G55" s="127">
        <v>136572</v>
      </c>
      <c r="H55" s="127">
        <v>390920</v>
      </c>
      <c r="I55" s="115"/>
      <c r="J55" s="115"/>
      <c r="K55" s="115"/>
      <c r="L55" s="136">
        <v>-1.1952996018257722E-2</v>
      </c>
      <c r="M55" s="136">
        <v>4.8940092165898674E-2</v>
      </c>
      <c r="N55" s="136">
        <v>8.5004837149307289E-3</v>
      </c>
      <c r="O55" s="133"/>
      <c r="P55" s="133"/>
      <c r="Q55" s="133"/>
    </row>
    <row r="56" spans="2:17" x14ac:dyDescent="0.25">
      <c r="B56" s="141" t="s">
        <v>114</v>
      </c>
      <c r="C56" s="115">
        <v>278937</v>
      </c>
      <c r="D56" s="115">
        <v>146126</v>
      </c>
      <c r="E56" s="115">
        <v>425063</v>
      </c>
      <c r="F56" s="127">
        <v>283813</v>
      </c>
      <c r="G56" s="127">
        <v>152196</v>
      </c>
      <c r="H56" s="127">
        <v>436009</v>
      </c>
      <c r="I56" s="115"/>
      <c r="J56" s="115"/>
      <c r="K56" s="115"/>
      <c r="L56" s="136">
        <v>1.7480649752453115E-2</v>
      </c>
      <c r="M56" s="136">
        <v>4.1539493313989206E-2</v>
      </c>
      <c r="N56" s="136">
        <v>2.5751476839903642E-2</v>
      </c>
      <c r="O56" s="133"/>
      <c r="P56" s="133"/>
      <c r="Q56" s="133"/>
    </row>
    <row r="57" spans="2:17" x14ac:dyDescent="0.25">
      <c r="B57" s="141" t="s">
        <v>115</v>
      </c>
      <c r="C57" s="115">
        <v>253497</v>
      </c>
      <c r="D57" s="115">
        <v>143488</v>
      </c>
      <c r="E57" s="115">
        <v>396985</v>
      </c>
      <c r="F57" s="127">
        <v>291265</v>
      </c>
      <c r="G57" s="127">
        <v>155560</v>
      </c>
      <c r="H57" s="127">
        <v>446825</v>
      </c>
      <c r="I57" s="115"/>
      <c r="J57" s="115"/>
      <c r="K57" s="115"/>
      <c r="L57" s="136">
        <v>0.1489879564649681</v>
      </c>
      <c r="M57" s="136">
        <v>8.4132471008028453E-2</v>
      </c>
      <c r="N57" s="136">
        <v>0.12554630527601796</v>
      </c>
      <c r="O57" s="133"/>
      <c r="P57" s="133"/>
      <c r="Q57" s="133"/>
    </row>
    <row r="58" spans="2:17" x14ac:dyDescent="0.25">
      <c r="B58" s="141" t="s">
        <v>116</v>
      </c>
      <c r="C58" s="115">
        <v>247916</v>
      </c>
      <c r="D58" s="115">
        <v>143997</v>
      </c>
      <c r="E58" s="115">
        <v>391913</v>
      </c>
      <c r="F58" s="127">
        <v>272952</v>
      </c>
      <c r="G58" s="127">
        <v>152443</v>
      </c>
      <c r="H58" s="127">
        <v>425395</v>
      </c>
      <c r="I58" s="115"/>
      <c r="J58" s="115"/>
      <c r="K58" s="115"/>
      <c r="L58" s="136">
        <v>0.1009858177769889</v>
      </c>
      <c r="M58" s="136">
        <v>5.8653999736105522E-2</v>
      </c>
      <c r="N58" s="136">
        <v>8.5432226029756642E-2</v>
      </c>
      <c r="O58" s="133"/>
      <c r="P58" s="133"/>
      <c r="Q58" s="133"/>
    </row>
    <row r="59" spans="2:17" x14ac:dyDescent="0.25">
      <c r="B59" s="142" t="s">
        <v>148</v>
      </c>
      <c r="C59" s="146">
        <v>3173478</v>
      </c>
      <c r="D59" s="146">
        <v>1727339</v>
      </c>
      <c r="E59" s="146">
        <v>4900817</v>
      </c>
      <c r="F59" s="146">
        <v>3217880</v>
      </c>
      <c r="G59" s="146">
        <v>1755167</v>
      </c>
      <c r="H59" s="146">
        <v>4973047</v>
      </c>
      <c r="I59" s="146">
        <v>1115261</v>
      </c>
      <c r="J59" s="146">
        <v>572645</v>
      </c>
      <c r="K59" s="146">
        <v>1687906</v>
      </c>
      <c r="L59" s="143">
        <v>1.3991589038903074E-2</v>
      </c>
      <c r="M59" s="143">
        <v>1.6110329240525356E-2</v>
      </c>
      <c r="N59" s="143">
        <v>1.4738358930766138E-2</v>
      </c>
      <c r="O59" s="143"/>
      <c r="P59" s="143"/>
      <c r="Q59" s="143"/>
    </row>
    <row r="60" spans="2:17" ht="15" customHeight="1" x14ac:dyDescent="0.25">
      <c r="B60" s="402" t="s">
        <v>79</v>
      </c>
      <c r="C60" s="402"/>
      <c r="D60" s="402"/>
      <c r="E60" s="402"/>
      <c r="F60" s="402"/>
      <c r="G60" s="402"/>
      <c r="H60" s="402"/>
      <c r="I60" s="402"/>
      <c r="J60" s="402"/>
      <c r="K60" s="402"/>
      <c r="L60" s="402"/>
      <c r="M60" s="402"/>
      <c r="N60" s="402"/>
      <c r="O60" s="402"/>
      <c r="P60" s="402"/>
      <c r="Q60" s="402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78740157480314965" right="0.78740157480314965" top="0.78740157480314965" bottom="0.47" header="0" footer="0.19685039370078741"/>
  <pageSetup paperSize="9" scale="5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.7109375" style="11" customWidth="1"/>
    <col min="3" max="3" width="11.140625" style="11" customWidth="1"/>
    <col min="4" max="4" width="10.7109375" style="11" customWidth="1"/>
    <col min="5" max="5" width="11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413" t="s">
        <v>156</v>
      </c>
      <c r="C5" s="413"/>
      <c r="D5" s="413"/>
      <c r="E5" s="413"/>
      <c r="F5" s="413"/>
      <c r="G5" s="413"/>
    </row>
    <row r="6" spans="2:7" ht="42" customHeight="1" x14ac:dyDescent="0.25">
      <c r="B6" s="40" t="s">
        <v>157</v>
      </c>
      <c r="C6" s="41" t="str">
        <f>actualizaciones!A3</f>
        <v>I cuatrimestre 2013</v>
      </c>
      <c r="D6" s="41" t="s">
        <v>74</v>
      </c>
      <c r="E6" s="41" t="str">
        <f>actualizaciones!A2</f>
        <v>I cuatrimestre 2014</v>
      </c>
      <c r="F6" s="41" t="s">
        <v>74</v>
      </c>
      <c r="G6" s="42" t="s">
        <v>75</v>
      </c>
    </row>
    <row r="7" spans="2:7" ht="15" customHeight="1" x14ac:dyDescent="0.25">
      <c r="B7" s="147" t="s">
        <v>158</v>
      </c>
      <c r="C7" s="148"/>
      <c r="D7" s="148"/>
      <c r="E7" s="148"/>
      <c r="F7" s="148"/>
      <c r="G7" s="148"/>
    </row>
    <row r="8" spans="2:7" ht="15" customHeight="1" x14ac:dyDescent="0.2">
      <c r="B8" s="149" t="s">
        <v>159</v>
      </c>
      <c r="C8" s="119">
        <v>227458</v>
      </c>
      <c r="D8" s="150">
        <f>C8/$C$8</f>
        <v>1</v>
      </c>
      <c r="E8" s="119">
        <v>236414</v>
      </c>
      <c r="F8" s="150">
        <f>E8/$E$8</f>
        <v>1</v>
      </c>
      <c r="G8" s="150">
        <f>(E8-C8)/C8</f>
        <v>3.9374302068953392E-2</v>
      </c>
    </row>
    <row r="9" spans="2:7" ht="15" customHeight="1" x14ac:dyDescent="0.25">
      <c r="B9" s="147" t="s">
        <v>160</v>
      </c>
      <c r="C9" s="148"/>
      <c r="D9" s="148"/>
      <c r="E9" s="148"/>
      <c r="F9" s="148"/>
      <c r="G9" s="151"/>
    </row>
    <row r="10" spans="2:7" ht="15" customHeight="1" x14ac:dyDescent="0.2">
      <c r="B10" s="152" t="s">
        <v>161</v>
      </c>
      <c r="C10" s="44">
        <v>170696</v>
      </c>
      <c r="D10" s="45">
        <f>C10/$C$8</f>
        <v>0.75045063264426837</v>
      </c>
      <c r="E10" s="44">
        <v>177654</v>
      </c>
      <c r="F10" s="45">
        <f>E10/$E$8</f>
        <v>0.75145295963860004</v>
      </c>
      <c r="G10" s="45">
        <f>(E10-C10)/C10</f>
        <v>4.07625251909828E-2</v>
      </c>
    </row>
    <row r="11" spans="2:7" ht="15" customHeight="1" x14ac:dyDescent="0.2">
      <c r="B11" s="106" t="s">
        <v>162</v>
      </c>
      <c r="C11" s="47">
        <v>141170</v>
      </c>
      <c r="D11" s="48">
        <f>C11/$C$8</f>
        <v>0.62064205259872152</v>
      </c>
      <c r="E11" s="47">
        <v>145012</v>
      </c>
      <c r="F11" s="48">
        <f>E11/$E$8</f>
        <v>0.61338161022612869</v>
      </c>
      <c r="G11" s="49">
        <f>(E11-C11)/C11</f>
        <v>2.7215414039810159E-2</v>
      </c>
    </row>
    <row r="12" spans="2:7" ht="15" customHeight="1" x14ac:dyDescent="0.2">
      <c r="B12" s="106" t="s">
        <v>163</v>
      </c>
      <c r="C12" s="47">
        <v>24352</v>
      </c>
      <c r="D12" s="48">
        <f>C12/$C$8</f>
        <v>0.10706152344608676</v>
      </c>
      <c r="E12" s="47">
        <v>26373</v>
      </c>
      <c r="F12" s="48">
        <f>E12/$E$8</f>
        <v>0.11155430727452689</v>
      </c>
      <c r="G12" s="49">
        <f>(E12-C12)/C12</f>
        <v>8.2991130091984236E-2</v>
      </c>
    </row>
    <row r="13" spans="2:7" ht="15" customHeight="1" x14ac:dyDescent="0.2">
      <c r="B13" s="106" t="s">
        <v>164</v>
      </c>
      <c r="C13" s="47">
        <v>5174</v>
      </c>
      <c r="D13" s="48">
        <f>C13/$C$8</f>
        <v>2.2747056599460119E-2</v>
      </c>
      <c r="E13" s="47">
        <v>6269</v>
      </c>
      <c r="F13" s="48">
        <f>E13/$E$8</f>
        <v>2.6517042137944452E-2</v>
      </c>
      <c r="G13" s="49">
        <f>(E13-C13)/C13</f>
        <v>0.21163509856977195</v>
      </c>
    </row>
    <row r="14" spans="2:7" ht="15" customHeight="1" x14ac:dyDescent="0.25">
      <c r="B14" s="147" t="s">
        <v>165</v>
      </c>
      <c r="C14" s="148"/>
      <c r="D14" s="148"/>
      <c r="E14" s="148"/>
      <c r="F14" s="148"/>
      <c r="G14" s="151"/>
    </row>
    <row r="15" spans="2:7" ht="15" customHeight="1" x14ac:dyDescent="0.2">
      <c r="B15" s="152" t="s">
        <v>166</v>
      </c>
      <c r="C15" s="44">
        <v>56762</v>
      </c>
      <c r="D15" s="45">
        <f>C15/$C$8</f>
        <v>0.24954936735573161</v>
      </c>
      <c r="E15" s="44">
        <v>58760</v>
      </c>
      <c r="F15" s="45">
        <f>E15/$E$8</f>
        <v>0.24854704036139991</v>
      </c>
      <c r="G15" s="45">
        <f>(E15-C15)/C15</f>
        <v>3.5199605369789645E-2</v>
      </c>
    </row>
    <row r="16" spans="2:7" ht="15" customHeight="1" x14ac:dyDescent="0.2">
      <c r="B16" s="414" t="s">
        <v>67</v>
      </c>
      <c r="C16" s="414"/>
      <c r="D16" s="414"/>
      <c r="E16" s="414"/>
      <c r="F16" s="414"/>
      <c r="G16" s="414"/>
    </row>
    <row r="17" spans="2:12" ht="15" customHeight="1" x14ac:dyDescent="0.25"/>
    <row r="18" spans="2:12" ht="30" customHeight="1" x14ac:dyDescent="0.25">
      <c r="G18" s="75" t="s">
        <v>98</v>
      </c>
    </row>
    <row r="24" spans="2:12" x14ac:dyDescent="0.2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x14ac:dyDescent="0.25"/>
    <row r="30" spans="2:12" ht="30" customHeight="1" x14ac:dyDescent="0.25">
      <c r="I30" s="75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P11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>
      <c r="I4" s="153"/>
      <c r="K4" s="153"/>
    </row>
    <row r="5" spans="2:16" ht="18" customHeight="1" x14ac:dyDescent="0.25">
      <c r="B5" s="403" t="s">
        <v>167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</row>
    <row r="6" spans="2:16" ht="30" customHeight="1" x14ac:dyDescent="0.25">
      <c r="B6" s="154"/>
      <c r="C6" s="131" t="s">
        <v>168</v>
      </c>
      <c r="D6" s="131" t="s">
        <v>85</v>
      </c>
      <c r="E6" s="130" t="s">
        <v>163</v>
      </c>
      <c r="F6" s="130" t="s">
        <v>85</v>
      </c>
      <c r="G6" s="131" t="s">
        <v>162</v>
      </c>
      <c r="H6" s="131" t="s">
        <v>85</v>
      </c>
      <c r="I6" s="130" t="s">
        <v>81</v>
      </c>
      <c r="J6" s="130" t="s">
        <v>85</v>
      </c>
      <c r="K6" s="131" t="s">
        <v>138</v>
      </c>
      <c r="L6" s="131" t="s">
        <v>85</v>
      </c>
      <c r="M6" s="130" t="s">
        <v>83</v>
      </c>
      <c r="N6" s="130" t="s">
        <v>85</v>
      </c>
      <c r="P6" s="75" t="s">
        <v>169</v>
      </c>
    </row>
    <row r="7" spans="2:16" x14ac:dyDescent="0.25">
      <c r="B7" s="114" t="s">
        <v>94</v>
      </c>
      <c r="C7" s="127">
        <v>1242</v>
      </c>
      <c r="D7" s="116">
        <f t="shared" ref="D7:D10" si="0">C7/C20-1</f>
        <v>0.50545454545454538</v>
      </c>
      <c r="E7" s="115">
        <v>5961</v>
      </c>
      <c r="F7" s="155">
        <f t="shared" ref="F7:F10" si="1">E7/E20-1</f>
        <v>0.23980865224625614</v>
      </c>
      <c r="G7" s="127">
        <v>35868</v>
      </c>
      <c r="H7" s="116">
        <f t="shared" ref="H7:H10" si="2">G7/G20-1</f>
        <v>4.3645251396648099E-2</v>
      </c>
      <c r="I7" s="115">
        <v>43071</v>
      </c>
      <c r="J7" s="155">
        <f t="shared" ref="J7:J10" si="3">I7/I20-1</f>
        <v>7.6748081297967508E-2</v>
      </c>
      <c r="K7" s="127">
        <v>15947</v>
      </c>
      <c r="L7" s="116">
        <f t="shared" ref="L7:L10" si="4">K7/K20-1</f>
        <v>0.14776162372247015</v>
      </c>
      <c r="M7" s="115">
        <v>59018</v>
      </c>
      <c r="N7" s="155">
        <f t="shared" ref="N7:N10" si="5">M7/M20-1</f>
        <v>9.5055199925781597E-2</v>
      </c>
    </row>
    <row r="8" spans="2:16" x14ac:dyDescent="0.25">
      <c r="B8" s="114" t="s">
        <v>95</v>
      </c>
      <c r="C8" s="127">
        <v>1785</v>
      </c>
      <c r="D8" s="116">
        <f t="shared" si="0"/>
        <v>0.1758893280632412</v>
      </c>
      <c r="E8" s="115">
        <v>6617</v>
      </c>
      <c r="F8" s="155">
        <f t="shared" si="1"/>
        <v>-4.267939814814814E-2</v>
      </c>
      <c r="G8" s="127">
        <v>39313</v>
      </c>
      <c r="H8" s="116">
        <f t="shared" si="2"/>
        <v>-1.0869291734809439E-2</v>
      </c>
      <c r="I8" s="115">
        <v>47715</v>
      </c>
      <c r="J8" s="155">
        <f t="shared" si="3"/>
        <v>-9.5485210171251111E-3</v>
      </c>
      <c r="K8" s="127">
        <v>16799</v>
      </c>
      <c r="L8" s="116">
        <f t="shared" si="4"/>
        <v>2.8153497766081115E-2</v>
      </c>
      <c r="M8" s="115">
        <v>64514</v>
      </c>
      <c r="N8" s="155">
        <f t="shared" si="5"/>
        <v>0</v>
      </c>
    </row>
    <row r="9" spans="2:16" x14ac:dyDescent="0.25">
      <c r="B9" s="114" t="s">
        <v>96</v>
      </c>
      <c r="C9" s="127">
        <v>1824</v>
      </c>
      <c r="D9" s="116">
        <f t="shared" si="0"/>
        <v>0.2640332640332641</v>
      </c>
      <c r="E9" s="115">
        <v>6741</v>
      </c>
      <c r="F9" s="155">
        <f t="shared" si="1"/>
        <v>5.0982226379794104E-2</v>
      </c>
      <c r="G9" s="127">
        <v>34512</v>
      </c>
      <c r="H9" s="116">
        <f t="shared" si="2"/>
        <v>3.8017324350336779E-2</v>
      </c>
      <c r="I9" s="115">
        <v>43077</v>
      </c>
      <c r="J9" s="155">
        <f t="shared" si="3"/>
        <v>4.7974698941734673E-2</v>
      </c>
      <c r="K9" s="127">
        <v>12631</v>
      </c>
      <c r="L9" s="116">
        <f t="shared" si="4"/>
        <v>4.4920582395764352E-2</v>
      </c>
      <c r="M9" s="115">
        <v>55708</v>
      </c>
      <c r="N9" s="155">
        <f t="shared" si="5"/>
        <v>4.7280657229334722E-2</v>
      </c>
    </row>
    <row r="10" spans="2:16" x14ac:dyDescent="0.25">
      <c r="B10" s="114" t="s">
        <v>97</v>
      </c>
      <c r="C10" s="127">
        <v>1418</v>
      </c>
      <c r="D10" s="116">
        <f t="shared" si="0"/>
        <v>2.1613832853025983E-2</v>
      </c>
      <c r="E10" s="115">
        <v>7054</v>
      </c>
      <c r="F10" s="155">
        <f t="shared" si="1"/>
        <v>0.13444837568349954</v>
      </c>
      <c r="G10" s="127">
        <v>35319</v>
      </c>
      <c r="H10" s="116">
        <f t="shared" si="2"/>
        <v>4.4662663787748746E-2</v>
      </c>
      <c r="I10" s="115">
        <v>43791</v>
      </c>
      <c r="J10" s="155">
        <f t="shared" si="3"/>
        <v>5.7370517928286846E-2</v>
      </c>
      <c r="K10" s="127">
        <v>13383</v>
      </c>
      <c r="L10" s="116">
        <f t="shared" si="4"/>
        <v>-7.3263624402742145E-2</v>
      </c>
      <c r="M10" s="115">
        <v>57174</v>
      </c>
      <c r="N10" s="155">
        <f t="shared" si="5"/>
        <v>2.3596390718991778E-2</v>
      </c>
    </row>
    <row r="11" spans="2:16" ht="30" customHeight="1" x14ac:dyDescent="0.25">
      <c r="B11" s="118" t="str">
        <f>actualizaciones!$A$2</f>
        <v>I cuatrimestre 2014</v>
      </c>
      <c r="C11" s="119">
        <v>6269</v>
      </c>
      <c r="D11" s="120">
        <v>0.21163509856977192</v>
      </c>
      <c r="E11" s="119">
        <v>26373</v>
      </c>
      <c r="F11" s="120">
        <v>8.2991130091984333E-2</v>
      </c>
      <c r="G11" s="119">
        <v>145012</v>
      </c>
      <c r="H11" s="120">
        <v>2.7215414039810204E-2</v>
      </c>
      <c r="I11" s="119">
        <v>177654</v>
      </c>
      <c r="J11" s="120">
        <v>4.076252519098289E-2</v>
      </c>
      <c r="K11" s="119">
        <v>58760</v>
      </c>
      <c r="L11" s="120">
        <v>3.5199605369789611E-2</v>
      </c>
      <c r="M11" s="119">
        <v>236414</v>
      </c>
      <c r="N11" s="120">
        <v>3.9374302068953426E-2</v>
      </c>
    </row>
    <row r="12" spans="2:16" outlineLevel="1" x14ac:dyDescent="0.25">
      <c r="B12" s="114" t="s">
        <v>86</v>
      </c>
      <c r="C12" s="127">
        <v>1421</v>
      </c>
      <c r="D12" s="116">
        <f>C12/C25-1</f>
        <v>7.8967350037965067E-2</v>
      </c>
      <c r="E12" s="115">
        <v>7046</v>
      </c>
      <c r="F12" s="155">
        <f>E12/E25-1</f>
        <v>0.17924686192468609</v>
      </c>
      <c r="G12" s="127">
        <v>37831</v>
      </c>
      <c r="H12" s="116">
        <f t="shared" ref="H12:H75" si="6">G12/G25-1</f>
        <v>0.13097159940209258</v>
      </c>
      <c r="I12" s="115">
        <v>46298</v>
      </c>
      <c r="J12" s="155">
        <f t="shared" ref="J12:J75" si="7">I12/I25-1</f>
        <v>0.13637033037160662</v>
      </c>
      <c r="K12" s="127">
        <v>15879</v>
      </c>
      <c r="L12" s="116">
        <f t="shared" ref="L12:L75" si="8">K12/K25-1</f>
        <v>8.1904761904760814E-3</v>
      </c>
      <c r="M12" s="115">
        <v>62177</v>
      </c>
      <c r="N12" s="155">
        <f t="shared" ref="N12:N75" si="9">M12/M25-1</f>
        <v>0.10063371804857324</v>
      </c>
    </row>
    <row r="13" spans="2:16" outlineLevel="1" x14ac:dyDescent="0.25">
      <c r="B13" s="114" t="s">
        <v>87</v>
      </c>
      <c r="C13" s="127">
        <v>1112</v>
      </c>
      <c r="D13" s="116">
        <f t="shared" ref="D13:D24" si="10">C13/C26-1</f>
        <v>0.14876033057851235</v>
      </c>
      <c r="E13" s="115">
        <v>8136</v>
      </c>
      <c r="F13" s="155">
        <f t="shared" ref="F13:F24" si="11">E13/E26-1</f>
        <v>0.41348158443363436</v>
      </c>
      <c r="G13" s="127">
        <v>41639</v>
      </c>
      <c r="H13" s="116">
        <f t="shared" si="6"/>
        <v>0.24232479040486909</v>
      </c>
      <c r="I13" s="115">
        <v>50887</v>
      </c>
      <c r="J13" s="155">
        <f t="shared" si="7"/>
        <v>0.26455604979995528</v>
      </c>
      <c r="K13" s="127">
        <v>18653</v>
      </c>
      <c r="L13" s="116">
        <f t="shared" si="8"/>
        <v>0.35836003495484992</v>
      </c>
      <c r="M13" s="115">
        <v>69540</v>
      </c>
      <c r="N13" s="155">
        <f t="shared" si="9"/>
        <v>0.28842198877216396</v>
      </c>
    </row>
    <row r="14" spans="2:16" outlineLevel="1" x14ac:dyDescent="0.25">
      <c r="B14" s="114" t="s">
        <v>88</v>
      </c>
      <c r="C14" s="127">
        <v>1189</v>
      </c>
      <c r="D14" s="116">
        <f t="shared" si="10"/>
        <v>0.14768339768339778</v>
      </c>
      <c r="E14" s="115">
        <v>5483</v>
      </c>
      <c r="F14" s="155">
        <f t="shared" si="11"/>
        <v>7.4045053868756039E-2</v>
      </c>
      <c r="G14" s="127">
        <v>40572</v>
      </c>
      <c r="H14" s="116">
        <f t="shared" si="6"/>
        <v>0.14837248797056324</v>
      </c>
      <c r="I14" s="115">
        <v>47244</v>
      </c>
      <c r="J14" s="155">
        <f t="shared" si="7"/>
        <v>0.13920571001422677</v>
      </c>
      <c r="K14" s="127">
        <v>17731</v>
      </c>
      <c r="L14" s="116">
        <f t="shared" si="8"/>
        <v>0.20047393364928912</v>
      </c>
      <c r="M14" s="115">
        <v>64975</v>
      </c>
      <c r="N14" s="155">
        <f t="shared" si="9"/>
        <v>0.15529595846446553</v>
      </c>
    </row>
    <row r="15" spans="2:16" outlineLevel="1" x14ac:dyDescent="0.25">
      <c r="B15" s="114" t="s">
        <v>89</v>
      </c>
      <c r="C15" s="127">
        <v>1108</v>
      </c>
      <c r="D15" s="116">
        <f t="shared" si="10"/>
        <v>4.627006610009432E-2</v>
      </c>
      <c r="E15" s="115">
        <v>5549</v>
      </c>
      <c r="F15" s="155">
        <f t="shared" si="11"/>
        <v>-1.5261756876663757E-2</v>
      </c>
      <c r="G15" s="127">
        <v>40097</v>
      </c>
      <c r="H15" s="116">
        <f t="shared" si="6"/>
        <v>1.0229019173112253E-2</v>
      </c>
      <c r="I15" s="115">
        <v>46754</v>
      </c>
      <c r="J15" s="155">
        <f t="shared" si="7"/>
        <v>7.9551579174301779E-3</v>
      </c>
      <c r="K15" s="127">
        <v>16198</v>
      </c>
      <c r="L15" s="116">
        <f t="shared" si="8"/>
        <v>0.1665826431400792</v>
      </c>
      <c r="M15" s="115">
        <v>62952</v>
      </c>
      <c r="N15" s="155">
        <f t="shared" si="9"/>
        <v>4.4499751119960074E-2</v>
      </c>
    </row>
    <row r="16" spans="2:16" outlineLevel="1" x14ac:dyDescent="0.25">
      <c r="B16" s="114" t="s">
        <v>90</v>
      </c>
      <c r="C16" s="127">
        <v>857</v>
      </c>
      <c r="D16" s="116">
        <f t="shared" si="10"/>
        <v>-0.32145684877276326</v>
      </c>
      <c r="E16" s="115">
        <v>6476</v>
      </c>
      <c r="F16" s="155">
        <f t="shared" si="11"/>
        <v>0.11867334600103652</v>
      </c>
      <c r="G16" s="127">
        <v>49563</v>
      </c>
      <c r="H16" s="116">
        <f t="shared" si="6"/>
        <v>0.14345368554619919</v>
      </c>
      <c r="I16" s="115">
        <v>56896</v>
      </c>
      <c r="J16" s="155">
        <f t="shared" si="7"/>
        <v>0.12895608865607078</v>
      </c>
      <c r="K16" s="127">
        <v>22552</v>
      </c>
      <c r="L16" s="116">
        <f t="shared" si="8"/>
        <v>0.30819653112129464</v>
      </c>
      <c r="M16" s="115">
        <v>79448</v>
      </c>
      <c r="N16" s="155">
        <f t="shared" si="9"/>
        <v>0.17464072387485952</v>
      </c>
    </row>
    <row r="17" spans="2:14" outlineLevel="1" x14ac:dyDescent="0.25">
      <c r="B17" s="114" t="s">
        <v>91</v>
      </c>
      <c r="C17" s="127">
        <v>940</v>
      </c>
      <c r="D17" s="116">
        <f t="shared" si="10"/>
        <v>-0.12313432835820892</v>
      </c>
      <c r="E17" s="115">
        <v>5287</v>
      </c>
      <c r="F17" s="155">
        <f t="shared" si="11"/>
        <v>-1.3067015120403203E-2</v>
      </c>
      <c r="G17" s="127">
        <v>43899</v>
      </c>
      <c r="H17" s="116">
        <f t="shared" si="6"/>
        <v>0.22808146366026971</v>
      </c>
      <c r="I17" s="115">
        <v>50126</v>
      </c>
      <c r="J17" s="155">
        <f t="shared" si="7"/>
        <v>0.18852400711321882</v>
      </c>
      <c r="K17" s="127">
        <v>19228</v>
      </c>
      <c r="L17" s="116">
        <f t="shared" si="8"/>
        <v>1.0349243306169966</v>
      </c>
      <c r="M17" s="115">
        <v>69354</v>
      </c>
      <c r="N17" s="155">
        <f t="shared" si="9"/>
        <v>0.3434449093444909</v>
      </c>
    </row>
    <row r="18" spans="2:14" outlineLevel="1" x14ac:dyDescent="0.25">
      <c r="B18" s="114" t="s">
        <v>92</v>
      </c>
      <c r="C18" s="127">
        <v>1046</v>
      </c>
      <c r="D18" s="116">
        <f t="shared" si="10"/>
        <v>0.13081081081081081</v>
      </c>
      <c r="E18" s="115">
        <v>5447</v>
      </c>
      <c r="F18" s="155">
        <f t="shared" si="11"/>
        <v>0.2061558901682905</v>
      </c>
      <c r="G18" s="127">
        <v>38559</v>
      </c>
      <c r="H18" s="116">
        <f t="shared" si="6"/>
        <v>4.1656536186076565E-2</v>
      </c>
      <c r="I18" s="115">
        <v>45052</v>
      </c>
      <c r="J18" s="155">
        <f t="shared" si="7"/>
        <v>6.1095671016062836E-2</v>
      </c>
      <c r="K18" s="127">
        <v>17279</v>
      </c>
      <c r="L18" s="116">
        <f t="shared" si="8"/>
        <v>0.2281612054872415</v>
      </c>
      <c r="M18" s="115">
        <v>62331</v>
      </c>
      <c r="N18" s="155">
        <f t="shared" si="9"/>
        <v>0.10267659702443077</v>
      </c>
    </row>
    <row r="19" spans="2:14" outlineLevel="1" x14ac:dyDescent="0.25">
      <c r="B19" s="114" t="s">
        <v>93</v>
      </c>
      <c r="C19" s="127">
        <v>1187</v>
      </c>
      <c r="D19" s="116">
        <f t="shared" si="10"/>
        <v>0.70545977011494254</v>
      </c>
      <c r="E19" s="115">
        <v>3974</v>
      </c>
      <c r="F19" s="155">
        <f t="shared" si="11"/>
        <v>-3.214807598636138E-2</v>
      </c>
      <c r="G19" s="127">
        <v>32246</v>
      </c>
      <c r="H19" s="116">
        <f t="shared" si="6"/>
        <v>-4.6963203783064844E-2</v>
      </c>
      <c r="I19" s="115">
        <v>37407</v>
      </c>
      <c r="J19" s="155">
        <f t="shared" si="7"/>
        <v>-3.1834769780262451E-2</v>
      </c>
      <c r="K19" s="127">
        <v>13446</v>
      </c>
      <c r="L19" s="116">
        <f t="shared" si="8"/>
        <v>0.11455570291777195</v>
      </c>
      <c r="M19" s="115">
        <v>50853</v>
      </c>
      <c r="N19" s="155">
        <f t="shared" si="9"/>
        <v>2.9979684818839392E-3</v>
      </c>
    </row>
    <row r="20" spans="2:14" outlineLevel="1" x14ac:dyDescent="0.25">
      <c r="B20" s="114" t="s">
        <v>94</v>
      </c>
      <c r="C20" s="127">
        <v>825</v>
      </c>
      <c r="D20" s="116">
        <f t="shared" si="10"/>
        <v>-0.13522012578616349</v>
      </c>
      <c r="E20" s="115">
        <v>4808</v>
      </c>
      <c r="F20" s="155">
        <f t="shared" si="11"/>
        <v>-8.1390905617118814E-2</v>
      </c>
      <c r="G20" s="127">
        <v>34368</v>
      </c>
      <c r="H20" s="116">
        <f t="shared" si="6"/>
        <v>-2.4689255916907848E-2</v>
      </c>
      <c r="I20" s="115">
        <v>40001</v>
      </c>
      <c r="J20" s="155">
        <f t="shared" si="7"/>
        <v>-3.4398686815043655E-2</v>
      </c>
      <c r="K20" s="127">
        <v>13894</v>
      </c>
      <c r="L20" s="116">
        <f t="shared" si="8"/>
        <v>-6.3809716326393096E-2</v>
      </c>
      <c r="M20" s="115">
        <v>53895</v>
      </c>
      <c r="N20" s="155">
        <f t="shared" si="9"/>
        <v>-4.2156148364050017E-2</v>
      </c>
    </row>
    <row r="21" spans="2:14" outlineLevel="1" x14ac:dyDescent="0.25">
      <c r="B21" s="114" t="s">
        <v>95</v>
      </c>
      <c r="C21" s="127">
        <v>1518</v>
      </c>
      <c r="D21" s="116">
        <f t="shared" si="10"/>
        <v>8.4285714285714297E-2</v>
      </c>
      <c r="E21" s="115">
        <v>6912</v>
      </c>
      <c r="F21" s="155">
        <f t="shared" si="11"/>
        <v>-4.2526665743177761E-2</v>
      </c>
      <c r="G21" s="127">
        <v>39745</v>
      </c>
      <c r="H21" s="116">
        <f t="shared" si="6"/>
        <v>7.5526330031931543E-2</v>
      </c>
      <c r="I21" s="115">
        <v>48175</v>
      </c>
      <c r="J21" s="155">
        <f t="shared" si="7"/>
        <v>5.709520988304484E-2</v>
      </c>
      <c r="K21" s="127">
        <v>16339</v>
      </c>
      <c r="L21" s="116">
        <f t="shared" si="8"/>
        <v>-1.2689588494773085E-2</v>
      </c>
      <c r="M21" s="115">
        <v>64514</v>
      </c>
      <c r="N21" s="155">
        <f t="shared" si="9"/>
        <v>3.8504877499114576E-2</v>
      </c>
    </row>
    <row r="22" spans="2:14" outlineLevel="1" x14ac:dyDescent="0.25">
      <c r="B22" s="114" t="s">
        <v>96</v>
      </c>
      <c r="C22" s="127">
        <v>1443</v>
      </c>
      <c r="D22" s="116">
        <f t="shared" si="10"/>
        <v>0.10068649885583514</v>
      </c>
      <c r="E22" s="115">
        <v>6414</v>
      </c>
      <c r="F22" s="155">
        <f t="shared" si="11"/>
        <v>1.8744142455482393E-3</v>
      </c>
      <c r="G22" s="127">
        <v>33248</v>
      </c>
      <c r="H22" s="116">
        <f t="shared" si="6"/>
        <v>-4.0073911537129026E-2</v>
      </c>
      <c r="I22" s="115">
        <v>41105</v>
      </c>
      <c r="J22" s="155">
        <f t="shared" si="7"/>
        <v>-2.937495572504667E-2</v>
      </c>
      <c r="K22" s="127">
        <v>12088</v>
      </c>
      <c r="L22" s="116">
        <f t="shared" si="8"/>
        <v>-8.2156416097190599E-2</v>
      </c>
      <c r="M22" s="115">
        <v>53193</v>
      </c>
      <c r="N22" s="155">
        <f t="shared" si="9"/>
        <v>-4.1895567283272372E-2</v>
      </c>
    </row>
    <row r="23" spans="2:14" outlineLevel="1" x14ac:dyDescent="0.25">
      <c r="B23" s="114" t="s">
        <v>97</v>
      </c>
      <c r="C23" s="127">
        <v>1388</v>
      </c>
      <c r="D23" s="116">
        <f t="shared" si="10"/>
        <v>-3.0048916841369677E-2</v>
      </c>
      <c r="E23" s="115">
        <v>6218</v>
      </c>
      <c r="F23" s="155">
        <f t="shared" si="11"/>
        <v>-5.7563159577870282E-3</v>
      </c>
      <c r="G23" s="127">
        <v>33809</v>
      </c>
      <c r="H23" s="116">
        <f t="shared" si="6"/>
        <v>-6.3514486732036968E-2</v>
      </c>
      <c r="I23" s="115">
        <v>41415</v>
      </c>
      <c r="J23" s="155">
        <f t="shared" si="7"/>
        <v>-5.4171329390001577E-2</v>
      </c>
      <c r="K23" s="127">
        <v>14441</v>
      </c>
      <c r="L23" s="116">
        <f t="shared" si="8"/>
        <v>9.9847677075399766E-2</v>
      </c>
      <c r="M23" s="115">
        <v>55856</v>
      </c>
      <c r="N23" s="155">
        <f t="shared" si="9"/>
        <v>-1.8641179261029261E-2</v>
      </c>
    </row>
    <row r="24" spans="2:14" x14ac:dyDescent="0.25">
      <c r="B24" s="156">
        <v>2013</v>
      </c>
      <c r="C24" s="123">
        <v>14034</v>
      </c>
      <c r="D24" s="124">
        <f t="shared" si="10"/>
        <v>4.4818344252531173E-2</v>
      </c>
      <c r="E24" s="123">
        <v>71750</v>
      </c>
      <c r="F24" s="124">
        <f t="shared" si="11"/>
        <v>6.5362000356357974E-2</v>
      </c>
      <c r="G24" s="123">
        <v>465576</v>
      </c>
      <c r="H24" s="124">
        <f t="shared" si="6"/>
        <v>7.0631765092753707E-2</v>
      </c>
      <c r="I24" s="123">
        <v>551360</v>
      </c>
      <c r="J24" s="124">
        <f t="shared" si="7"/>
        <v>6.9271062619147727E-2</v>
      </c>
      <c r="K24" s="123">
        <v>197728</v>
      </c>
      <c r="L24" s="124">
        <f t="shared" si="8"/>
        <v>0.1724301503723733</v>
      </c>
      <c r="M24" s="123">
        <v>749088</v>
      </c>
      <c r="N24" s="124">
        <f t="shared" si="9"/>
        <v>9.4695369938724738E-2</v>
      </c>
    </row>
    <row r="25" spans="2:14" outlineLevel="1" x14ac:dyDescent="0.25">
      <c r="B25" s="114" t="s">
        <v>86</v>
      </c>
      <c r="C25" s="127">
        <v>1317</v>
      </c>
      <c r="D25" s="116">
        <f>C25/C38-1</f>
        <v>1.6027667984189722</v>
      </c>
      <c r="E25" s="115">
        <v>5975</v>
      </c>
      <c r="F25" s="155">
        <f>E25/E38-1</f>
        <v>-6.0534591194968512E-2</v>
      </c>
      <c r="G25" s="127">
        <v>33450</v>
      </c>
      <c r="H25" s="116">
        <f t="shared" si="6"/>
        <v>-9.3716979598471917E-2</v>
      </c>
      <c r="I25" s="115">
        <v>40742</v>
      </c>
      <c r="J25" s="155">
        <f t="shared" si="7"/>
        <v>-6.92861222158766E-2</v>
      </c>
      <c r="K25" s="127">
        <v>15750</v>
      </c>
      <c r="L25" s="116">
        <f t="shared" si="8"/>
        <v>2.7732463295269127E-2</v>
      </c>
      <c r="M25" s="115">
        <v>56492</v>
      </c>
      <c r="N25" s="155">
        <f t="shared" si="9"/>
        <v>-4.4128595600676834E-2</v>
      </c>
    </row>
    <row r="26" spans="2:14" outlineLevel="1" x14ac:dyDescent="0.25">
      <c r="B26" s="114" t="s">
        <v>87</v>
      </c>
      <c r="C26" s="127">
        <v>968</v>
      </c>
      <c r="D26" s="116">
        <f t="shared" ref="D26:D37" si="12">C26/C39-1</f>
        <v>-0.1796610169491526</v>
      </c>
      <c r="E26" s="115">
        <v>5756</v>
      </c>
      <c r="F26" s="155">
        <f t="shared" ref="F26:F37" si="13">E26/E39-1</f>
        <v>-0.11825980392156865</v>
      </c>
      <c r="G26" s="127">
        <v>33517</v>
      </c>
      <c r="H26" s="116">
        <f t="shared" si="6"/>
        <v>-7.5393103448275878E-2</v>
      </c>
      <c r="I26" s="115">
        <v>40241</v>
      </c>
      <c r="J26" s="155">
        <f t="shared" si="7"/>
        <v>-8.4557987169570969E-2</v>
      </c>
      <c r="K26" s="127">
        <v>13732</v>
      </c>
      <c r="L26" s="116">
        <f t="shared" si="8"/>
        <v>-2.1937321937321896E-2</v>
      </c>
      <c r="M26" s="115">
        <v>53973</v>
      </c>
      <c r="N26" s="155">
        <f t="shared" si="9"/>
        <v>-6.9398944791199679E-2</v>
      </c>
    </row>
    <row r="27" spans="2:14" outlineLevel="1" x14ac:dyDescent="0.25">
      <c r="B27" s="114" t="s">
        <v>88</v>
      </c>
      <c r="C27" s="127">
        <v>1036</v>
      </c>
      <c r="D27" s="116">
        <f t="shared" si="12"/>
        <v>0.19768786127167637</v>
      </c>
      <c r="E27" s="115">
        <v>5105</v>
      </c>
      <c r="F27" s="155">
        <f t="shared" si="13"/>
        <v>-5.6900055422131945E-2</v>
      </c>
      <c r="G27" s="127">
        <v>35330</v>
      </c>
      <c r="H27" s="116">
        <f t="shared" si="6"/>
        <v>-2.9128881560868347E-2</v>
      </c>
      <c r="I27" s="115">
        <v>41471</v>
      </c>
      <c r="J27" s="155">
        <f t="shared" si="7"/>
        <v>-2.8053810818411962E-2</v>
      </c>
      <c r="K27" s="127">
        <v>14770</v>
      </c>
      <c r="L27" s="116">
        <f t="shared" si="8"/>
        <v>-0.12974310629271746</v>
      </c>
      <c r="M27" s="115">
        <v>56241</v>
      </c>
      <c r="N27" s="155">
        <f t="shared" si="9"/>
        <v>-5.6991951710261612E-2</v>
      </c>
    </row>
    <row r="28" spans="2:14" outlineLevel="1" x14ac:dyDescent="0.25">
      <c r="B28" s="114" t="s">
        <v>89</v>
      </c>
      <c r="C28" s="127">
        <v>1059</v>
      </c>
      <c r="D28" s="116">
        <f t="shared" si="12"/>
        <v>0.14734561213434461</v>
      </c>
      <c r="E28" s="115">
        <v>5635</v>
      </c>
      <c r="F28" s="155">
        <f t="shared" si="13"/>
        <v>-4.6853856562922847E-2</v>
      </c>
      <c r="G28" s="127">
        <v>39691</v>
      </c>
      <c r="H28" s="116">
        <f t="shared" si="6"/>
        <v>7.264275869524095E-2</v>
      </c>
      <c r="I28" s="115">
        <v>46385</v>
      </c>
      <c r="J28" s="155">
        <f t="shared" si="7"/>
        <v>5.8100278297367636E-2</v>
      </c>
      <c r="K28" s="127">
        <v>13885</v>
      </c>
      <c r="L28" s="116">
        <f t="shared" si="8"/>
        <v>4.792452830188676E-2</v>
      </c>
      <c r="M28" s="115">
        <v>60270</v>
      </c>
      <c r="N28" s="155">
        <f t="shared" si="9"/>
        <v>5.5738508968609768E-2</v>
      </c>
    </row>
    <row r="29" spans="2:14" outlineLevel="1" x14ac:dyDescent="0.25">
      <c r="B29" s="114" t="s">
        <v>90</v>
      </c>
      <c r="C29" s="127">
        <v>1263</v>
      </c>
      <c r="D29" s="116">
        <f t="shared" si="12"/>
        <v>1.9509345794392523</v>
      </c>
      <c r="E29" s="115">
        <v>5789</v>
      </c>
      <c r="F29" s="155">
        <f t="shared" si="13"/>
        <v>-0.16740975118653822</v>
      </c>
      <c r="G29" s="127">
        <v>43345</v>
      </c>
      <c r="H29" s="116">
        <f t="shared" si="6"/>
        <v>-0.10279232472935773</v>
      </c>
      <c r="I29" s="115">
        <v>50397</v>
      </c>
      <c r="J29" s="155">
        <f t="shared" si="7"/>
        <v>-9.507649213531566E-2</v>
      </c>
      <c r="K29" s="127">
        <v>17239</v>
      </c>
      <c r="L29" s="116">
        <f t="shared" si="8"/>
        <v>-0.11811950071618582</v>
      </c>
      <c r="M29" s="115">
        <v>67636</v>
      </c>
      <c r="N29" s="155">
        <f t="shared" si="9"/>
        <v>-0.10106326422115897</v>
      </c>
    </row>
    <row r="30" spans="2:14" outlineLevel="1" x14ac:dyDescent="0.25">
      <c r="B30" s="114" t="s">
        <v>91</v>
      </c>
      <c r="C30" s="127">
        <v>1072</v>
      </c>
      <c r="D30" s="116">
        <f t="shared" si="12"/>
        <v>-2.7906976744186407E-3</v>
      </c>
      <c r="E30" s="115">
        <v>5357</v>
      </c>
      <c r="F30" s="155">
        <f t="shared" si="13"/>
        <v>-0.15103011093502372</v>
      </c>
      <c r="G30" s="127">
        <v>35746</v>
      </c>
      <c r="H30" s="116">
        <f t="shared" si="6"/>
        <v>-0.16508618676133979</v>
      </c>
      <c r="I30" s="115">
        <v>42175</v>
      </c>
      <c r="J30" s="155">
        <f t="shared" si="7"/>
        <v>-0.15984382159007149</v>
      </c>
      <c r="K30" s="127">
        <v>9449</v>
      </c>
      <c r="L30" s="116">
        <f t="shared" si="8"/>
        <v>-0.5071201293620573</v>
      </c>
      <c r="M30" s="115">
        <v>51624</v>
      </c>
      <c r="N30" s="155">
        <f t="shared" si="9"/>
        <v>-0.25581663543318434</v>
      </c>
    </row>
    <row r="31" spans="2:14" outlineLevel="1" x14ac:dyDescent="0.25">
      <c r="B31" s="114" t="s">
        <v>92</v>
      </c>
      <c r="C31" s="127">
        <v>925</v>
      </c>
      <c r="D31" s="116">
        <f t="shared" si="12"/>
        <v>3.5834266517357216E-2</v>
      </c>
      <c r="E31" s="115">
        <v>4516</v>
      </c>
      <c r="F31" s="155">
        <f t="shared" si="13"/>
        <v>-9.4808578873521787E-2</v>
      </c>
      <c r="G31" s="127">
        <v>37017</v>
      </c>
      <c r="H31" s="116">
        <f t="shared" si="6"/>
        <v>2.0933311269237143E-2</v>
      </c>
      <c r="I31" s="115">
        <v>42458</v>
      </c>
      <c r="J31" s="155">
        <f t="shared" si="7"/>
        <v>7.5462743236829333E-3</v>
      </c>
      <c r="K31" s="127">
        <v>14069</v>
      </c>
      <c r="L31" s="116">
        <f t="shared" si="8"/>
        <v>-3.7622272385252065E-2</v>
      </c>
      <c r="M31" s="115">
        <v>56527</v>
      </c>
      <c r="N31" s="155">
        <f t="shared" si="9"/>
        <v>-4.0874574957275867E-3</v>
      </c>
    </row>
    <row r="32" spans="2:14" outlineLevel="1" x14ac:dyDescent="0.25">
      <c r="B32" s="114" t="s">
        <v>93</v>
      </c>
      <c r="C32" s="127">
        <v>696</v>
      </c>
      <c r="D32" s="116">
        <f t="shared" si="12"/>
        <v>-0.27044025157232709</v>
      </c>
      <c r="E32" s="115">
        <v>4106</v>
      </c>
      <c r="F32" s="155">
        <f t="shared" si="13"/>
        <v>-0.19189135996851014</v>
      </c>
      <c r="G32" s="127">
        <v>33835</v>
      </c>
      <c r="H32" s="116">
        <f t="shared" si="6"/>
        <v>5.064588249906854E-2</v>
      </c>
      <c r="I32" s="115">
        <v>38637</v>
      </c>
      <c r="J32" s="155">
        <f t="shared" si="7"/>
        <v>1.0408221972331821E-2</v>
      </c>
      <c r="K32" s="127">
        <v>12064</v>
      </c>
      <c r="L32" s="116">
        <f t="shared" si="8"/>
        <v>-8.3352328850391344E-2</v>
      </c>
      <c r="M32" s="115">
        <v>50701</v>
      </c>
      <c r="N32" s="155">
        <f t="shared" si="9"/>
        <v>-1.3599221789883265E-2</v>
      </c>
    </row>
    <row r="33" spans="2:14" outlineLevel="1" x14ac:dyDescent="0.25">
      <c r="B33" s="114" t="s">
        <v>94</v>
      </c>
      <c r="C33" s="127">
        <v>954</v>
      </c>
      <c r="D33" s="116">
        <f t="shared" si="12"/>
        <v>-0.12956204379562042</v>
      </c>
      <c r="E33" s="115">
        <v>5234</v>
      </c>
      <c r="F33" s="155">
        <f t="shared" si="13"/>
        <v>-0.12401673640167366</v>
      </c>
      <c r="G33" s="127">
        <v>35238</v>
      </c>
      <c r="H33" s="116">
        <f t="shared" si="6"/>
        <v>-6.5602460755197267E-2</v>
      </c>
      <c r="I33" s="115">
        <v>41426</v>
      </c>
      <c r="J33" s="155">
        <f t="shared" si="7"/>
        <v>-7.4961480919098711E-2</v>
      </c>
      <c r="K33" s="127">
        <v>14841</v>
      </c>
      <c r="L33" s="116">
        <f t="shared" si="8"/>
        <v>-0.14520216564911881</v>
      </c>
      <c r="M33" s="115">
        <v>56267</v>
      </c>
      <c r="N33" s="155">
        <f t="shared" si="9"/>
        <v>-9.4585244186982109E-2</v>
      </c>
    </row>
    <row r="34" spans="2:14" outlineLevel="1" x14ac:dyDescent="0.25">
      <c r="B34" s="114" t="s">
        <v>95</v>
      </c>
      <c r="C34" s="127">
        <v>1400</v>
      </c>
      <c r="D34" s="116">
        <f t="shared" si="12"/>
        <v>-0.13686806411837238</v>
      </c>
      <c r="E34" s="115">
        <v>7219</v>
      </c>
      <c r="F34" s="155">
        <f t="shared" si="13"/>
        <v>4.9578365804012758E-2</v>
      </c>
      <c r="G34" s="127">
        <v>36954</v>
      </c>
      <c r="H34" s="116">
        <f t="shared" si="6"/>
        <v>-5.9335624284077904E-2</v>
      </c>
      <c r="I34" s="115">
        <v>45573</v>
      </c>
      <c r="J34" s="155">
        <f t="shared" si="7"/>
        <v>-4.6290676990687452E-2</v>
      </c>
      <c r="K34" s="127">
        <v>16549</v>
      </c>
      <c r="L34" s="116">
        <f t="shared" si="8"/>
        <v>-0.12080964777134362</v>
      </c>
      <c r="M34" s="115">
        <v>62122</v>
      </c>
      <c r="N34" s="155">
        <f t="shared" si="9"/>
        <v>-6.7349267355272691E-2</v>
      </c>
    </row>
    <row r="35" spans="2:14" outlineLevel="1" x14ac:dyDescent="0.25">
      <c r="B35" s="114" t="s">
        <v>96</v>
      </c>
      <c r="C35" s="127">
        <v>1311</v>
      </c>
      <c r="D35" s="116">
        <f t="shared" si="12"/>
        <v>-0.15364751452550029</v>
      </c>
      <c r="E35" s="115">
        <v>6402</v>
      </c>
      <c r="F35" s="155">
        <f t="shared" si="13"/>
        <v>-5.922116091109475E-2</v>
      </c>
      <c r="G35" s="127">
        <v>34636</v>
      </c>
      <c r="H35" s="116">
        <f t="shared" si="6"/>
        <v>-4.855624191926422E-3</v>
      </c>
      <c r="I35" s="115">
        <v>42349</v>
      </c>
      <c r="J35" s="155">
        <f t="shared" si="7"/>
        <v>-1.8767812043837928E-2</v>
      </c>
      <c r="K35" s="127">
        <v>13170</v>
      </c>
      <c r="L35" s="116">
        <f t="shared" si="8"/>
        <v>-2.610367521999557E-2</v>
      </c>
      <c r="M35" s="115">
        <v>55519</v>
      </c>
      <c r="N35" s="155">
        <f t="shared" si="9"/>
        <v>-2.0517977488444306E-2</v>
      </c>
    </row>
    <row r="36" spans="2:14" outlineLevel="1" x14ac:dyDescent="0.25">
      <c r="B36" s="114" t="s">
        <v>97</v>
      </c>
      <c r="C36" s="127">
        <v>1431</v>
      </c>
      <c r="D36" s="116">
        <f t="shared" si="12"/>
        <v>-0.11829944547134941</v>
      </c>
      <c r="E36" s="115">
        <v>6254</v>
      </c>
      <c r="F36" s="155">
        <f t="shared" si="13"/>
        <v>-4.911053671886878E-2</v>
      </c>
      <c r="G36" s="127">
        <v>36102</v>
      </c>
      <c r="H36" s="116">
        <f t="shared" si="6"/>
        <v>0.1007714120193921</v>
      </c>
      <c r="I36" s="115">
        <v>43787</v>
      </c>
      <c r="J36" s="155">
        <f t="shared" si="7"/>
        <v>6.8053760031221877E-2</v>
      </c>
      <c r="K36" s="127">
        <v>13130</v>
      </c>
      <c r="L36" s="116">
        <f t="shared" si="8"/>
        <v>-0.10831918505942273</v>
      </c>
      <c r="M36" s="115">
        <v>56917</v>
      </c>
      <c r="N36" s="155">
        <f t="shared" si="9"/>
        <v>2.1445748537382014E-2</v>
      </c>
    </row>
    <row r="37" spans="2:14" x14ac:dyDescent="0.25">
      <c r="B37" s="157">
        <v>2012</v>
      </c>
      <c r="C37" s="117">
        <v>13432</v>
      </c>
      <c r="D37" s="126">
        <f t="shared" si="12"/>
        <v>5.6473179172565668E-2</v>
      </c>
      <c r="E37" s="117">
        <v>67348</v>
      </c>
      <c r="F37" s="126">
        <f t="shared" si="13"/>
        <v>-8.71904690909584E-2</v>
      </c>
      <c r="G37" s="117">
        <v>434861</v>
      </c>
      <c r="H37" s="126">
        <f t="shared" si="6"/>
        <v>-3.522445411746955E-2</v>
      </c>
      <c r="I37" s="117">
        <v>515641</v>
      </c>
      <c r="J37" s="126">
        <f t="shared" si="7"/>
        <v>-4.0191127499613732E-2</v>
      </c>
      <c r="K37" s="117">
        <v>168648</v>
      </c>
      <c r="L37" s="126">
        <f t="shared" si="8"/>
        <v>-0.11479694938562557</v>
      </c>
      <c r="M37" s="117">
        <v>684289</v>
      </c>
      <c r="N37" s="126">
        <f t="shared" si="9"/>
        <v>-5.9722268025371283E-2</v>
      </c>
    </row>
    <row r="38" spans="2:14" hidden="1" outlineLevel="1" x14ac:dyDescent="0.25">
      <c r="B38" s="114" t="s">
        <v>86</v>
      </c>
      <c r="C38" s="127">
        <v>506</v>
      </c>
      <c r="D38" s="116">
        <f>C38/C51-1</f>
        <v>-0.58861788617886179</v>
      </c>
      <c r="E38" s="115">
        <v>6360</v>
      </c>
      <c r="F38" s="155">
        <f>E38/E51-1</f>
        <v>8.0836899667142692E-3</v>
      </c>
      <c r="G38" s="127">
        <v>36909</v>
      </c>
      <c r="H38" s="116">
        <f t="shared" si="6"/>
        <v>0.14916869045395109</v>
      </c>
      <c r="I38" s="115">
        <v>43775</v>
      </c>
      <c r="J38" s="155">
        <f t="shared" si="7"/>
        <v>0.10384043170184332</v>
      </c>
      <c r="K38" s="127">
        <v>15325</v>
      </c>
      <c r="L38" s="116">
        <f t="shared" si="8"/>
        <v>-0.15190924183729937</v>
      </c>
      <c r="M38" s="115">
        <v>59100</v>
      </c>
      <c r="N38" s="155">
        <f t="shared" si="9"/>
        <v>2.3784364335579511E-2</v>
      </c>
    </row>
    <row r="39" spans="2:14" hidden="1" outlineLevel="1" x14ac:dyDescent="0.25">
      <c r="B39" s="114" t="s">
        <v>87</v>
      </c>
      <c r="C39" s="127">
        <v>1180</v>
      </c>
      <c r="D39" s="116">
        <f t="shared" ref="D39:D50" si="14">C39/C52-1</f>
        <v>-0.13362701908957419</v>
      </c>
      <c r="E39" s="115">
        <v>6528</v>
      </c>
      <c r="F39" s="155">
        <f t="shared" ref="F39:F50" si="15">E39/E52-1</f>
        <v>-3.8150465435677905E-3</v>
      </c>
      <c r="G39" s="127">
        <v>36250</v>
      </c>
      <c r="H39" s="116">
        <f t="shared" si="6"/>
        <v>0.15185408789043886</v>
      </c>
      <c r="I39" s="115">
        <v>43958</v>
      </c>
      <c r="J39" s="155">
        <f t="shared" si="7"/>
        <v>0.11608185649723257</v>
      </c>
      <c r="K39" s="127">
        <v>14040</v>
      </c>
      <c r="L39" s="116">
        <f t="shared" si="8"/>
        <v>-0.15807147997121607</v>
      </c>
      <c r="M39" s="115">
        <v>57998</v>
      </c>
      <c r="N39" s="155">
        <f t="shared" si="9"/>
        <v>3.4533195390817228E-2</v>
      </c>
    </row>
    <row r="40" spans="2:14" hidden="1" outlineLevel="1" x14ac:dyDescent="0.25">
      <c r="B40" s="114" t="s">
        <v>88</v>
      </c>
      <c r="C40" s="127">
        <v>865</v>
      </c>
      <c r="D40" s="116">
        <f t="shared" si="14"/>
        <v>0.12630208333333326</v>
      </c>
      <c r="E40" s="115">
        <v>5413</v>
      </c>
      <c r="F40" s="155">
        <f t="shared" si="15"/>
        <v>6.1338289962824533E-3</v>
      </c>
      <c r="G40" s="127">
        <v>36390</v>
      </c>
      <c r="H40" s="116">
        <f t="shared" si="6"/>
        <v>0.16132120631881275</v>
      </c>
      <c r="I40" s="115">
        <v>42668</v>
      </c>
      <c r="J40" s="155">
        <f t="shared" si="7"/>
        <v>0.13832937598377937</v>
      </c>
      <c r="K40" s="127">
        <v>16972</v>
      </c>
      <c r="L40" s="116">
        <f t="shared" si="8"/>
        <v>-2.0318633110136264E-2</v>
      </c>
      <c r="M40" s="115">
        <v>59640</v>
      </c>
      <c r="N40" s="155">
        <f t="shared" si="9"/>
        <v>8.8182166511576954E-2</v>
      </c>
    </row>
    <row r="41" spans="2:14" hidden="1" outlineLevel="1" x14ac:dyDescent="0.25">
      <c r="B41" s="114" t="s">
        <v>89</v>
      </c>
      <c r="C41" s="127">
        <v>923</v>
      </c>
      <c r="D41" s="116">
        <f t="shared" si="14"/>
        <v>0.24059139784946226</v>
      </c>
      <c r="E41" s="115">
        <v>5912</v>
      </c>
      <c r="F41" s="155">
        <f t="shared" si="15"/>
        <v>0.29139362166885108</v>
      </c>
      <c r="G41" s="127">
        <v>37003</v>
      </c>
      <c r="H41" s="116">
        <f t="shared" si="6"/>
        <v>6.3854867460180653E-2</v>
      </c>
      <c r="I41" s="115">
        <v>43838</v>
      </c>
      <c r="J41" s="155">
        <f t="shared" si="7"/>
        <v>9.3107919409535222E-2</v>
      </c>
      <c r="K41" s="127">
        <v>13250</v>
      </c>
      <c r="L41" s="116">
        <f t="shared" si="8"/>
        <v>-0.1621877963958267</v>
      </c>
      <c r="M41" s="115">
        <v>57088</v>
      </c>
      <c r="N41" s="155">
        <f t="shared" si="9"/>
        <v>2.0905237933439347E-2</v>
      </c>
    </row>
    <row r="42" spans="2:14" hidden="1" outlineLevel="1" x14ac:dyDescent="0.25">
      <c r="B42" s="114" t="s">
        <v>90</v>
      </c>
      <c r="C42" s="127">
        <v>428</v>
      </c>
      <c r="D42" s="116">
        <f t="shared" si="14"/>
        <v>-0.48246674727932282</v>
      </c>
      <c r="E42" s="115">
        <v>6953</v>
      </c>
      <c r="F42" s="155">
        <f t="shared" si="15"/>
        <v>0.12163252137441516</v>
      </c>
      <c r="G42" s="127">
        <v>48311</v>
      </c>
      <c r="H42" s="116">
        <f t="shared" si="6"/>
        <v>9.032025096481533E-2</v>
      </c>
      <c r="I42" s="115">
        <v>55692</v>
      </c>
      <c r="J42" s="155">
        <f t="shared" si="7"/>
        <v>8.4873867731567243E-2</v>
      </c>
      <c r="K42" s="127">
        <v>19548</v>
      </c>
      <c r="L42" s="116">
        <f t="shared" si="8"/>
        <v>-5.9242504451609834E-2</v>
      </c>
      <c r="M42" s="115">
        <v>75240</v>
      </c>
      <c r="N42" s="155">
        <f t="shared" si="9"/>
        <v>4.3348032282219728E-2</v>
      </c>
    </row>
    <row r="43" spans="2:14" hidden="1" outlineLevel="1" x14ac:dyDescent="0.25">
      <c r="B43" s="114" t="s">
        <v>91</v>
      </c>
      <c r="C43" s="127">
        <v>1075</v>
      </c>
      <c r="D43" s="116">
        <f t="shared" si="14"/>
        <v>0.31740196078431371</v>
      </c>
      <c r="E43" s="115">
        <v>6310</v>
      </c>
      <c r="F43" s="155">
        <f t="shared" si="15"/>
        <v>3.2395287958115082E-2</v>
      </c>
      <c r="G43" s="127">
        <v>42814</v>
      </c>
      <c r="H43" s="116">
        <f t="shared" si="6"/>
        <v>0.20358709097042627</v>
      </c>
      <c r="I43" s="115">
        <v>50199</v>
      </c>
      <c r="J43" s="155">
        <f t="shared" si="7"/>
        <v>0.18115294117647052</v>
      </c>
      <c r="K43" s="127">
        <v>19171</v>
      </c>
      <c r="L43" s="116">
        <f t="shared" si="8"/>
        <v>-1.923568834092193E-2</v>
      </c>
      <c r="M43" s="115">
        <v>69370</v>
      </c>
      <c r="N43" s="155">
        <f t="shared" si="9"/>
        <v>0.1180234338485342</v>
      </c>
    </row>
    <row r="44" spans="2:14" hidden="1" outlineLevel="1" x14ac:dyDescent="0.25">
      <c r="B44" s="114" t="s">
        <v>92</v>
      </c>
      <c r="C44" s="127">
        <v>893</v>
      </c>
      <c r="D44" s="116">
        <f t="shared" si="14"/>
        <v>0.39968652037617547</v>
      </c>
      <c r="E44" s="115">
        <v>4989</v>
      </c>
      <c r="F44" s="155">
        <f t="shared" si="15"/>
        <v>-0.11338190865470055</v>
      </c>
      <c r="G44" s="127">
        <v>36258</v>
      </c>
      <c r="H44" s="116">
        <f t="shared" si="6"/>
        <v>-4.6120902651951567E-3</v>
      </c>
      <c r="I44" s="115">
        <v>42140</v>
      </c>
      <c r="J44" s="155">
        <f t="shared" si="7"/>
        <v>-1.2906701646717145E-2</v>
      </c>
      <c r="K44" s="127">
        <v>14619</v>
      </c>
      <c r="L44" s="116">
        <f t="shared" si="8"/>
        <v>-0.33513734764416958</v>
      </c>
      <c r="M44" s="115">
        <v>56759</v>
      </c>
      <c r="N44" s="155">
        <f t="shared" si="9"/>
        <v>-0.12245087277168787</v>
      </c>
    </row>
    <row r="45" spans="2:14" hidden="1" outlineLevel="1" x14ac:dyDescent="0.25">
      <c r="B45" s="114" t="s">
        <v>93</v>
      </c>
      <c r="C45" s="127">
        <v>954</v>
      </c>
      <c r="D45" s="116">
        <f t="shared" si="14"/>
        <v>0.49062500000000009</v>
      </c>
      <c r="E45" s="115">
        <v>5081</v>
      </c>
      <c r="F45" s="155">
        <f t="shared" si="15"/>
        <v>-4.1160329282634578E-3</v>
      </c>
      <c r="G45" s="127">
        <v>32204</v>
      </c>
      <c r="H45" s="116">
        <f t="shared" si="6"/>
        <v>-5.9709772548103612E-2</v>
      </c>
      <c r="I45" s="115">
        <v>38239</v>
      </c>
      <c r="J45" s="155">
        <f t="shared" si="7"/>
        <v>-4.3809857217874004E-2</v>
      </c>
      <c r="K45" s="127">
        <v>13161</v>
      </c>
      <c r="L45" s="116">
        <f t="shared" si="8"/>
        <v>-0.20778908084030578</v>
      </c>
      <c r="M45" s="115">
        <v>51400</v>
      </c>
      <c r="N45" s="155">
        <f t="shared" si="9"/>
        <v>-9.1936965585471042E-2</v>
      </c>
    </row>
    <row r="46" spans="2:14" hidden="1" outlineLevel="1" x14ac:dyDescent="0.25">
      <c r="B46" s="114" t="s">
        <v>94</v>
      </c>
      <c r="C46" s="127">
        <v>1096</v>
      </c>
      <c r="D46" s="116">
        <f t="shared" si="14"/>
        <v>0.16719914802981894</v>
      </c>
      <c r="E46" s="115">
        <v>5975</v>
      </c>
      <c r="F46" s="155">
        <f t="shared" si="15"/>
        <v>-3.9852161336975778E-2</v>
      </c>
      <c r="G46" s="127">
        <v>37712</v>
      </c>
      <c r="H46" s="116">
        <f t="shared" si="6"/>
        <v>9.8898537210793114E-2</v>
      </c>
      <c r="I46" s="115">
        <v>44783</v>
      </c>
      <c r="J46" s="155">
        <f t="shared" si="7"/>
        <v>7.9628736740597894E-2</v>
      </c>
      <c r="K46" s="127">
        <v>17362</v>
      </c>
      <c r="L46" s="116">
        <f t="shared" si="8"/>
        <v>-5.2292576419213921E-2</v>
      </c>
      <c r="M46" s="115">
        <v>62145</v>
      </c>
      <c r="N46" s="155">
        <f t="shared" si="9"/>
        <v>3.9214046822742432E-2</v>
      </c>
    </row>
    <row r="47" spans="2:14" hidden="1" outlineLevel="1" x14ac:dyDescent="0.25">
      <c r="B47" s="114" t="s">
        <v>95</v>
      </c>
      <c r="C47" s="127">
        <v>1622</v>
      </c>
      <c r="D47" s="116">
        <f t="shared" si="14"/>
        <v>0.4745454545454546</v>
      </c>
      <c r="E47" s="115">
        <v>6878</v>
      </c>
      <c r="F47" s="155">
        <f t="shared" si="15"/>
        <v>2.4121500893388825E-2</v>
      </c>
      <c r="G47" s="127">
        <v>39285</v>
      </c>
      <c r="H47" s="116">
        <f t="shared" si="6"/>
        <v>0.21029606580609395</v>
      </c>
      <c r="I47" s="115">
        <v>47785</v>
      </c>
      <c r="J47" s="155">
        <f t="shared" si="7"/>
        <v>0.18646803227808806</v>
      </c>
      <c r="K47" s="127">
        <v>18823</v>
      </c>
      <c r="L47" s="116">
        <f t="shared" si="8"/>
        <v>-7.4874769311890077E-3</v>
      </c>
      <c r="M47" s="115">
        <v>66608</v>
      </c>
      <c r="N47" s="155">
        <f t="shared" si="9"/>
        <v>0.12437542201215401</v>
      </c>
    </row>
    <row r="48" spans="2:14" hidden="1" outlineLevel="1" x14ac:dyDescent="0.25">
      <c r="B48" s="114" t="s">
        <v>96</v>
      </c>
      <c r="C48" s="127">
        <v>1549</v>
      </c>
      <c r="D48" s="116">
        <f t="shared" si="14"/>
        <v>0.86851628468033781</v>
      </c>
      <c r="E48" s="115">
        <v>6805</v>
      </c>
      <c r="F48" s="155">
        <f t="shared" si="15"/>
        <v>-2.4931938673162346E-2</v>
      </c>
      <c r="G48" s="127">
        <v>34805</v>
      </c>
      <c r="H48" s="116">
        <f t="shared" si="6"/>
        <v>0.13674962440394545</v>
      </c>
      <c r="I48" s="115">
        <v>43159</v>
      </c>
      <c r="J48" s="155">
        <f t="shared" si="7"/>
        <v>0.12317181075313588</v>
      </c>
      <c r="K48" s="127">
        <v>13523</v>
      </c>
      <c r="L48" s="116">
        <f t="shared" si="8"/>
        <v>-0.17858227540545468</v>
      </c>
      <c r="M48" s="115">
        <v>56682</v>
      </c>
      <c r="N48" s="155">
        <f t="shared" si="9"/>
        <v>3.2665925777478177E-2</v>
      </c>
    </row>
    <row r="49" spans="2:14" hidden="1" outlineLevel="1" x14ac:dyDescent="0.25">
      <c r="B49" s="114" t="s">
        <v>97</v>
      </c>
      <c r="C49" s="127">
        <v>1623</v>
      </c>
      <c r="D49" s="116">
        <f t="shared" si="14"/>
        <v>1.1668891855807741</v>
      </c>
      <c r="E49" s="115">
        <v>6577</v>
      </c>
      <c r="F49" s="155">
        <f t="shared" si="15"/>
        <v>3.8364382696558286E-2</v>
      </c>
      <c r="G49" s="127">
        <v>32797</v>
      </c>
      <c r="H49" s="116">
        <f t="shared" si="6"/>
        <v>2.9280692945016229E-2</v>
      </c>
      <c r="I49" s="115">
        <v>40997</v>
      </c>
      <c r="J49" s="155">
        <f t="shared" si="7"/>
        <v>5.2635633039771923E-2</v>
      </c>
      <c r="K49" s="127">
        <v>14725</v>
      </c>
      <c r="L49" s="116">
        <f t="shared" si="8"/>
        <v>-0.21729655025780048</v>
      </c>
      <c r="M49" s="115">
        <v>55722</v>
      </c>
      <c r="N49" s="155">
        <f t="shared" si="9"/>
        <v>-3.5283933518005517E-2</v>
      </c>
    </row>
    <row r="50" spans="2:14" collapsed="1" x14ac:dyDescent="0.25">
      <c r="B50" s="157">
        <v>2011</v>
      </c>
      <c r="C50" s="117">
        <v>12714</v>
      </c>
      <c r="D50" s="126">
        <f t="shared" si="14"/>
        <v>0.19470024431497834</v>
      </c>
      <c r="E50" s="117">
        <v>73781</v>
      </c>
      <c r="F50" s="126">
        <f t="shared" si="15"/>
        <v>2.3144552917683692E-2</v>
      </c>
      <c r="G50" s="117">
        <v>450738</v>
      </c>
      <c r="H50" s="126">
        <f t="shared" si="6"/>
        <v>0.10064685327492362</v>
      </c>
      <c r="I50" s="117">
        <v>537233</v>
      </c>
      <c r="J50" s="126">
        <f t="shared" si="7"/>
        <v>9.1327002183738681E-2</v>
      </c>
      <c r="K50" s="117">
        <v>190519</v>
      </c>
      <c r="L50" s="126">
        <f t="shared" si="8"/>
        <v>-0.13152940425667703</v>
      </c>
      <c r="M50" s="117">
        <v>727752</v>
      </c>
      <c r="N50" s="126">
        <f t="shared" si="9"/>
        <v>2.2629164980439764E-2</v>
      </c>
    </row>
    <row r="51" spans="2:14" hidden="1" outlineLevel="1" x14ac:dyDescent="0.25">
      <c r="B51" s="114" t="s">
        <v>86</v>
      </c>
      <c r="C51" s="127">
        <v>1230</v>
      </c>
      <c r="D51" s="116">
        <f>C51/C64-1</f>
        <v>0.37276785714285721</v>
      </c>
      <c r="E51" s="115">
        <v>6309</v>
      </c>
      <c r="F51" s="155">
        <f>E51/E64-1</f>
        <v>-5.4406474820143935E-2</v>
      </c>
      <c r="G51" s="127">
        <v>32118</v>
      </c>
      <c r="H51" s="116">
        <f t="shared" si="6"/>
        <v>-6.6662792049285158E-2</v>
      </c>
      <c r="I51" s="115">
        <v>39657</v>
      </c>
      <c r="J51" s="155">
        <f t="shared" si="7"/>
        <v>-5.5335874225821868E-2</v>
      </c>
      <c r="K51" s="127">
        <v>18070</v>
      </c>
      <c r="L51" s="116">
        <f t="shared" si="8"/>
        <v>-0.1420160486206733</v>
      </c>
      <c r="M51" s="115">
        <v>57727</v>
      </c>
      <c r="N51" s="155">
        <f t="shared" si="9"/>
        <v>-8.4294348122650353E-2</v>
      </c>
    </row>
    <row r="52" spans="2:14" hidden="1" outlineLevel="1" x14ac:dyDescent="0.25">
      <c r="B52" s="114" t="s">
        <v>87</v>
      </c>
      <c r="C52" s="127">
        <v>1362</v>
      </c>
      <c r="D52" s="116">
        <f t="shared" ref="D52:F67" si="16">C52/C65-1</f>
        <v>4.8454935622317601</v>
      </c>
      <c r="E52" s="115">
        <v>6553</v>
      </c>
      <c r="F52" s="155">
        <f t="shared" si="16"/>
        <v>-1.7393912130754252E-2</v>
      </c>
      <c r="G52" s="127">
        <v>31471</v>
      </c>
      <c r="H52" s="116">
        <f t="shared" si="6"/>
        <v>-0.11179160081282458</v>
      </c>
      <c r="I52" s="115">
        <v>39386</v>
      </c>
      <c r="J52" s="155">
        <f t="shared" si="7"/>
        <v>-6.9636698634667149E-2</v>
      </c>
      <c r="K52" s="127">
        <v>16676</v>
      </c>
      <c r="L52" s="116">
        <f t="shared" si="8"/>
        <v>-0.11032863849765262</v>
      </c>
      <c r="M52" s="115">
        <v>56062</v>
      </c>
      <c r="N52" s="155">
        <f t="shared" si="9"/>
        <v>-8.2124496545400993E-2</v>
      </c>
    </row>
    <row r="53" spans="2:14" hidden="1" outlineLevel="1" x14ac:dyDescent="0.25">
      <c r="B53" s="114" t="s">
        <v>88</v>
      </c>
      <c r="C53" s="127">
        <v>768</v>
      </c>
      <c r="D53" s="116">
        <f t="shared" si="16"/>
        <v>0.10662824207492805</v>
      </c>
      <c r="E53" s="115">
        <v>5380</v>
      </c>
      <c r="F53" s="155">
        <f t="shared" si="16"/>
        <v>8.2930756843800246E-2</v>
      </c>
      <c r="G53" s="127">
        <v>31335</v>
      </c>
      <c r="H53" s="116">
        <f t="shared" si="6"/>
        <v>-4.1596574399755282E-2</v>
      </c>
      <c r="I53" s="115">
        <v>37483</v>
      </c>
      <c r="J53" s="155">
        <f t="shared" si="7"/>
        <v>-2.2785932163620681E-2</v>
      </c>
      <c r="K53" s="127">
        <v>17324</v>
      </c>
      <c r="L53" s="116">
        <f t="shared" si="8"/>
        <v>-0.14250358857595402</v>
      </c>
      <c r="M53" s="115">
        <v>54807</v>
      </c>
      <c r="N53" s="155">
        <f t="shared" si="9"/>
        <v>-6.4088114754098369E-2</v>
      </c>
    </row>
    <row r="54" spans="2:14" hidden="1" outlineLevel="1" x14ac:dyDescent="0.25">
      <c r="B54" s="114" t="s">
        <v>89</v>
      </c>
      <c r="C54" s="127">
        <v>744</v>
      </c>
      <c r="D54" s="116">
        <f t="shared" si="16"/>
        <v>0.13935681470137817</v>
      </c>
      <c r="E54" s="115">
        <v>4578</v>
      </c>
      <c r="F54" s="155">
        <f t="shared" si="16"/>
        <v>-0.12248418631397351</v>
      </c>
      <c r="G54" s="127">
        <v>34782</v>
      </c>
      <c r="H54" s="116">
        <f t="shared" si="6"/>
        <v>4.9420709630702442E-2</v>
      </c>
      <c r="I54" s="115">
        <v>40104</v>
      </c>
      <c r="J54" s="155">
        <f t="shared" si="7"/>
        <v>2.7938688675859913E-2</v>
      </c>
      <c r="K54" s="127">
        <v>15815</v>
      </c>
      <c r="L54" s="116">
        <f t="shared" si="8"/>
        <v>-0.12479247371333702</v>
      </c>
      <c r="M54" s="115">
        <v>55919</v>
      </c>
      <c r="N54" s="155">
        <f t="shared" si="9"/>
        <v>-2.0408520776399652E-2</v>
      </c>
    </row>
    <row r="55" spans="2:14" hidden="1" outlineLevel="1" x14ac:dyDescent="0.25">
      <c r="B55" s="114" t="s">
        <v>90</v>
      </c>
      <c r="C55" s="127">
        <v>827</v>
      </c>
      <c r="D55" s="116">
        <f t="shared" si="16"/>
        <v>6.2982005141388075E-2</v>
      </c>
      <c r="E55" s="115">
        <v>6199</v>
      </c>
      <c r="F55" s="155">
        <f t="shared" si="16"/>
        <v>-0.28967571903288647</v>
      </c>
      <c r="G55" s="127">
        <v>44309</v>
      </c>
      <c r="H55" s="116">
        <f t="shared" si="6"/>
        <v>-0.10732129905713594</v>
      </c>
      <c r="I55" s="115">
        <v>51335</v>
      </c>
      <c r="J55" s="155">
        <f t="shared" si="7"/>
        <v>-0.13198965184897116</v>
      </c>
      <c r="K55" s="127">
        <v>20779</v>
      </c>
      <c r="L55" s="116">
        <f t="shared" si="8"/>
        <v>-0.25932130890425609</v>
      </c>
      <c r="M55" s="115">
        <v>72114</v>
      </c>
      <c r="N55" s="155">
        <f t="shared" si="9"/>
        <v>-0.17295716497505587</v>
      </c>
    </row>
    <row r="56" spans="2:14" hidden="1" outlineLevel="1" x14ac:dyDescent="0.25">
      <c r="B56" s="114" t="s">
        <v>91</v>
      </c>
      <c r="C56" s="127">
        <v>816</v>
      </c>
      <c r="D56" s="116">
        <f t="shared" si="16"/>
        <v>2.0222222222222221</v>
      </c>
      <c r="E56" s="115">
        <v>6112</v>
      </c>
      <c r="F56" s="155">
        <f t="shared" si="16"/>
        <v>-0.23254645906579607</v>
      </c>
      <c r="G56" s="127">
        <v>35572</v>
      </c>
      <c r="H56" s="116">
        <f t="shared" si="6"/>
        <v>-0.10404755308163116</v>
      </c>
      <c r="I56" s="115">
        <v>42500</v>
      </c>
      <c r="J56" s="155">
        <f t="shared" si="7"/>
        <v>-0.11341969668523266</v>
      </c>
      <c r="K56" s="127">
        <v>19547</v>
      </c>
      <c r="L56" s="116">
        <f t="shared" si="8"/>
        <v>-0.21927547230099453</v>
      </c>
      <c r="M56" s="115">
        <v>62047</v>
      </c>
      <c r="N56" s="155">
        <f t="shared" si="9"/>
        <v>-0.14973826294296599</v>
      </c>
    </row>
    <row r="57" spans="2:14" hidden="1" outlineLevel="1" x14ac:dyDescent="0.25">
      <c r="B57" s="114" t="s">
        <v>92</v>
      </c>
      <c r="C57" s="127">
        <v>638</v>
      </c>
      <c r="D57" s="116">
        <f t="shared" si="16"/>
        <v>2.1428571428571428</v>
      </c>
      <c r="E57" s="115">
        <v>5627</v>
      </c>
      <c r="F57" s="155">
        <f t="shared" si="16"/>
        <v>-0.16039988063264699</v>
      </c>
      <c r="G57" s="127">
        <v>36426</v>
      </c>
      <c r="H57" s="116">
        <f t="shared" si="6"/>
        <v>0.11558250643145906</v>
      </c>
      <c r="I57" s="115">
        <v>42691</v>
      </c>
      <c r="J57" s="155">
        <f t="shared" si="7"/>
        <v>7.9227443941653819E-2</v>
      </c>
      <c r="K57" s="127">
        <v>21988</v>
      </c>
      <c r="L57" s="116">
        <f t="shared" si="8"/>
        <v>-2.2190599012762879E-2</v>
      </c>
      <c r="M57" s="115">
        <v>64679</v>
      </c>
      <c r="N57" s="155">
        <f t="shared" si="9"/>
        <v>4.2469860099284329E-2</v>
      </c>
    </row>
    <row r="58" spans="2:14" hidden="1" outlineLevel="1" x14ac:dyDescent="0.25">
      <c r="B58" s="114" t="s">
        <v>93</v>
      </c>
      <c r="C58" s="127">
        <v>640</v>
      </c>
      <c r="D58" s="116">
        <f t="shared" si="16"/>
        <v>1.3443223443223444</v>
      </c>
      <c r="E58" s="115">
        <v>5102</v>
      </c>
      <c r="F58" s="155">
        <f t="shared" si="16"/>
        <v>-0.18654336734693877</v>
      </c>
      <c r="G58" s="127">
        <v>34249</v>
      </c>
      <c r="H58" s="116">
        <f t="shared" si="6"/>
        <v>0.12624136797106211</v>
      </c>
      <c r="I58" s="115">
        <v>39991</v>
      </c>
      <c r="J58" s="155">
        <f t="shared" si="7"/>
        <v>8.2153971045866525E-2</v>
      </c>
      <c r="K58" s="127">
        <v>16613</v>
      </c>
      <c r="L58" s="116">
        <f t="shared" si="8"/>
        <v>-0.13311417240659573</v>
      </c>
      <c r="M58" s="115">
        <v>56604</v>
      </c>
      <c r="N58" s="155">
        <f t="shared" si="9"/>
        <v>8.6423492934657453E-3</v>
      </c>
    </row>
    <row r="59" spans="2:14" hidden="1" outlineLevel="1" x14ac:dyDescent="0.25">
      <c r="B59" s="114" t="s">
        <v>94</v>
      </c>
      <c r="C59" s="127">
        <v>939</v>
      </c>
      <c r="D59" s="116">
        <f t="shared" si="16"/>
        <v>0.18860759493670876</v>
      </c>
      <c r="E59" s="115">
        <v>6223</v>
      </c>
      <c r="F59" s="155">
        <f t="shared" si="16"/>
        <v>-0.22358078602620091</v>
      </c>
      <c r="G59" s="127">
        <v>34318</v>
      </c>
      <c r="H59" s="116">
        <f t="shared" si="6"/>
        <v>-0.12565605095541399</v>
      </c>
      <c r="I59" s="115">
        <v>41480</v>
      </c>
      <c r="J59" s="155">
        <f t="shared" si="7"/>
        <v>-0.13682239101030069</v>
      </c>
      <c r="K59" s="127">
        <v>18320</v>
      </c>
      <c r="L59" s="116">
        <f t="shared" si="8"/>
        <v>-0.18086295551084286</v>
      </c>
      <c r="M59" s="115">
        <v>59800</v>
      </c>
      <c r="N59" s="155">
        <f t="shared" si="9"/>
        <v>-0.15080942913944906</v>
      </c>
    </row>
    <row r="60" spans="2:14" hidden="1" outlineLevel="1" x14ac:dyDescent="0.25">
      <c r="B60" s="114" t="s">
        <v>95</v>
      </c>
      <c r="C60" s="127">
        <v>1100</v>
      </c>
      <c r="D60" s="116">
        <f t="shared" si="16"/>
        <v>-0.18998527245949925</v>
      </c>
      <c r="E60" s="115">
        <v>6716</v>
      </c>
      <c r="F60" s="155">
        <f t="shared" si="16"/>
        <v>-5.3417899929527835E-2</v>
      </c>
      <c r="G60" s="127">
        <v>32459</v>
      </c>
      <c r="H60" s="116">
        <f t="shared" si="6"/>
        <v>-3.107462686567164E-2</v>
      </c>
      <c r="I60" s="115">
        <v>40275</v>
      </c>
      <c r="J60" s="155">
        <f t="shared" si="7"/>
        <v>-3.9997139656282044E-2</v>
      </c>
      <c r="K60" s="127">
        <v>18965</v>
      </c>
      <c r="L60" s="116">
        <f t="shared" si="8"/>
        <v>-0.18380960578412808</v>
      </c>
      <c r="M60" s="115">
        <v>59240</v>
      </c>
      <c r="N60" s="155">
        <f t="shared" si="9"/>
        <v>-9.1257727530718369E-2</v>
      </c>
    </row>
    <row r="61" spans="2:14" hidden="1" outlineLevel="1" x14ac:dyDescent="0.25">
      <c r="B61" s="114" t="s">
        <v>96</v>
      </c>
      <c r="C61" s="127">
        <v>829</v>
      </c>
      <c r="D61" s="116">
        <f t="shared" si="16"/>
        <v>-0.36862147753236862</v>
      </c>
      <c r="E61" s="115">
        <v>6979</v>
      </c>
      <c r="F61" s="155">
        <f t="shared" si="16"/>
        <v>-0.13055936215273456</v>
      </c>
      <c r="G61" s="127">
        <v>30618</v>
      </c>
      <c r="H61" s="116">
        <f t="shared" si="6"/>
        <v>-8.7733497361520696E-3</v>
      </c>
      <c r="I61" s="115">
        <v>38426</v>
      </c>
      <c r="J61" s="155">
        <f t="shared" si="7"/>
        <v>-4.4818414576549226E-2</v>
      </c>
      <c r="K61" s="127">
        <v>16463</v>
      </c>
      <c r="L61" s="116">
        <f t="shared" si="8"/>
        <v>-0.12843453862036103</v>
      </c>
      <c r="M61" s="115">
        <v>54889</v>
      </c>
      <c r="N61" s="155">
        <f t="shared" si="9"/>
        <v>-7.1534896309076723E-2</v>
      </c>
    </row>
    <row r="62" spans="2:14" hidden="1" outlineLevel="1" x14ac:dyDescent="0.25">
      <c r="B62" s="114" t="s">
        <v>97</v>
      </c>
      <c r="C62" s="127">
        <v>749</v>
      </c>
      <c r="D62" s="116">
        <f t="shared" si="16"/>
        <v>-0.37738985868661679</v>
      </c>
      <c r="E62" s="115">
        <v>6334</v>
      </c>
      <c r="F62" s="155">
        <f t="shared" si="16"/>
        <v>-7.4111971933927823E-2</v>
      </c>
      <c r="G62" s="127">
        <v>31864</v>
      </c>
      <c r="H62" s="116">
        <f t="shared" si="6"/>
        <v>8.248403315667896E-2</v>
      </c>
      <c r="I62" s="115">
        <v>38947</v>
      </c>
      <c r="J62" s="155">
        <f t="shared" si="7"/>
        <v>3.9140875133404585E-2</v>
      </c>
      <c r="K62" s="127">
        <v>18813</v>
      </c>
      <c r="L62" s="116">
        <f t="shared" si="8"/>
        <v>-7.0044488383588677E-2</v>
      </c>
      <c r="M62" s="115">
        <v>57760</v>
      </c>
      <c r="N62" s="155">
        <f t="shared" si="9"/>
        <v>8.664009703691633E-4</v>
      </c>
    </row>
    <row r="63" spans="2:14" ht="15" customHeight="1" collapsed="1" x14ac:dyDescent="0.25">
      <c r="B63" s="157">
        <v>2010</v>
      </c>
      <c r="C63" s="117">
        <v>10642</v>
      </c>
      <c r="D63" s="126">
        <f t="shared" si="16"/>
        <v>0.22830101569713768</v>
      </c>
      <c r="E63" s="117">
        <v>72112</v>
      </c>
      <c r="F63" s="126">
        <f t="shared" si="16"/>
        <v>-0.13294616984693819</v>
      </c>
      <c r="G63" s="117">
        <v>409521</v>
      </c>
      <c r="H63" s="126">
        <f t="shared" si="6"/>
        <v>-2.7633269145382111E-2</v>
      </c>
      <c r="I63" s="117">
        <v>492275</v>
      </c>
      <c r="J63" s="126">
        <f t="shared" si="7"/>
        <v>-4.0384645374586747E-2</v>
      </c>
      <c r="K63" s="117">
        <v>219373</v>
      </c>
      <c r="L63" s="126">
        <f t="shared" si="8"/>
        <v>-0.14819833812223349</v>
      </c>
      <c r="M63" s="117">
        <v>711648</v>
      </c>
      <c r="N63" s="126">
        <f t="shared" si="9"/>
        <v>-7.6419928049711094E-2</v>
      </c>
    </row>
    <row r="64" spans="2:14" ht="15" hidden="1" customHeight="1" outlineLevel="1" x14ac:dyDescent="0.25">
      <c r="B64" s="114" t="s">
        <v>86</v>
      </c>
      <c r="C64" s="127">
        <v>896</v>
      </c>
      <c r="D64" s="116">
        <f t="shared" si="16"/>
        <v>-0.53430353430353428</v>
      </c>
      <c r="E64" s="115">
        <v>6672</v>
      </c>
      <c r="F64" s="155">
        <f t="shared" si="16"/>
        <v>-0.35103589145024805</v>
      </c>
      <c r="G64" s="127">
        <v>34412</v>
      </c>
      <c r="H64" s="116">
        <f t="shared" si="6"/>
        <v>3.8100696853600402E-2</v>
      </c>
      <c r="I64" s="115">
        <v>41980</v>
      </c>
      <c r="J64" s="155">
        <f t="shared" si="7"/>
        <v>-7.439255633461217E-2</v>
      </c>
      <c r="K64" s="127">
        <v>21061</v>
      </c>
      <c r="L64" s="116">
        <f t="shared" si="8"/>
        <v>-0.13086001980851769</v>
      </c>
      <c r="M64" s="115">
        <v>63041</v>
      </c>
      <c r="N64" s="155">
        <f t="shared" si="9"/>
        <v>-9.4056275687638302E-2</v>
      </c>
    </row>
    <row r="65" spans="2:14" ht="15" hidden="1" customHeight="1" outlineLevel="1" x14ac:dyDescent="0.25">
      <c r="B65" s="114" t="s">
        <v>87</v>
      </c>
      <c r="C65" s="127">
        <v>233</v>
      </c>
      <c r="D65" s="116">
        <f t="shared" si="16"/>
        <v>-0.87419006479481642</v>
      </c>
      <c r="E65" s="115">
        <v>6669</v>
      </c>
      <c r="F65" s="155">
        <f t="shared" si="16"/>
        <v>-0.29271396754692969</v>
      </c>
      <c r="G65" s="127">
        <v>35432</v>
      </c>
      <c r="H65" s="116">
        <f t="shared" si="6"/>
        <v>3.1349148595546605E-2</v>
      </c>
      <c r="I65" s="115">
        <v>42334</v>
      </c>
      <c r="J65" s="155">
        <f t="shared" si="7"/>
        <v>-7.2355158208431969E-2</v>
      </c>
      <c r="K65" s="127">
        <v>18744</v>
      </c>
      <c r="L65" s="116">
        <f t="shared" si="8"/>
        <v>-0.18415669205658325</v>
      </c>
      <c r="M65" s="115">
        <v>61078</v>
      </c>
      <c r="N65" s="155">
        <f t="shared" si="9"/>
        <v>-0.10979289035285889</v>
      </c>
    </row>
    <row r="66" spans="2:14" ht="15" hidden="1" customHeight="1" outlineLevel="1" x14ac:dyDescent="0.25">
      <c r="B66" s="114" t="s">
        <v>88</v>
      </c>
      <c r="C66" s="127">
        <v>694</v>
      </c>
      <c r="D66" s="116">
        <f t="shared" si="16"/>
        <v>-0.56131479140328699</v>
      </c>
      <c r="E66" s="115">
        <v>4968</v>
      </c>
      <c r="F66" s="155">
        <f t="shared" si="16"/>
        <v>-0.4</v>
      </c>
      <c r="G66" s="127">
        <v>32695</v>
      </c>
      <c r="H66" s="116">
        <f t="shared" si="6"/>
        <v>-8.2807570977917466E-3</v>
      </c>
      <c r="I66" s="115">
        <v>38357</v>
      </c>
      <c r="J66" s="155">
        <f t="shared" si="7"/>
        <v>-0.1044361428904973</v>
      </c>
      <c r="K66" s="127">
        <v>20203</v>
      </c>
      <c r="L66" s="116">
        <f t="shared" si="8"/>
        <v>-0.15245207031086128</v>
      </c>
      <c r="M66" s="115">
        <v>58560</v>
      </c>
      <c r="N66" s="155">
        <f t="shared" si="9"/>
        <v>-0.12160439197804007</v>
      </c>
    </row>
    <row r="67" spans="2:14" ht="15" hidden="1" customHeight="1" outlineLevel="1" x14ac:dyDescent="0.25">
      <c r="B67" s="114" t="s">
        <v>89</v>
      </c>
      <c r="C67" s="127">
        <v>653</v>
      </c>
      <c r="D67" s="116">
        <f t="shared" si="16"/>
        <v>-0.52405247813411071</v>
      </c>
      <c r="E67" s="115">
        <v>5217</v>
      </c>
      <c r="F67" s="155">
        <f t="shared" si="16"/>
        <v>-0.36809593023255816</v>
      </c>
      <c r="G67" s="127">
        <v>33144</v>
      </c>
      <c r="H67" s="116">
        <f t="shared" si="6"/>
        <v>-0.12562654988656152</v>
      </c>
      <c r="I67" s="115">
        <v>39014</v>
      </c>
      <c r="J67" s="155">
        <f t="shared" si="7"/>
        <v>-0.17924012285942692</v>
      </c>
      <c r="K67" s="127">
        <v>18070</v>
      </c>
      <c r="L67" s="116">
        <f t="shared" si="8"/>
        <v>-0.20473549863568352</v>
      </c>
      <c r="M67" s="115">
        <v>57084</v>
      </c>
      <c r="N67" s="155">
        <f t="shared" si="9"/>
        <v>-0.18748576634024139</v>
      </c>
    </row>
    <row r="68" spans="2:14" ht="15" hidden="1" customHeight="1" outlineLevel="1" x14ac:dyDescent="0.25">
      <c r="B68" s="114" t="s">
        <v>90</v>
      </c>
      <c r="C68" s="127">
        <v>778</v>
      </c>
      <c r="D68" s="116">
        <f t="shared" ref="D68:F83" si="17">C68/C81-1</f>
        <v>-0.60806045340050385</v>
      </c>
      <c r="E68" s="115">
        <v>8727</v>
      </c>
      <c r="F68" s="155">
        <f t="shared" si="17"/>
        <v>-0.39776412945966466</v>
      </c>
      <c r="G68" s="127">
        <v>49636</v>
      </c>
      <c r="H68" s="116">
        <f t="shared" si="6"/>
        <v>-5.3272044097732119E-2</v>
      </c>
      <c r="I68" s="115">
        <v>59141</v>
      </c>
      <c r="J68" s="155">
        <f t="shared" si="7"/>
        <v>-0.14170234380669033</v>
      </c>
      <c r="K68" s="127">
        <v>28054</v>
      </c>
      <c r="L68" s="116">
        <f t="shared" si="8"/>
        <v>-0.26807378225364609</v>
      </c>
      <c r="M68" s="115">
        <v>87195</v>
      </c>
      <c r="N68" s="155">
        <f t="shared" si="9"/>
        <v>-0.18687170113956397</v>
      </c>
    </row>
    <row r="69" spans="2:14" ht="15" hidden="1" customHeight="1" outlineLevel="1" x14ac:dyDescent="0.25">
      <c r="B69" s="114" t="s">
        <v>91</v>
      </c>
      <c r="C69" s="127">
        <v>270</v>
      </c>
      <c r="D69" s="116">
        <f t="shared" si="17"/>
        <v>-0.83292079207920788</v>
      </c>
      <c r="E69" s="115">
        <v>7964</v>
      </c>
      <c r="F69" s="155">
        <f t="shared" si="17"/>
        <v>-0.21844946025515211</v>
      </c>
      <c r="G69" s="127">
        <v>39703</v>
      </c>
      <c r="H69" s="116">
        <f t="shared" si="6"/>
        <v>-0.11262348576281789</v>
      </c>
      <c r="I69" s="115">
        <v>47937</v>
      </c>
      <c r="J69" s="155">
        <f t="shared" si="7"/>
        <v>-0.15227771097121034</v>
      </c>
      <c r="K69" s="127">
        <v>25037</v>
      </c>
      <c r="L69" s="116">
        <f t="shared" si="8"/>
        <v>-0.21553452813635798</v>
      </c>
      <c r="M69" s="115">
        <v>72974</v>
      </c>
      <c r="N69" s="155">
        <f t="shared" si="9"/>
        <v>-0.17509947549285587</v>
      </c>
    </row>
    <row r="70" spans="2:14" ht="15" hidden="1" customHeight="1" outlineLevel="1" x14ac:dyDescent="0.25">
      <c r="B70" s="114" t="s">
        <v>92</v>
      </c>
      <c r="C70" s="127">
        <v>203</v>
      </c>
      <c r="D70" s="116">
        <f t="shared" si="17"/>
        <v>-0.82883642495784149</v>
      </c>
      <c r="E70" s="115">
        <v>6702</v>
      </c>
      <c r="F70" s="155">
        <f t="shared" si="17"/>
        <v>-0.18506809338521402</v>
      </c>
      <c r="G70" s="127">
        <v>32652</v>
      </c>
      <c r="H70" s="116">
        <f t="shared" si="6"/>
        <v>-0.1483123793625124</v>
      </c>
      <c r="I70" s="115">
        <v>39557</v>
      </c>
      <c r="J70" s="155">
        <f t="shared" si="7"/>
        <v>-0.17154645220742226</v>
      </c>
      <c r="K70" s="127">
        <v>22487</v>
      </c>
      <c r="L70" s="116">
        <f t="shared" si="8"/>
        <v>-0.11318373624640143</v>
      </c>
      <c r="M70" s="115">
        <v>62044</v>
      </c>
      <c r="N70" s="155">
        <f t="shared" si="9"/>
        <v>-0.1513029204568771</v>
      </c>
    </row>
    <row r="71" spans="2:14" ht="15" hidden="1" customHeight="1" outlineLevel="1" x14ac:dyDescent="0.25">
      <c r="B71" s="114" t="s">
        <v>93</v>
      </c>
      <c r="C71" s="127">
        <v>273</v>
      </c>
      <c r="D71" s="116">
        <f t="shared" si="17"/>
        <v>-0.84765625</v>
      </c>
      <c r="E71" s="115">
        <v>6272</v>
      </c>
      <c r="F71" s="155">
        <f t="shared" si="17"/>
        <v>-0.34248873047489259</v>
      </c>
      <c r="G71" s="127">
        <v>30410</v>
      </c>
      <c r="H71" s="116">
        <f t="shared" si="6"/>
        <v>-0.16801181910207652</v>
      </c>
      <c r="I71" s="115">
        <v>36955</v>
      </c>
      <c r="J71" s="155">
        <f t="shared" si="7"/>
        <v>-0.22820684181947282</v>
      </c>
      <c r="K71" s="127">
        <v>19164</v>
      </c>
      <c r="L71" s="116">
        <f t="shared" si="8"/>
        <v>-0.27764794572182439</v>
      </c>
      <c r="M71" s="115">
        <v>56119</v>
      </c>
      <c r="N71" s="155">
        <f t="shared" si="9"/>
        <v>-0.2458340052679675</v>
      </c>
    </row>
    <row r="72" spans="2:14" ht="15" hidden="1" customHeight="1" outlineLevel="1" x14ac:dyDescent="0.25">
      <c r="B72" s="114" t="s">
        <v>94</v>
      </c>
      <c r="C72" s="127">
        <v>790</v>
      </c>
      <c r="D72" s="116">
        <f t="shared" si="17"/>
        <v>-0.46295037389530935</v>
      </c>
      <c r="E72" s="115">
        <v>8015</v>
      </c>
      <c r="F72" s="155">
        <f t="shared" si="17"/>
        <v>-0.28245299910474486</v>
      </c>
      <c r="G72" s="127">
        <v>39250</v>
      </c>
      <c r="H72" s="116">
        <f t="shared" si="6"/>
        <v>5.8170822335545935E-3</v>
      </c>
      <c r="I72" s="115">
        <v>48055</v>
      </c>
      <c r="J72" s="155">
        <f t="shared" si="7"/>
        <v>-6.9855218333849445E-2</v>
      </c>
      <c r="K72" s="127">
        <v>22365</v>
      </c>
      <c r="L72" s="116">
        <f t="shared" si="8"/>
        <v>-0.11285204284014283</v>
      </c>
      <c r="M72" s="115">
        <v>70420</v>
      </c>
      <c r="N72" s="155">
        <f t="shared" si="9"/>
        <v>-8.3955563649608433E-2</v>
      </c>
    </row>
    <row r="73" spans="2:14" ht="15" hidden="1" customHeight="1" outlineLevel="1" x14ac:dyDescent="0.25">
      <c r="B73" s="114" t="s">
        <v>95</v>
      </c>
      <c r="C73" s="127">
        <v>1358</v>
      </c>
      <c r="D73" s="116">
        <f t="shared" si="17"/>
        <v>-0.4245762711864407</v>
      </c>
      <c r="E73" s="115">
        <v>7095</v>
      </c>
      <c r="F73" s="155">
        <f t="shared" si="17"/>
        <v>-0.4616843702579666</v>
      </c>
      <c r="G73" s="127">
        <v>33500</v>
      </c>
      <c r="H73" s="116">
        <f t="shared" si="6"/>
        <v>-0.2272915993910597</v>
      </c>
      <c r="I73" s="115">
        <v>41953</v>
      </c>
      <c r="J73" s="155">
        <f t="shared" si="7"/>
        <v>-0.2876523924338642</v>
      </c>
      <c r="K73" s="127">
        <v>23236</v>
      </c>
      <c r="L73" s="116">
        <f t="shared" si="8"/>
        <v>-0.21616515989744978</v>
      </c>
      <c r="M73" s="115">
        <v>65189</v>
      </c>
      <c r="N73" s="155">
        <f t="shared" si="9"/>
        <v>-0.26371727393887368</v>
      </c>
    </row>
    <row r="74" spans="2:14" ht="15" hidden="1" customHeight="1" outlineLevel="1" x14ac:dyDescent="0.25">
      <c r="B74" s="114" t="s">
        <v>96</v>
      </c>
      <c r="C74" s="127">
        <v>1313</v>
      </c>
      <c r="D74" s="116">
        <f t="shared" si="17"/>
        <v>-0.333502538071066</v>
      </c>
      <c r="E74" s="115">
        <v>8027</v>
      </c>
      <c r="F74" s="155">
        <f t="shared" si="17"/>
        <v>-0.2050901168548227</v>
      </c>
      <c r="G74" s="127">
        <v>30889</v>
      </c>
      <c r="H74" s="116">
        <f t="shared" si="6"/>
        <v>-0.132794295179539</v>
      </c>
      <c r="I74" s="115">
        <v>40229</v>
      </c>
      <c r="J74" s="155">
        <f t="shared" si="7"/>
        <v>-0.15639482458531673</v>
      </c>
      <c r="K74" s="127">
        <v>18889</v>
      </c>
      <c r="L74" s="116">
        <f t="shared" si="8"/>
        <v>-9.7903433783848359E-2</v>
      </c>
      <c r="M74" s="115">
        <v>59118</v>
      </c>
      <c r="N74" s="155">
        <f t="shared" si="9"/>
        <v>-0.13854807215923992</v>
      </c>
    </row>
    <row r="75" spans="2:14" ht="15" hidden="1" customHeight="1" outlineLevel="1" x14ac:dyDescent="0.25">
      <c r="B75" s="114" t="s">
        <v>97</v>
      </c>
      <c r="C75" s="127">
        <v>1203</v>
      </c>
      <c r="D75" s="116">
        <f t="shared" si="17"/>
        <v>-3.2958199356913132E-2</v>
      </c>
      <c r="E75" s="115">
        <v>6841</v>
      </c>
      <c r="F75" s="155">
        <f t="shared" si="17"/>
        <v>-0.24341959743419594</v>
      </c>
      <c r="G75" s="127">
        <v>29436</v>
      </c>
      <c r="H75" s="116">
        <f t="shared" si="6"/>
        <v>-0.10783778868885252</v>
      </c>
      <c r="I75" s="115">
        <v>37480</v>
      </c>
      <c r="J75" s="155">
        <f t="shared" si="7"/>
        <v>-0.13401109057301297</v>
      </c>
      <c r="K75" s="127">
        <v>20230</v>
      </c>
      <c r="L75" s="116">
        <f t="shared" si="8"/>
        <v>-0.10557962684587496</v>
      </c>
      <c r="M75" s="115">
        <v>57710</v>
      </c>
      <c r="N75" s="155">
        <f t="shared" si="9"/>
        <v>-0.12425263285683941</v>
      </c>
    </row>
    <row r="76" spans="2:14" collapsed="1" x14ac:dyDescent="0.25">
      <c r="B76" s="157">
        <v>2009</v>
      </c>
      <c r="C76" s="117">
        <v>8664</v>
      </c>
      <c r="D76" s="126">
        <f t="shared" si="17"/>
        <v>-0.57433428318757984</v>
      </c>
      <c r="E76" s="117">
        <v>83169</v>
      </c>
      <c r="F76" s="126">
        <f t="shared" si="17"/>
        <v>-0.31929120969062041</v>
      </c>
      <c r="G76" s="117">
        <v>421159</v>
      </c>
      <c r="H76" s="126">
        <f t="shared" ref="H76:H102" si="18">G76/G89-1</f>
        <v>-8.7270386712553161E-2</v>
      </c>
      <c r="I76" s="117">
        <v>512992</v>
      </c>
      <c r="J76" s="126">
        <f t="shared" ref="J76:J102" si="19">I76/I89-1</f>
        <v>-0.15062205900371217</v>
      </c>
      <c r="K76" s="117">
        <v>257540</v>
      </c>
      <c r="L76" s="126">
        <f t="shared" ref="L76:L102" si="20">K76/K89-1</f>
        <v>-0.18061525441524107</v>
      </c>
      <c r="M76" s="117">
        <v>770532</v>
      </c>
      <c r="N76" s="126">
        <f t="shared" ref="N76:N102" si="21">M76/M89-1</f>
        <v>-0.16088823451900369</v>
      </c>
    </row>
    <row r="77" spans="2:14" ht="15" hidden="1" customHeight="1" outlineLevel="1" x14ac:dyDescent="0.25">
      <c r="B77" s="114" t="s">
        <v>86</v>
      </c>
      <c r="C77" s="127">
        <v>1924</v>
      </c>
      <c r="D77" s="116">
        <f t="shared" si="17"/>
        <v>1.2476635514018692</v>
      </c>
      <c r="E77" s="115">
        <v>10281</v>
      </c>
      <c r="F77" s="155">
        <f t="shared" si="17"/>
        <v>-7.3783783783783807E-2</v>
      </c>
      <c r="G77" s="127">
        <v>33149</v>
      </c>
      <c r="H77" s="116">
        <f t="shared" si="18"/>
        <v>-0.13941171889197534</v>
      </c>
      <c r="I77" s="115">
        <v>45354</v>
      </c>
      <c r="J77" s="155">
        <f t="shared" si="19"/>
        <v>-0.10145616641901933</v>
      </c>
      <c r="K77" s="127">
        <v>24232</v>
      </c>
      <c r="L77" s="116">
        <f t="shared" si="20"/>
        <v>-0.14558725009696416</v>
      </c>
      <c r="M77" s="115">
        <v>69586</v>
      </c>
      <c r="N77" s="155">
        <f t="shared" si="21"/>
        <v>-0.11733218326652795</v>
      </c>
    </row>
    <row r="78" spans="2:14" ht="15" hidden="1" customHeight="1" outlineLevel="1" x14ac:dyDescent="0.25">
      <c r="B78" s="114" t="s">
        <v>87</v>
      </c>
      <c r="C78" s="127">
        <v>1852</v>
      </c>
      <c r="D78" s="116">
        <f t="shared" si="17"/>
        <v>8.6217008797653927E-2</v>
      </c>
      <c r="E78" s="115">
        <v>9429</v>
      </c>
      <c r="F78" s="155">
        <f t="shared" si="17"/>
        <v>-0.12686359848134088</v>
      </c>
      <c r="G78" s="127">
        <v>34355</v>
      </c>
      <c r="H78" s="116">
        <f t="shared" si="18"/>
        <v>-0.12335094031488425</v>
      </c>
      <c r="I78" s="115">
        <v>45636</v>
      </c>
      <c r="J78" s="155">
        <f t="shared" si="19"/>
        <v>-0.11717253786779647</v>
      </c>
      <c r="K78" s="127">
        <v>22975</v>
      </c>
      <c r="L78" s="116">
        <f t="shared" si="20"/>
        <v>-6.0903331289597351E-2</v>
      </c>
      <c r="M78" s="115">
        <v>68611</v>
      </c>
      <c r="N78" s="155">
        <f t="shared" si="21"/>
        <v>-9.9096614932114857E-2</v>
      </c>
    </row>
    <row r="79" spans="2:14" ht="15" hidden="1" customHeight="1" outlineLevel="1" x14ac:dyDescent="0.25">
      <c r="B79" s="114" t="s">
        <v>88</v>
      </c>
      <c r="C79" s="127">
        <v>1582</v>
      </c>
      <c r="D79" s="116">
        <f t="shared" si="17"/>
        <v>0.20671243325705557</v>
      </c>
      <c r="E79" s="115">
        <v>8280</v>
      </c>
      <c r="F79" s="155">
        <f t="shared" si="17"/>
        <v>-0.16151898734177217</v>
      </c>
      <c r="G79" s="127">
        <v>32968</v>
      </c>
      <c r="H79" s="116">
        <f t="shared" si="18"/>
        <v>-0.16772695142885996</v>
      </c>
      <c r="I79" s="115">
        <v>42830</v>
      </c>
      <c r="J79" s="155">
        <f t="shared" si="19"/>
        <v>-0.156856569156266</v>
      </c>
      <c r="K79" s="127">
        <v>23837</v>
      </c>
      <c r="L79" s="116">
        <f t="shared" si="20"/>
        <v>-0.16007751937984493</v>
      </c>
      <c r="M79" s="115">
        <v>66667</v>
      </c>
      <c r="N79" s="155">
        <f t="shared" si="21"/>
        <v>-0.15801106367930484</v>
      </c>
    </row>
    <row r="80" spans="2:14" ht="15" hidden="1" customHeight="1" outlineLevel="1" x14ac:dyDescent="0.25">
      <c r="B80" s="114" t="s">
        <v>89</v>
      </c>
      <c r="C80" s="127">
        <v>1372</v>
      </c>
      <c r="D80" s="116">
        <f t="shared" si="17"/>
        <v>0.16271186440677976</v>
      </c>
      <c r="E80" s="115">
        <v>8256</v>
      </c>
      <c r="F80" s="155">
        <f t="shared" si="17"/>
        <v>-0.22032297667390688</v>
      </c>
      <c r="G80" s="127">
        <v>37906</v>
      </c>
      <c r="H80" s="116">
        <f t="shared" si="18"/>
        <v>-0.14601121950120532</v>
      </c>
      <c r="I80" s="115">
        <v>47534</v>
      </c>
      <c r="J80" s="155">
        <f t="shared" si="19"/>
        <v>-0.15353657667925069</v>
      </c>
      <c r="K80" s="127">
        <v>22722</v>
      </c>
      <c r="L80" s="116">
        <f t="shared" si="20"/>
        <v>-0.10908092848180673</v>
      </c>
      <c r="M80" s="115">
        <v>70256</v>
      </c>
      <c r="N80" s="155">
        <f t="shared" si="21"/>
        <v>-0.13965221650746995</v>
      </c>
    </row>
    <row r="81" spans="2:14" ht="15" hidden="1" customHeight="1" outlineLevel="1" x14ac:dyDescent="0.25">
      <c r="B81" s="114" t="s">
        <v>90</v>
      </c>
      <c r="C81" s="127">
        <v>1985</v>
      </c>
      <c r="D81" s="116">
        <f t="shared" si="17"/>
        <v>-0.39628953771289532</v>
      </c>
      <c r="E81" s="115">
        <v>14491</v>
      </c>
      <c r="F81" s="155">
        <f t="shared" si="17"/>
        <v>-3.2385149572649596E-2</v>
      </c>
      <c r="G81" s="127">
        <v>52429</v>
      </c>
      <c r="H81" s="116">
        <f t="shared" si="18"/>
        <v>-6.2947936587371078E-2</v>
      </c>
      <c r="I81" s="115">
        <v>68905</v>
      </c>
      <c r="J81" s="155">
        <f t="shared" si="19"/>
        <v>-7.1548878259112048E-2</v>
      </c>
      <c r="K81" s="127">
        <v>38329</v>
      </c>
      <c r="L81" s="116">
        <f t="shared" si="20"/>
        <v>-4.7205926220542871E-2</v>
      </c>
      <c r="M81" s="115">
        <v>107234</v>
      </c>
      <c r="N81" s="155">
        <f t="shared" si="21"/>
        <v>-6.2992057181304184E-2</v>
      </c>
    </row>
    <row r="82" spans="2:14" ht="15" hidden="1" customHeight="1" outlineLevel="1" x14ac:dyDescent="0.25">
      <c r="B82" s="114" t="s">
        <v>91</v>
      </c>
      <c r="C82" s="127">
        <v>1616</v>
      </c>
      <c r="D82" s="116">
        <f t="shared" si="17"/>
        <v>0.1364275668073136</v>
      </c>
      <c r="E82" s="115">
        <v>10190</v>
      </c>
      <c r="F82" s="155">
        <f t="shared" si="17"/>
        <v>-4.5612063313664852E-2</v>
      </c>
      <c r="G82" s="127">
        <v>44742</v>
      </c>
      <c r="H82" s="116">
        <f t="shared" si="18"/>
        <v>-0.1313750994971753</v>
      </c>
      <c r="I82" s="115">
        <v>56548</v>
      </c>
      <c r="J82" s="155">
        <f t="shared" si="19"/>
        <v>-0.11099232800905545</v>
      </c>
      <c r="K82" s="127">
        <v>31916</v>
      </c>
      <c r="L82" s="116">
        <f t="shared" si="20"/>
        <v>-0.12169079200836586</v>
      </c>
      <c r="M82" s="115">
        <v>88464</v>
      </c>
      <c r="N82" s="155">
        <f t="shared" si="21"/>
        <v>-0.11488203629960181</v>
      </c>
    </row>
    <row r="83" spans="2:14" ht="15" hidden="1" customHeight="1" outlineLevel="1" x14ac:dyDescent="0.25">
      <c r="B83" s="114" t="s">
        <v>92</v>
      </c>
      <c r="C83" s="127">
        <v>1186</v>
      </c>
      <c r="D83" s="116">
        <f t="shared" si="17"/>
        <v>-6.6141732283464538E-2</v>
      </c>
      <c r="E83" s="115">
        <v>8224</v>
      </c>
      <c r="F83" s="155">
        <f t="shared" si="17"/>
        <v>-0.10423701121882145</v>
      </c>
      <c r="G83" s="127">
        <v>38338</v>
      </c>
      <c r="H83" s="116">
        <f t="shared" si="18"/>
        <v>-8.8622640612371018E-2</v>
      </c>
      <c r="I83" s="115">
        <v>47748</v>
      </c>
      <c r="J83" s="155">
        <f t="shared" si="19"/>
        <v>-9.0808690519260438E-2</v>
      </c>
      <c r="K83" s="127">
        <v>25357</v>
      </c>
      <c r="L83" s="116">
        <f t="shared" si="20"/>
        <v>-0.15165607226497158</v>
      </c>
      <c r="M83" s="115">
        <v>73105</v>
      </c>
      <c r="N83" s="155">
        <f t="shared" si="21"/>
        <v>-0.11287876029948907</v>
      </c>
    </row>
    <row r="84" spans="2:14" ht="15" hidden="1" customHeight="1" outlineLevel="1" x14ac:dyDescent="0.25">
      <c r="B84" s="114" t="s">
        <v>93</v>
      </c>
      <c r="C84" s="127">
        <v>1792</v>
      </c>
      <c r="D84" s="116">
        <f t="shared" ref="D84:D102" si="22">C84/C97-1</f>
        <v>0.74149659863945572</v>
      </c>
      <c r="E84" s="115">
        <v>9539</v>
      </c>
      <c r="F84" s="155">
        <f t="shared" ref="F84:F102" si="23">E84/E97-1</f>
        <v>0.27646192961327443</v>
      </c>
      <c r="G84" s="127">
        <v>36551</v>
      </c>
      <c r="H84" s="116">
        <f t="shared" si="18"/>
        <v>0.13749105281175122</v>
      </c>
      <c r="I84" s="115">
        <v>47882</v>
      </c>
      <c r="J84" s="155">
        <f t="shared" si="19"/>
        <v>0.17834379229728059</v>
      </c>
      <c r="K84" s="127">
        <v>26530</v>
      </c>
      <c r="L84" s="116">
        <f t="shared" si="20"/>
        <v>0.2495290128108516</v>
      </c>
      <c r="M84" s="115">
        <v>74412</v>
      </c>
      <c r="N84" s="155">
        <f t="shared" si="21"/>
        <v>0.20277369195209083</v>
      </c>
    </row>
    <row r="85" spans="2:14" ht="15" hidden="1" customHeight="1" outlineLevel="1" x14ac:dyDescent="0.25">
      <c r="B85" s="114" t="s">
        <v>94</v>
      </c>
      <c r="C85" s="127">
        <v>1471</v>
      </c>
      <c r="D85" s="116">
        <f t="shared" si="22"/>
        <v>0.75536992840095474</v>
      </c>
      <c r="E85" s="115">
        <v>11170</v>
      </c>
      <c r="F85" s="155">
        <f t="shared" si="23"/>
        <v>2.1117103940031079E-2</v>
      </c>
      <c r="G85" s="127">
        <v>39023</v>
      </c>
      <c r="H85" s="116">
        <f t="shared" si="18"/>
        <v>-7.6466133383821688E-2</v>
      </c>
      <c r="I85" s="115">
        <v>51664</v>
      </c>
      <c r="J85" s="155">
        <f t="shared" si="19"/>
        <v>-4.380818419055732E-2</v>
      </c>
      <c r="K85" s="127">
        <v>25210</v>
      </c>
      <c r="L85" s="116">
        <f t="shared" si="20"/>
        <v>-4.7349128972527632E-2</v>
      </c>
      <c r="M85" s="115">
        <v>76874</v>
      </c>
      <c r="N85" s="155">
        <f t="shared" si="21"/>
        <v>-4.4972296071756901E-2</v>
      </c>
    </row>
    <row r="86" spans="2:14" ht="15" hidden="1" customHeight="1" outlineLevel="1" x14ac:dyDescent="0.25">
      <c r="B86" s="114" t="s">
        <v>95</v>
      </c>
      <c r="C86" s="127">
        <v>2360</v>
      </c>
      <c r="D86" s="116">
        <f t="shared" si="22"/>
        <v>0.52849740932642497</v>
      </c>
      <c r="E86" s="115">
        <v>13180</v>
      </c>
      <c r="F86" s="155">
        <f t="shared" si="23"/>
        <v>0.15340859368163118</v>
      </c>
      <c r="G86" s="127">
        <v>43354</v>
      </c>
      <c r="H86" s="116">
        <f t="shared" si="18"/>
        <v>9.6126618122977403E-2</v>
      </c>
      <c r="I86" s="115">
        <v>58894</v>
      </c>
      <c r="J86" s="155">
        <f t="shared" si="19"/>
        <v>0.12129924033280659</v>
      </c>
      <c r="K86" s="127">
        <v>29644</v>
      </c>
      <c r="L86" s="116">
        <f t="shared" si="20"/>
        <v>8.5264506681310692E-2</v>
      </c>
      <c r="M86" s="115">
        <v>88538</v>
      </c>
      <c r="N86" s="155">
        <f t="shared" si="21"/>
        <v>0.10897066559783553</v>
      </c>
    </row>
    <row r="87" spans="2:14" ht="15" hidden="1" customHeight="1" outlineLevel="1" x14ac:dyDescent="0.25">
      <c r="B87" s="114" t="s">
        <v>96</v>
      </c>
      <c r="C87" s="127">
        <v>1970</v>
      </c>
      <c r="D87" s="116">
        <f t="shared" si="22"/>
        <v>-6.0562708631378137E-2</v>
      </c>
      <c r="E87" s="115">
        <v>10098</v>
      </c>
      <c r="F87" s="155">
        <f t="shared" si="23"/>
        <v>-1.9421246844047335E-2</v>
      </c>
      <c r="G87" s="127">
        <v>35619</v>
      </c>
      <c r="H87" s="116">
        <f t="shared" si="18"/>
        <v>2.3064108455882248E-2</v>
      </c>
      <c r="I87" s="115">
        <v>47687</v>
      </c>
      <c r="J87" s="155">
        <f t="shared" si="19"/>
        <v>1.0082396051767528E-2</v>
      </c>
      <c r="K87" s="127">
        <v>20939</v>
      </c>
      <c r="L87" s="116">
        <f t="shared" si="20"/>
        <v>-2.5247713414634498E-3</v>
      </c>
      <c r="M87" s="115">
        <v>68626</v>
      </c>
      <c r="N87" s="155">
        <f t="shared" si="21"/>
        <v>6.2020732225855912E-3</v>
      </c>
    </row>
    <row r="88" spans="2:14" ht="15" hidden="1" customHeight="1" outlineLevel="1" x14ac:dyDescent="0.25">
      <c r="B88" s="114" t="s">
        <v>97</v>
      </c>
      <c r="C88" s="127">
        <v>1244</v>
      </c>
      <c r="D88" s="116">
        <f t="shared" si="22"/>
        <v>-0.11710432931156844</v>
      </c>
      <c r="E88" s="115">
        <v>9042</v>
      </c>
      <c r="F88" s="155">
        <f t="shared" si="23"/>
        <v>-7.2425112843660266E-2</v>
      </c>
      <c r="G88" s="127">
        <v>32994</v>
      </c>
      <c r="H88" s="116">
        <f t="shared" si="18"/>
        <v>1.1682457915555222E-2</v>
      </c>
      <c r="I88" s="115">
        <v>43280</v>
      </c>
      <c r="J88" s="155">
        <f t="shared" si="19"/>
        <v>-1.1194882339501944E-2</v>
      </c>
      <c r="K88" s="127">
        <v>22618</v>
      </c>
      <c r="L88" s="116">
        <f t="shared" si="20"/>
        <v>3.0600026608718078E-3</v>
      </c>
      <c r="M88" s="115">
        <v>65898</v>
      </c>
      <c r="N88" s="155">
        <f t="shared" si="21"/>
        <v>-6.3481053695019218E-3</v>
      </c>
    </row>
    <row r="89" spans="2:14" collapsed="1" x14ac:dyDescent="0.25">
      <c r="B89" s="157">
        <v>2008</v>
      </c>
      <c r="C89" s="117">
        <v>20354</v>
      </c>
      <c r="D89" s="126">
        <f t="shared" si="22"/>
        <v>0.13399075157390383</v>
      </c>
      <c r="E89" s="117">
        <v>122180</v>
      </c>
      <c r="F89" s="126">
        <f t="shared" si="23"/>
        <v>-3.8573519459876304E-2</v>
      </c>
      <c r="G89" s="117">
        <v>461428</v>
      </c>
      <c r="H89" s="126">
        <f t="shared" si="18"/>
        <v>-6.3282453750601375E-2</v>
      </c>
      <c r="I89" s="117">
        <v>603962</v>
      </c>
      <c r="J89" s="126">
        <f t="shared" si="19"/>
        <v>-5.2804752584562853E-2</v>
      </c>
      <c r="K89" s="117">
        <v>314309</v>
      </c>
      <c r="L89" s="126">
        <f t="shared" si="20"/>
        <v>-5.2478468091777031E-2</v>
      </c>
      <c r="M89" s="117">
        <v>918271</v>
      </c>
      <c r="N89" s="126">
        <f t="shared" si="21"/>
        <v>-5.2693096088199387E-2</v>
      </c>
    </row>
    <row r="90" spans="2:14" ht="15" hidden="1" customHeight="1" outlineLevel="1" x14ac:dyDescent="0.25">
      <c r="B90" s="114" t="s">
        <v>86</v>
      </c>
      <c r="C90" s="127">
        <v>856</v>
      </c>
      <c r="D90" s="116">
        <f t="shared" si="22"/>
        <v>-0.35249621785173979</v>
      </c>
      <c r="E90" s="115">
        <v>11100</v>
      </c>
      <c r="F90" s="155">
        <f t="shared" si="23"/>
        <v>-3.5788742182070843E-2</v>
      </c>
      <c r="G90" s="127">
        <v>38519</v>
      </c>
      <c r="H90" s="116">
        <f t="shared" si="18"/>
        <v>6.9200022206184375E-2</v>
      </c>
      <c r="I90" s="115">
        <v>50475</v>
      </c>
      <c r="J90" s="155">
        <f t="shared" si="19"/>
        <v>3.3053622595169863E-2</v>
      </c>
      <c r="K90" s="127">
        <v>28361</v>
      </c>
      <c r="L90" s="116">
        <f t="shared" si="20"/>
        <v>3.6699930547940296E-2</v>
      </c>
      <c r="M90" s="115">
        <v>78836</v>
      </c>
      <c r="N90" s="155">
        <f t="shared" si="21"/>
        <v>3.436241258511874E-2</v>
      </c>
    </row>
    <row r="91" spans="2:14" ht="15" hidden="1" customHeight="1" outlineLevel="1" x14ac:dyDescent="0.25">
      <c r="B91" s="114" t="s">
        <v>87</v>
      </c>
      <c r="C91" s="127">
        <v>1705</v>
      </c>
      <c r="D91" s="116">
        <f t="shared" si="22"/>
        <v>1.0997536945812807</v>
      </c>
      <c r="E91" s="115">
        <v>10799</v>
      </c>
      <c r="F91" s="155">
        <f t="shared" si="23"/>
        <v>5.4280972371375524E-2</v>
      </c>
      <c r="G91" s="127">
        <v>39189</v>
      </c>
      <c r="H91" s="116">
        <f t="shared" si="18"/>
        <v>2.3024512491189641E-2</v>
      </c>
      <c r="I91" s="115">
        <v>51693</v>
      </c>
      <c r="J91" s="155">
        <f t="shared" si="19"/>
        <v>4.7222559863862923E-2</v>
      </c>
      <c r="K91" s="127">
        <v>24465</v>
      </c>
      <c r="L91" s="116">
        <f t="shared" si="20"/>
        <v>1.2749927557229812E-2</v>
      </c>
      <c r="M91" s="115">
        <v>76158</v>
      </c>
      <c r="N91" s="155">
        <f t="shared" si="21"/>
        <v>3.5895482800364586E-2</v>
      </c>
    </row>
    <row r="92" spans="2:14" ht="15" hidden="1" customHeight="1" outlineLevel="1" x14ac:dyDescent="0.25">
      <c r="B92" s="114" t="s">
        <v>88</v>
      </c>
      <c r="C92" s="127">
        <v>1311</v>
      </c>
      <c r="D92" s="116">
        <f t="shared" si="22"/>
        <v>0.35433884297520657</v>
      </c>
      <c r="E92" s="115">
        <v>9875</v>
      </c>
      <c r="F92" s="155">
        <f t="shared" si="23"/>
        <v>2.9181865554976483E-2</v>
      </c>
      <c r="G92" s="127">
        <v>39612</v>
      </c>
      <c r="H92" s="116">
        <f t="shared" si="18"/>
        <v>-4.6573759838255513E-2</v>
      </c>
      <c r="I92" s="115">
        <v>50798</v>
      </c>
      <c r="J92" s="155">
        <f t="shared" si="19"/>
        <v>-2.5177509115332897E-2</v>
      </c>
      <c r="K92" s="127">
        <v>28380</v>
      </c>
      <c r="L92" s="116">
        <f t="shared" si="20"/>
        <v>5.3608553608553544E-2</v>
      </c>
      <c r="M92" s="115">
        <v>79178</v>
      </c>
      <c r="N92" s="155">
        <f t="shared" si="21"/>
        <v>1.6699137211244608E-3</v>
      </c>
    </row>
    <row r="93" spans="2:14" ht="15" hidden="1" customHeight="1" outlineLevel="1" x14ac:dyDescent="0.25">
      <c r="B93" s="114" t="s">
        <v>89</v>
      </c>
      <c r="C93" s="127">
        <v>1180</v>
      </c>
      <c r="D93" s="116">
        <f t="shared" si="22"/>
        <v>0.33635334088335211</v>
      </c>
      <c r="E93" s="115">
        <v>10589</v>
      </c>
      <c r="F93" s="155">
        <f t="shared" si="23"/>
        <v>-5.3116337297683947E-2</v>
      </c>
      <c r="G93" s="127">
        <v>44387</v>
      </c>
      <c r="H93" s="116">
        <f t="shared" si="18"/>
        <v>-9.821011356941145E-2</v>
      </c>
      <c r="I93" s="115">
        <v>56156</v>
      </c>
      <c r="J93" s="155">
        <f t="shared" si="19"/>
        <v>-8.3720854341051143E-2</v>
      </c>
      <c r="K93" s="127">
        <v>25504</v>
      </c>
      <c r="L93" s="116">
        <f t="shared" si="20"/>
        <v>-0.14710898572049624</v>
      </c>
      <c r="M93" s="115">
        <v>81660</v>
      </c>
      <c r="N93" s="155">
        <f t="shared" si="21"/>
        <v>-0.10450707314398511</v>
      </c>
    </row>
    <row r="94" spans="2:14" ht="15" hidden="1" customHeight="1" outlineLevel="1" x14ac:dyDescent="0.25">
      <c r="B94" s="114" t="s">
        <v>90</v>
      </c>
      <c r="C94" s="127">
        <v>3288</v>
      </c>
      <c r="D94" s="116">
        <f t="shared" si="22"/>
        <v>4.3901639344262291</v>
      </c>
      <c r="E94" s="115">
        <v>14976</v>
      </c>
      <c r="F94" s="155">
        <f t="shared" si="23"/>
        <v>-0.12691657436017023</v>
      </c>
      <c r="G94" s="127">
        <v>55951</v>
      </c>
      <c r="H94" s="116">
        <f t="shared" si="18"/>
        <v>2.201074051072216E-2</v>
      </c>
      <c r="I94" s="115">
        <v>74215</v>
      </c>
      <c r="J94" s="155">
        <f t="shared" si="19"/>
        <v>2.3528113751396296E-2</v>
      </c>
      <c r="K94" s="127">
        <v>40228</v>
      </c>
      <c r="L94" s="116">
        <f t="shared" si="20"/>
        <v>-4.7501237011380315E-3</v>
      </c>
      <c r="M94" s="115">
        <v>114443</v>
      </c>
      <c r="N94" s="155">
        <f t="shared" si="21"/>
        <v>1.3406653738189389E-2</v>
      </c>
    </row>
    <row r="95" spans="2:14" ht="15" hidden="1" customHeight="1" outlineLevel="1" x14ac:dyDescent="0.25">
      <c r="B95" s="114" t="s">
        <v>91</v>
      </c>
      <c r="C95" s="127">
        <v>1422</v>
      </c>
      <c r="D95" s="116">
        <f t="shared" si="22"/>
        <v>0.12056737588652489</v>
      </c>
      <c r="E95" s="115">
        <v>10677</v>
      </c>
      <c r="F95" s="155">
        <f t="shared" si="23"/>
        <v>-0.23363479758828598</v>
      </c>
      <c r="G95" s="127">
        <v>51509</v>
      </c>
      <c r="H95" s="116">
        <f t="shared" si="18"/>
        <v>7.5898358795798426E-3</v>
      </c>
      <c r="I95" s="115">
        <v>63608</v>
      </c>
      <c r="J95" s="155">
        <f t="shared" si="19"/>
        <v>-4.0921564488405004E-2</v>
      </c>
      <c r="K95" s="127">
        <v>36338</v>
      </c>
      <c r="L95" s="116">
        <f t="shared" si="20"/>
        <v>-1.4108199034130964E-2</v>
      </c>
      <c r="M95" s="115">
        <v>99946</v>
      </c>
      <c r="N95" s="155">
        <f t="shared" si="21"/>
        <v>-3.1343283582089598E-2</v>
      </c>
    </row>
    <row r="96" spans="2:14" ht="15" hidden="1" customHeight="1" outlineLevel="1" x14ac:dyDescent="0.25">
      <c r="B96" s="114" t="s">
        <v>92</v>
      </c>
      <c r="C96" s="127">
        <v>1270</v>
      </c>
      <c r="D96" s="116">
        <f t="shared" si="22"/>
        <v>0.36853448275862077</v>
      </c>
      <c r="E96" s="115">
        <v>9181</v>
      </c>
      <c r="F96" s="155">
        <f t="shared" si="23"/>
        <v>-0.14753946146703811</v>
      </c>
      <c r="G96" s="127">
        <v>42066</v>
      </c>
      <c r="H96" s="116">
        <f t="shared" si="18"/>
        <v>5.4761546562358987E-2</v>
      </c>
      <c r="I96" s="115">
        <v>52517</v>
      </c>
      <c r="J96" s="155">
        <f t="shared" si="19"/>
        <v>1.8165955796820565E-2</v>
      </c>
      <c r="K96" s="127">
        <v>29890</v>
      </c>
      <c r="L96" s="116">
        <f t="shared" si="20"/>
        <v>4.7852760736196265E-2</v>
      </c>
      <c r="M96" s="115">
        <v>82407</v>
      </c>
      <c r="N96" s="155">
        <f t="shared" si="21"/>
        <v>2.8737282316958934E-2</v>
      </c>
    </row>
    <row r="97" spans="2:14" ht="15" hidden="1" customHeight="1" outlineLevel="1" x14ac:dyDescent="0.25">
      <c r="B97" s="114" t="s">
        <v>93</v>
      </c>
      <c r="C97" s="127">
        <v>1029</v>
      </c>
      <c r="D97" s="116">
        <f t="shared" si="22"/>
        <v>0.2220902612826603</v>
      </c>
      <c r="E97" s="115">
        <v>7473</v>
      </c>
      <c r="F97" s="155">
        <f t="shared" si="23"/>
        <v>-0.24530397899414258</v>
      </c>
      <c r="G97" s="127">
        <v>32133</v>
      </c>
      <c r="H97" s="116">
        <f t="shared" si="18"/>
        <v>-0.13053007549314066</v>
      </c>
      <c r="I97" s="115">
        <v>40635</v>
      </c>
      <c r="J97" s="155">
        <f t="shared" si="19"/>
        <v>-0.14813106643466589</v>
      </c>
      <c r="K97" s="127">
        <v>21232</v>
      </c>
      <c r="L97" s="116">
        <f t="shared" si="20"/>
        <v>-2.609972019632123E-2</v>
      </c>
      <c r="M97" s="115">
        <v>61867</v>
      </c>
      <c r="N97" s="155">
        <f t="shared" si="21"/>
        <v>-0.10985295387183103</v>
      </c>
    </row>
    <row r="98" spans="2:14" ht="15" hidden="1" customHeight="1" outlineLevel="1" x14ac:dyDescent="0.25">
      <c r="B98" s="114" t="s">
        <v>94</v>
      </c>
      <c r="C98" s="127">
        <v>838</v>
      </c>
      <c r="D98" s="116">
        <f t="shared" si="22"/>
        <v>-0.4486842105263158</v>
      </c>
      <c r="E98" s="115">
        <v>10939</v>
      </c>
      <c r="F98" s="155">
        <f t="shared" si="23"/>
        <v>-0.12648726343527905</v>
      </c>
      <c r="G98" s="127">
        <v>42254</v>
      </c>
      <c r="H98" s="116">
        <f t="shared" si="18"/>
        <v>3.8462483717958129E-2</v>
      </c>
      <c r="I98" s="115">
        <v>54031</v>
      </c>
      <c r="J98" s="155">
        <f t="shared" si="19"/>
        <v>-1.2807863772564487E-2</v>
      </c>
      <c r="K98" s="127">
        <v>26463</v>
      </c>
      <c r="L98" s="116">
        <f t="shared" si="20"/>
        <v>-0.12993588689791224</v>
      </c>
      <c r="M98" s="115">
        <v>80494</v>
      </c>
      <c r="N98" s="155">
        <f t="shared" si="21"/>
        <v>-5.4646669876801335E-2</v>
      </c>
    </row>
    <row r="99" spans="2:14" ht="15" hidden="1" customHeight="1" outlineLevel="1" x14ac:dyDescent="0.25">
      <c r="B99" s="114" t="s">
        <v>95</v>
      </c>
      <c r="C99" s="127">
        <v>1544</v>
      </c>
      <c r="D99" s="116">
        <f t="shared" si="22"/>
        <v>0.1574212893553224</v>
      </c>
      <c r="E99" s="115">
        <v>11427</v>
      </c>
      <c r="F99" s="155">
        <f t="shared" si="23"/>
        <v>1.3750887154009961E-2</v>
      </c>
      <c r="G99" s="127">
        <v>39552</v>
      </c>
      <c r="H99" s="116">
        <f t="shared" si="18"/>
        <v>3.2608411873743526E-2</v>
      </c>
      <c r="I99" s="115">
        <v>52523</v>
      </c>
      <c r="J99" s="155">
        <f t="shared" si="19"/>
        <v>3.1703628042192955E-2</v>
      </c>
      <c r="K99" s="127">
        <v>27315</v>
      </c>
      <c r="L99" s="116">
        <f t="shared" si="20"/>
        <v>-8.8896952104499105E-3</v>
      </c>
      <c r="M99" s="115">
        <v>79838</v>
      </c>
      <c r="N99" s="155">
        <f t="shared" si="21"/>
        <v>1.7446380099147341E-2</v>
      </c>
    </row>
    <row r="100" spans="2:14" ht="15" hidden="1" customHeight="1" outlineLevel="1" x14ac:dyDescent="0.25">
      <c r="B100" s="114" t="s">
        <v>96</v>
      </c>
      <c r="C100" s="127">
        <v>2097</v>
      </c>
      <c r="D100" s="116">
        <f t="shared" si="22"/>
        <v>0.48934659090909083</v>
      </c>
      <c r="E100" s="115">
        <v>10298</v>
      </c>
      <c r="F100" s="155">
        <f t="shared" si="23"/>
        <v>-6.0401459854014572E-2</v>
      </c>
      <c r="G100" s="127">
        <v>34816</v>
      </c>
      <c r="H100" s="116">
        <f t="shared" si="18"/>
        <v>-1.003724871335554E-2</v>
      </c>
      <c r="I100" s="115">
        <v>47211</v>
      </c>
      <c r="J100" s="155">
        <f t="shared" si="19"/>
        <v>-6.857816016997309E-3</v>
      </c>
      <c r="K100" s="127">
        <v>20992</v>
      </c>
      <c r="L100" s="116">
        <f t="shared" si="20"/>
        <v>-9.7584042644656477E-2</v>
      </c>
      <c r="M100" s="115">
        <v>68203</v>
      </c>
      <c r="N100" s="155">
        <f t="shared" si="21"/>
        <v>-3.6667184564753708E-2</v>
      </c>
    </row>
    <row r="101" spans="2:14" ht="15" hidden="1" customHeight="1" outlineLevel="1" x14ac:dyDescent="0.25">
      <c r="B101" s="114" t="s">
        <v>97</v>
      </c>
      <c r="C101" s="127">
        <v>1409</v>
      </c>
      <c r="D101" s="116">
        <f t="shared" si="22"/>
        <v>0.48472075869336151</v>
      </c>
      <c r="E101" s="115">
        <v>9748</v>
      </c>
      <c r="F101" s="155">
        <f t="shared" si="23"/>
        <v>3.0870549495780608E-3</v>
      </c>
      <c r="G101" s="127">
        <v>32613</v>
      </c>
      <c r="H101" s="116">
        <f t="shared" si="18"/>
        <v>3.6484983314794217E-2</v>
      </c>
      <c r="I101" s="115">
        <v>43770</v>
      </c>
      <c r="J101" s="155">
        <f t="shared" si="19"/>
        <v>3.8877812589005911E-2</v>
      </c>
      <c r="K101" s="127">
        <v>22549</v>
      </c>
      <c r="L101" s="116">
        <f t="shared" si="20"/>
        <v>-6.9415211918616659E-2</v>
      </c>
      <c r="M101" s="115">
        <v>66319</v>
      </c>
      <c r="N101" s="155">
        <f t="shared" si="21"/>
        <v>-6.6302005635665573E-4</v>
      </c>
    </row>
    <row r="102" spans="2:14" collapsed="1" x14ac:dyDescent="0.25">
      <c r="B102" s="157">
        <v>2007</v>
      </c>
      <c r="C102" s="117">
        <v>17949</v>
      </c>
      <c r="D102" s="126">
        <f t="shared" si="22"/>
        <v>0.3973530556636824</v>
      </c>
      <c r="E102" s="117">
        <v>127082</v>
      </c>
      <c r="F102" s="126">
        <f t="shared" si="23"/>
        <v>-8.4179500299071064E-2</v>
      </c>
      <c r="G102" s="117">
        <v>492601</v>
      </c>
      <c r="H102" s="126">
        <f t="shared" si="18"/>
        <v>-1.6861458394553663E-3</v>
      </c>
      <c r="I102" s="117">
        <v>637632</v>
      </c>
      <c r="J102" s="126">
        <f t="shared" si="19"/>
        <v>-1.1486091581775382E-2</v>
      </c>
      <c r="K102" s="117">
        <v>331717</v>
      </c>
      <c r="L102" s="126">
        <f t="shared" si="20"/>
        <v>-2.8433770227722088E-2</v>
      </c>
      <c r="M102" s="117">
        <v>969349</v>
      </c>
      <c r="N102" s="126">
        <f t="shared" si="21"/>
        <v>-1.7351839799851221E-2</v>
      </c>
    </row>
    <row r="103" spans="2:14" ht="15" hidden="1" customHeight="1" outlineLevel="1" x14ac:dyDescent="0.25">
      <c r="B103" s="114" t="s">
        <v>86</v>
      </c>
      <c r="C103" s="127">
        <v>1322</v>
      </c>
      <c r="D103" s="127"/>
      <c r="E103" s="115">
        <v>11512</v>
      </c>
      <c r="F103" s="115"/>
      <c r="G103" s="127">
        <v>36026</v>
      </c>
      <c r="H103" s="127"/>
      <c r="I103" s="115">
        <v>48860</v>
      </c>
      <c r="J103" s="115"/>
      <c r="K103" s="127">
        <v>27357</v>
      </c>
      <c r="L103" s="127"/>
      <c r="M103" s="115">
        <v>76217</v>
      </c>
      <c r="N103" s="115"/>
    </row>
    <row r="104" spans="2:14" ht="15" hidden="1" customHeight="1" outlineLevel="1" x14ac:dyDescent="0.25">
      <c r="B104" s="114" t="s">
        <v>87</v>
      </c>
      <c r="C104" s="127">
        <v>812</v>
      </c>
      <c r="D104" s="127"/>
      <c r="E104" s="115">
        <v>10243</v>
      </c>
      <c r="F104" s="115"/>
      <c r="G104" s="127">
        <v>38307</v>
      </c>
      <c r="H104" s="127"/>
      <c r="I104" s="115">
        <v>49362</v>
      </c>
      <c r="J104" s="115"/>
      <c r="K104" s="127">
        <v>24157</v>
      </c>
      <c r="L104" s="127"/>
      <c r="M104" s="115">
        <v>73519</v>
      </c>
      <c r="N104" s="115"/>
    </row>
    <row r="105" spans="2:14" ht="15" hidden="1" customHeight="1" outlineLevel="1" x14ac:dyDescent="0.25">
      <c r="B105" s="114" t="s">
        <v>88</v>
      </c>
      <c r="C105" s="127">
        <v>968</v>
      </c>
      <c r="D105" s="127"/>
      <c r="E105" s="115">
        <v>9595</v>
      </c>
      <c r="F105" s="115"/>
      <c r="G105" s="127">
        <v>41547</v>
      </c>
      <c r="H105" s="127"/>
      <c r="I105" s="115">
        <v>52110</v>
      </c>
      <c r="J105" s="115"/>
      <c r="K105" s="127">
        <v>26936</v>
      </c>
      <c r="L105" s="127"/>
      <c r="M105" s="115">
        <v>79046</v>
      </c>
      <c r="N105" s="115"/>
    </row>
    <row r="106" spans="2:14" ht="15" hidden="1" customHeight="1" outlineLevel="1" x14ac:dyDescent="0.25">
      <c r="B106" s="114" t="s">
        <v>89</v>
      </c>
      <c r="C106" s="127">
        <v>883</v>
      </c>
      <c r="D106" s="127"/>
      <c r="E106" s="115">
        <v>11183</v>
      </c>
      <c r="F106" s="115"/>
      <c r="G106" s="127">
        <v>49221</v>
      </c>
      <c r="H106" s="127"/>
      <c r="I106" s="115">
        <v>61287</v>
      </c>
      <c r="J106" s="115"/>
      <c r="K106" s="127">
        <v>29903</v>
      </c>
      <c r="L106" s="127"/>
      <c r="M106" s="115">
        <v>91190</v>
      </c>
      <c r="N106" s="115"/>
    </row>
    <row r="107" spans="2:14" ht="15" hidden="1" customHeight="1" outlineLevel="1" x14ac:dyDescent="0.25">
      <c r="B107" s="114" t="s">
        <v>90</v>
      </c>
      <c r="C107" s="127">
        <v>610</v>
      </c>
      <c r="D107" s="127"/>
      <c r="E107" s="115">
        <v>17153</v>
      </c>
      <c r="F107" s="115"/>
      <c r="G107" s="127">
        <v>54746</v>
      </c>
      <c r="H107" s="127"/>
      <c r="I107" s="115">
        <v>72509</v>
      </c>
      <c r="J107" s="115"/>
      <c r="K107" s="127">
        <v>40420</v>
      </c>
      <c r="L107" s="127"/>
      <c r="M107" s="115">
        <v>112929</v>
      </c>
      <c r="N107" s="115"/>
    </row>
    <row r="108" spans="2:14" ht="15" hidden="1" customHeight="1" outlineLevel="1" x14ac:dyDescent="0.25">
      <c r="B108" s="114" t="s">
        <v>91</v>
      </c>
      <c r="C108" s="127">
        <v>1269</v>
      </c>
      <c r="D108" s="127"/>
      <c r="E108" s="115">
        <v>13932</v>
      </c>
      <c r="F108" s="115"/>
      <c r="G108" s="127">
        <v>51121</v>
      </c>
      <c r="H108" s="127"/>
      <c r="I108" s="115">
        <v>66322</v>
      </c>
      <c r="J108" s="115"/>
      <c r="K108" s="127">
        <v>36858</v>
      </c>
      <c r="L108" s="127"/>
      <c r="M108" s="115">
        <v>103180</v>
      </c>
      <c r="N108" s="115"/>
    </row>
    <row r="109" spans="2:14" ht="15" hidden="1" customHeight="1" outlineLevel="1" x14ac:dyDescent="0.25">
      <c r="B109" s="114" t="s">
        <v>92</v>
      </c>
      <c r="C109" s="127">
        <v>928</v>
      </c>
      <c r="D109" s="127"/>
      <c r="E109" s="115">
        <v>10770</v>
      </c>
      <c r="F109" s="115"/>
      <c r="G109" s="127">
        <v>39882</v>
      </c>
      <c r="H109" s="127"/>
      <c r="I109" s="115">
        <v>51580</v>
      </c>
      <c r="J109" s="115"/>
      <c r="K109" s="127">
        <v>28525</v>
      </c>
      <c r="L109" s="127"/>
      <c r="M109" s="115">
        <v>80105</v>
      </c>
      <c r="N109" s="115"/>
    </row>
    <row r="110" spans="2:14" ht="15" hidden="1" customHeight="1" outlineLevel="1" x14ac:dyDescent="0.25">
      <c r="B110" s="114" t="s">
        <v>93</v>
      </c>
      <c r="C110" s="127">
        <v>842</v>
      </c>
      <c r="D110" s="127"/>
      <c r="E110" s="115">
        <v>9902</v>
      </c>
      <c r="F110" s="115"/>
      <c r="G110" s="127">
        <v>36957</v>
      </c>
      <c r="H110" s="127"/>
      <c r="I110" s="115">
        <v>47701</v>
      </c>
      <c r="J110" s="115"/>
      <c r="K110" s="127">
        <v>21801</v>
      </c>
      <c r="L110" s="127"/>
      <c r="M110" s="115">
        <v>69502</v>
      </c>
      <c r="N110" s="115"/>
    </row>
    <row r="111" spans="2:14" ht="15" hidden="1" customHeight="1" outlineLevel="1" x14ac:dyDescent="0.25">
      <c r="B111" s="114" t="s">
        <v>94</v>
      </c>
      <c r="C111" s="127">
        <v>1520</v>
      </c>
      <c r="D111" s="127"/>
      <c r="E111" s="115">
        <v>12523</v>
      </c>
      <c r="F111" s="115"/>
      <c r="G111" s="127">
        <v>40689</v>
      </c>
      <c r="H111" s="127"/>
      <c r="I111" s="115">
        <v>54732</v>
      </c>
      <c r="J111" s="115"/>
      <c r="K111" s="127">
        <v>30415</v>
      </c>
      <c r="L111" s="127"/>
      <c r="M111" s="115">
        <v>85147</v>
      </c>
      <c r="N111" s="115"/>
    </row>
    <row r="112" spans="2:14" ht="15" hidden="1" customHeight="1" outlineLevel="1" x14ac:dyDescent="0.25">
      <c r="B112" s="114" t="s">
        <v>95</v>
      </c>
      <c r="C112" s="127">
        <v>1334</v>
      </c>
      <c r="D112" s="127"/>
      <c r="E112" s="115">
        <v>11272</v>
      </c>
      <c r="F112" s="115"/>
      <c r="G112" s="127">
        <v>38303</v>
      </c>
      <c r="H112" s="127"/>
      <c r="I112" s="115">
        <v>50909</v>
      </c>
      <c r="J112" s="115"/>
      <c r="K112" s="127">
        <v>27560</v>
      </c>
      <c r="L112" s="127"/>
      <c r="M112" s="115">
        <v>78469</v>
      </c>
      <c r="N112" s="115"/>
    </row>
    <row r="113" spans="2:14" ht="15" hidden="1" customHeight="1" outlineLevel="1" x14ac:dyDescent="0.25">
      <c r="B113" s="114" t="s">
        <v>96</v>
      </c>
      <c r="C113" s="127">
        <v>1408</v>
      </c>
      <c r="D113" s="127"/>
      <c r="E113" s="115">
        <v>10960</v>
      </c>
      <c r="F113" s="115"/>
      <c r="G113" s="127">
        <v>35169</v>
      </c>
      <c r="H113" s="127"/>
      <c r="I113" s="115">
        <v>47537</v>
      </c>
      <c r="J113" s="115"/>
      <c r="K113" s="127">
        <v>23262</v>
      </c>
      <c r="L113" s="127"/>
      <c r="M113" s="115">
        <v>70799</v>
      </c>
      <c r="N113" s="115"/>
    </row>
    <row r="114" spans="2:14" ht="15" hidden="1" customHeight="1" outlineLevel="1" x14ac:dyDescent="0.25">
      <c r="B114" s="114" t="s">
        <v>97</v>
      </c>
      <c r="C114" s="127">
        <v>949</v>
      </c>
      <c r="D114" s="127"/>
      <c r="E114" s="115">
        <v>9718</v>
      </c>
      <c r="F114" s="115"/>
      <c r="G114" s="127">
        <v>31465</v>
      </c>
      <c r="H114" s="127"/>
      <c r="I114" s="115">
        <v>42132</v>
      </c>
      <c r="J114" s="115"/>
      <c r="K114" s="127">
        <v>24231</v>
      </c>
      <c r="L114" s="127"/>
      <c r="M114" s="115">
        <v>66363</v>
      </c>
      <c r="N114" s="115"/>
    </row>
    <row r="115" spans="2:14" collapsed="1" x14ac:dyDescent="0.25">
      <c r="B115" s="157">
        <v>2006</v>
      </c>
      <c r="C115" s="117">
        <v>12845</v>
      </c>
      <c r="D115" s="117"/>
      <c r="E115" s="117">
        <v>138763</v>
      </c>
      <c r="F115" s="117"/>
      <c r="G115" s="117">
        <v>493433</v>
      </c>
      <c r="H115" s="117"/>
      <c r="I115" s="117">
        <v>645041</v>
      </c>
      <c r="J115" s="117"/>
      <c r="K115" s="117">
        <v>341425</v>
      </c>
      <c r="L115" s="117"/>
      <c r="M115" s="117">
        <v>986466</v>
      </c>
      <c r="N115" s="117"/>
    </row>
    <row r="116" spans="2:14" ht="15" customHeight="1" x14ac:dyDescent="0.25">
      <c r="B116" s="415" t="s">
        <v>79</v>
      </c>
      <c r="C116" s="415"/>
      <c r="D116" s="415"/>
      <c r="E116" s="415"/>
      <c r="F116" s="415"/>
      <c r="G116" s="415"/>
      <c r="H116" s="415"/>
      <c r="I116" s="415"/>
      <c r="J116" s="415"/>
      <c r="K116" s="415"/>
      <c r="L116" s="415"/>
      <c r="M116" s="415"/>
      <c r="N116" s="415"/>
    </row>
  </sheetData>
  <mergeCells count="2">
    <mergeCell ref="B5:N5"/>
    <mergeCell ref="B116:N116"/>
  </mergeCells>
  <hyperlinks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75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30" customHeight="1" x14ac:dyDescent="0.25">
      <c r="J24" s="75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1:K2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11:11" ht="30" customHeight="1" x14ac:dyDescent="0.25">
      <c r="K27" s="75" t="s">
        <v>100</v>
      </c>
    </row>
  </sheetData>
  <hyperlinks>
    <hyperlink ref="K27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H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03" t="s">
        <v>170</v>
      </c>
      <c r="C5" s="403"/>
      <c r="D5" s="403"/>
      <c r="E5" s="403"/>
      <c r="F5" s="403"/>
      <c r="G5" s="403"/>
      <c r="H5" s="403"/>
    </row>
    <row r="6" spans="2:8" x14ac:dyDescent="0.25">
      <c r="B6" s="154"/>
      <c r="C6" s="130" t="s">
        <v>168</v>
      </c>
      <c r="D6" s="130" t="s">
        <v>171</v>
      </c>
      <c r="E6" s="130" t="s">
        <v>172</v>
      </c>
      <c r="F6" s="158" t="s">
        <v>81</v>
      </c>
      <c r="G6" s="159" t="s">
        <v>173</v>
      </c>
      <c r="H6" s="158" t="s">
        <v>83</v>
      </c>
    </row>
    <row r="7" spans="2:8" x14ac:dyDescent="0.25">
      <c r="B7" s="114" t="s">
        <v>94</v>
      </c>
      <c r="C7" s="155">
        <f>IFERROR('tablas turistas por categorías '!C7/'tablas turistas por categorías '!C20-1,"-")</f>
        <v>0.50545454545454538</v>
      </c>
      <c r="D7" s="155">
        <f>IFERROR('tablas turistas por categorías '!E7/'tablas turistas por categorías '!E20-1,"-")</f>
        <v>0.23980865224625614</v>
      </c>
      <c r="E7" s="155">
        <f>IFERROR('tablas turistas por categorías '!G7/'tablas turistas por categorías '!G20-1,"-")</f>
        <v>4.3645251396648099E-2</v>
      </c>
      <c r="F7" s="116">
        <f>IFERROR('tablas turistas por categorías '!I7/'tablas turistas por categorías '!I20-1,"-")</f>
        <v>7.6748081297967508E-2</v>
      </c>
      <c r="G7" s="155">
        <f>IFERROR('tablas turistas por categorías '!K7/'tablas turistas por categorías '!K20-1,"-")</f>
        <v>0.14776162372247015</v>
      </c>
      <c r="H7" s="116">
        <f>IFERROR('tablas turistas por categorías '!M7/'tablas turistas por categorías '!M20-1,"-")</f>
        <v>9.5055199925781597E-2</v>
      </c>
    </row>
    <row r="8" spans="2:8" x14ac:dyDescent="0.25">
      <c r="B8" s="114" t="s">
        <v>95</v>
      </c>
      <c r="C8" s="155">
        <f>IFERROR('tablas turistas por categorías '!C8/'tablas turistas por categorías '!C21-1,"-")</f>
        <v>0.1758893280632412</v>
      </c>
      <c r="D8" s="155">
        <f>IFERROR('tablas turistas por categorías '!E8/'tablas turistas por categorías '!E21-1,"-")</f>
        <v>-4.267939814814814E-2</v>
      </c>
      <c r="E8" s="155">
        <f>IFERROR('tablas turistas por categorías '!G8/'tablas turistas por categorías '!G21-1,"-")</f>
        <v>-1.0869291734809439E-2</v>
      </c>
      <c r="F8" s="116">
        <f>IFERROR('tablas turistas por categorías '!I8/'tablas turistas por categorías '!I21-1,"-")</f>
        <v>-9.5485210171251111E-3</v>
      </c>
      <c r="G8" s="155">
        <f>IFERROR('tablas turistas por categorías '!K8/'tablas turistas por categorías '!K21-1,"-")</f>
        <v>2.8153497766081115E-2</v>
      </c>
      <c r="H8" s="116">
        <f>IFERROR('tablas turistas por categorías '!M8/'tablas turistas por categorías '!M21-1,"-")</f>
        <v>0</v>
      </c>
    </row>
    <row r="9" spans="2:8" x14ac:dyDescent="0.25">
      <c r="B9" s="114" t="s">
        <v>96</v>
      </c>
      <c r="C9" s="155">
        <f>IFERROR('tablas turistas por categorías '!C9/'tablas turistas por categorías '!C22-1,"-")</f>
        <v>0.2640332640332641</v>
      </c>
      <c r="D9" s="155">
        <f>IFERROR('tablas turistas por categorías '!E9/'tablas turistas por categorías '!E22-1,"-")</f>
        <v>5.0982226379794104E-2</v>
      </c>
      <c r="E9" s="155">
        <f>IFERROR('tablas turistas por categorías '!G9/'tablas turistas por categorías '!G22-1,"-")</f>
        <v>3.8017324350336779E-2</v>
      </c>
      <c r="F9" s="116">
        <f>IFERROR('tablas turistas por categorías '!I9/'tablas turistas por categorías '!I22-1,"-")</f>
        <v>4.7974698941734673E-2</v>
      </c>
      <c r="G9" s="155">
        <f>IFERROR('tablas turistas por categorías '!K9/'tablas turistas por categorías '!K22-1,"-")</f>
        <v>4.4920582395764352E-2</v>
      </c>
      <c r="H9" s="116">
        <f>IFERROR('tablas turistas por categorías '!M9/'tablas turistas por categorías '!M22-1,"-")</f>
        <v>4.7280657229334722E-2</v>
      </c>
    </row>
    <row r="10" spans="2:8" x14ac:dyDescent="0.25">
      <c r="B10" s="114" t="s">
        <v>97</v>
      </c>
      <c r="C10" s="155">
        <f>IFERROR('tablas turistas por categorías '!C10/'tablas turistas por categorías '!C23-1,"-")</f>
        <v>2.1613832853025983E-2</v>
      </c>
      <c r="D10" s="155">
        <f>IFERROR('tablas turistas por categorías '!E10/'tablas turistas por categorías '!E23-1,"-")</f>
        <v>0.13444837568349954</v>
      </c>
      <c r="E10" s="155">
        <f>IFERROR('tablas turistas por categorías '!G10/'tablas turistas por categorías '!G23-1,"-")</f>
        <v>4.4662663787748746E-2</v>
      </c>
      <c r="F10" s="116">
        <f>IFERROR('tablas turistas por categorías '!I10/'tablas turistas por categorías '!I23-1,"-")</f>
        <v>5.7370517928286846E-2</v>
      </c>
      <c r="G10" s="155">
        <f>IFERROR('tablas turistas por categorías '!K10/'tablas turistas por categorías '!K23-1,"-")</f>
        <v>-7.3263624402742145E-2</v>
      </c>
      <c r="H10" s="116">
        <f>IFERROR('tablas turistas por categorías '!M10/'tablas turistas por categorías '!M23-1,"-")</f>
        <v>2.3596390718991778E-2</v>
      </c>
    </row>
    <row r="11" spans="2:8" ht="30" customHeight="1" x14ac:dyDescent="0.25">
      <c r="B11" s="118" t="str">
        <f>actualizaciones!$A$2</f>
        <v>I cuatrimestre 2014</v>
      </c>
      <c r="C11" s="120">
        <v>0.21163509856977192</v>
      </c>
      <c r="D11" s="120">
        <v>8.2991130091984333E-2</v>
      </c>
      <c r="E11" s="120">
        <v>2.7215414039810204E-2</v>
      </c>
      <c r="F11" s="120">
        <v>4.076252519098289E-2</v>
      </c>
      <c r="G11" s="120">
        <v>3.5199605369789611E-2</v>
      </c>
      <c r="H11" s="120">
        <v>3.9374302068953426E-2</v>
      </c>
    </row>
    <row r="12" spans="2:8" outlineLevel="1" x14ac:dyDescent="0.25">
      <c r="B12" s="114" t="s">
        <v>86</v>
      </c>
      <c r="C12" s="155">
        <f>IFERROR('tablas turistas por categorías '!C12/'tablas turistas por categorías '!C25-1,"-")</f>
        <v>7.8967350037965067E-2</v>
      </c>
      <c r="D12" s="155">
        <f>IFERROR('tablas turistas por categorías '!E12/'tablas turistas por categorías '!E25-1,"-")</f>
        <v>0.17924686192468609</v>
      </c>
      <c r="E12" s="155">
        <f>IFERROR('tablas turistas por categorías '!G12/'tablas turistas por categorías '!G25-1,"-")</f>
        <v>0.13097159940209258</v>
      </c>
      <c r="F12" s="116">
        <f>IFERROR('tablas turistas por categorías '!I12/'tablas turistas por categorías '!I25-1,"-")</f>
        <v>0.13637033037160662</v>
      </c>
      <c r="G12" s="155">
        <f>IFERROR('tablas turistas por categorías '!K12/'tablas turistas por categorías '!K25-1,"-")</f>
        <v>8.1904761904760814E-3</v>
      </c>
      <c r="H12" s="116">
        <f>IFERROR('tablas turistas por categorías '!M12/'tablas turistas por categorías '!M25-1,"-")</f>
        <v>0.10063371804857324</v>
      </c>
    </row>
    <row r="13" spans="2:8" outlineLevel="1" x14ac:dyDescent="0.25">
      <c r="B13" s="114" t="s">
        <v>87</v>
      </c>
      <c r="C13" s="155">
        <f>IFERROR('tablas turistas por categorías '!C13/'tablas turistas por categorías '!C26-1,"-")</f>
        <v>0.14876033057851235</v>
      </c>
      <c r="D13" s="155">
        <f>IFERROR('tablas turistas por categorías '!E13/'tablas turistas por categorías '!E26-1,"-")</f>
        <v>0.41348158443363436</v>
      </c>
      <c r="E13" s="155">
        <f>IFERROR('tablas turistas por categorías '!G13/'tablas turistas por categorías '!G26-1,"-")</f>
        <v>0.24232479040486909</v>
      </c>
      <c r="F13" s="116">
        <f>IFERROR('tablas turistas por categorías '!I13/'tablas turistas por categorías '!I26-1,"-")</f>
        <v>0.26455604979995528</v>
      </c>
      <c r="G13" s="155">
        <f>IFERROR('tablas turistas por categorías '!K13/'tablas turistas por categorías '!K26-1,"-")</f>
        <v>0.35836003495484992</v>
      </c>
      <c r="H13" s="116">
        <f>IFERROR('tablas turistas por categorías '!M13/'tablas turistas por categorías '!M26-1,"-")</f>
        <v>0.28842198877216396</v>
      </c>
    </row>
    <row r="14" spans="2:8" outlineLevel="1" x14ac:dyDescent="0.25">
      <c r="B14" s="114" t="s">
        <v>88</v>
      </c>
      <c r="C14" s="155">
        <f>IFERROR('tablas turistas por categorías '!C14/'tablas turistas por categorías '!C27-1,"-")</f>
        <v>0.14768339768339778</v>
      </c>
      <c r="D14" s="155">
        <f>IFERROR('tablas turistas por categorías '!E14/'tablas turistas por categorías '!E27-1,"-")</f>
        <v>7.4045053868756039E-2</v>
      </c>
      <c r="E14" s="155">
        <f>IFERROR('tablas turistas por categorías '!G14/'tablas turistas por categorías '!G27-1,"-")</f>
        <v>0.14837248797056324</v>
      </c>
      <c r="F14" s="116">
        <f>IFERROR('tablas turistas por categorías '!I14/'tablas turistas por categorías '!I27-1,"-")</f>
        <v>0.13920571001422677</v>
      </c>
      <c r="G14" s="155">
        <f>IFERROR('tablas turistas por categorías '!K14/'tablas turistas por categorías '!K27-1,"-")</f>
        <v>0.20047393364928912</v>
      </c>
      <c r="H14" s="116">
        <f>IFERROR('tablas turistas por categorías '!M14/'tablas turistas por categorías '!M27-1,"-")</f>
        <v>0.15529595846446553</v>
      </c>
    </row>
    <row r="15" spans="2:8" outlineLevel="1" x14ac:dyDescent="0.25">
      <c r="B15" s="114" t="s">
        <v>89</v>
      </c>
      <c r="C15" s="155">
        <f>IFERROR('tablas turistas por categorías '!C15/'tablas turistas por categorías '!C28-1,"-")</f>
        <v>4.627006610009432E-2</v>
      </c>
      <c r="D15" s="155">
        <f>IFERROR('tablas turistas por categorías '!E15/'tablas turistas por categorías '!E28-1,"-")</f>
        <v>-1.5261756876663757E-2</v>
      </c>
      <c r="E15" s="155">
        <f>IFERROR('tablas turistas por categorías '!G15/'tablas turistas por categorías '!G28-1,"-")</f>
        <v>1.0229019173112253E-2</v>
      </c>
      <c r="F15" s="116">
        <f>IFERROR('tablas turistas por categorías '!I15/'tablas turistas por categorías '!I28-1,"-")</f>
        <v>7.9551579174301779E-3</v>
      </c>
      <c r="G15" s="155">
        <f>IFERROR('tablas turistas por categorías '!K15/'tablas turistas por categorías '!K28-1,"-")</f>
        <v>0.1665826431400792</v>
      </c>
      <c r="H15" s="116">
        <f>IFERROR('tablas turistas por categorías '!M15/'tablas turistas por categorías '!M28-1,"-")</f>
        <v>4.4499751119960074E-2</v>
      </c>
    </row>
    <row r="16" spans="2:8" outlineLevel="1" x14ac:dyDescent="0.25">
      <c r="B16" s="114" t="s">
        <v>90</v>
      </c>
      <c r="C16" s="155">
        <f>IFERROR('tablas turistas por categorías '!C16/'tablas turistas por categorías '!C29-1,"-")</f>
        <v>-0.32145684877276326</v>
      </c>
      <c r="D16" s="155">
        <f>IFERROR('tablas turistas por categorías '!E16/'tablas turistas por categorías '!E29-1,"-")</f>
        <v>0.11867334600103652</v>
      </c>
      <c r="E16" s="155">
        <f>IFERROR('tablas turistas por categorías '!G16/'tablas turistas por categorías '!G29-1,"-")</f>
        <v>0.14345368554619919</v>
      </c>
      <c r="F16" s="116">
        <f>IFERROR('tablas turistas por categorías '!I16/'tablas turistas por categorías '!I29-1,"-")</f>
        <v>0.12895608865607078</v>
      </c>
      <c r="G16" s="155">
        <f>IFERROR('tablas turistas por categorías '!K16/'tablas turistas por categorías '!K29-1,"-")</f>
        <v>0.30819653112129464</v>
      </c>
      <c r="H16" s="116">
        <f>IFERROR('tablas turistas por categorías '!M16/'tablas turistas por categorías '!M29-1,"-")</f>
        <v>0.17464072387485952</v>
      </c>
    </row>
    <row r="17" spans="2:8" outlineLevel="1" x14ac:dyDescent="0.25">
      <c r="B17" s="114" t="s">
        <v>91</v>
      </c>
      <c r="C17" s="155">
        <f>IFERROR('tablas turistas por categorías '!C17/'tablas turistas por categorías '!C30-1,"-")</f>
        <v>-0.12313432835820892</v>
      </c>
      <c r="D17" s="155">
        <f>IFERROR('tablas turistas por categorías '!E17/'tablas turistas por categorías '!E30-1,"-")</f>
        <v>-1.3067015120403203E-2</v>
      </c>
      <c r="E17" s="155">
        <f>IFERROR('tablas turistas por categorías '!G17/'tablas turistas por categorías '!G30-1,"-")</f>
        <v>0.22808146366026971</v>
      </c>
      <c r="F17" s="116">
        <f>IFERROR('tablas turistas por categorías '!I17/'tablas turistas por categorías '!I30-1,"-")</f>
        <v>0.18852400711321882</v>
      </c>
      <c r="G17" s="155">
        <f>IFERROR('tablas turistas por categorías '!K17/'tablas turistas por categorías '!K30-1,"-")</f>
        <v>1.0349243306169966</v>
      </c>
      <c r="H17" s="116">
        <f>IFERROR('tablas turistas por categorías '!M17/'tablas turistas por categorías '!M30-1,"-")</f>
        <v>0.3434449093444909</v>
      </c>
    </row>
    <row r="18" spans="2:8" outlineLevel="1" x14ac:dyDescent="0.25">
      <c r="B18" s="114" t="s">
        <v>92</v>
      </c>
      <c r="C18" s="155">
        <f>IFERROR('tablas turistas por categorías '!C18/'tablas turistas por categorías '!C31-1,"-")</f>
        <v>0.13081081081081081</v>
      </c>
      <c r="D18" s="155">
        <f>IFERROR('tablas turistas por categorías '!E18/'tablas turistas por categorías '!E31-1,"-")</f>
        <v>0.2061558901682905</v>
      </c>
      <c r="E18" s="155">
        <f>IFERROR('tablas turistas por categorías '!G18/'tablas turistas por categorías '!G31-1,"-")</f>
        <v>4.1656536186076565E-2</v>
      </c>
      <c r="F18" s="116">
        <f>IFERROR('tablas turistas por categorías '!I18/'tablas turistas por categorías '!I31-1,"-")</f>
        <v>6.1095671016062836E-2</v>
      </c>
      <c r="G18" s="155">
        <f>IFERROR('tablas turistas por categorías '!K18/'tablas turistas por categorías '!K31-1,"-")</f>
        <v>0.2281612054872415</v>
      </c>
      <c r="H18" s="116">
        <f>IFERROR('tablas turistas por categorías '!M18/'tablas turistas por categorías '!M31-1,"-")</f>
        <v>0.10267659702443077</v>
      </c>
    </row>
    <row r="19" spans="2:8" outlineLevel="1" x14ac:dyDescent="0.25">
      <c r="B19" s="114" t="s">
        <v>93</v>
      </c>
      <c r="C19" s="155">
        <f>IFERROR('tablas turistas por categorías '!C19/'tablas turistas por categorías '!C32-1,"-")</f>
        <v>0.70545977011494254</v>
      </c>
      <c r="D19" s="155">
        <f>IFERROR('tablas turistas por categorías '!E19/'tablas turistas por categorías '!E32-1,"-")</f>
        <v>-3.214807598636138E-2</v>
      </c>
      <c r="E19" s="155">
        <f>IFERROR('tablas turistas por categorías '!G19/'tablas turistas por categorías '!G32-1,"-")</f>
        <v>-4.6963203783064844E-2</v>
      </c>
      <c r="F19" s="116">
        <f>IFERROR('tablas turistas por categorías '!I19/'tablas turistas por categorías '!I32-1,"-")</f>
        <v>-3.1834769780262451E-2</v>
      </c>
      <c r="G19" s="155">
        <f>IFERROR('tablas turistas por categorías '!K19/'tablas turistas por categorías '!K32-1,"-")</f>
        <v>0.11455570291777195</v>
      </c>
      <c r="H19" s="116">
        <f>IFERROR('tablas turistas por categorías '!M19/'tablas turistas por categorías '!M32-1,"-")</f>
        <v>2.9979684818839392E-3</v>
      </c>
    </row>
    <row r="20" spans="2:8" outlineLevel="1" x14ac:dyDescent="0.25">
      <c r="B20" s="114" t="s">
        <v>94</v>
      </c>
      <c r="C20" s="155">
        <f>IFERROR('tablas turistas por categorías '!C20/'tablas turistas por categorías '!C33-1,"-")</f>
        <v>-0.13522012578616349</v>
      </c>
      <c r="D20" s="155">
        <f>IFERROR('tablas turistas por categorías '!E20/'tablas turistas por categorías '!E33-1,"-")</f>
        <v>-8.1390905617118814E-2</v>
      </c>
      <c r="E20" s="155">
        <f>IFERROR('tablas turistas por categorías '!G20/'tablas turistas por categorías '!G33-1,"-")</f>
        <v>-2.4689255916907848E-2</v>
      </c>
      <c r="F20" s="116">
        <f>IFERROR('tablas turistas por categorías '!I20/'tablas turistas por categorías '!I33-1,"-")</f>
        <v>-3.4398686815043655E-2</v>
      </c>
      <c r="G20" s="155">
        <f>IFERROR('tablas turistas por categorías '!K20/'tablas turistas por categorías '!K33-1,"-")</f>
        <v>-6.3809716326393096E-2</v>
      </c>
      <c r="H20" s="116">
        <f>IFERROR('tablas turistas por categorías '!M20/'tablas turistas por categorías '!M33-1,"-")</f>
        <v>-4.2156148364050017E-2</v>
      </c>
    </row>
    <row r="21" spans="2:8" outlineLevel="1" x14ac:dyDescent="0.25">
      <c r="B21" s="114" t="s">
        <v>95</v>
      </c>
      <c r="C21" s="155">
        <f>IFERROR('tablas turistas por categorías '!C21/'tablas turistas por categorías '!C34-1,"-")</f>
        <v>8.4285714285714297E-2</v>
      </c>
      <c r="D21" s="155">
        <f>IFERROR('tablas turistas por categorías '!E21/'tablas turistas por categorías '!E34-1,"-")</f>
        <v>-4.2526665743177761E-2</v>
      </c>
      <c r="E21" s="155">
        <f>IFERROR('tablas turistas por categorías '!G21/'tablas turistas por categorías '!G34-1,"-")</f>
        <v>7.5526330031931543E-2</v>
      </c>
      <c r="F21" s="116">
        <f>IFERROR('tablas turistas por categorías '!I21/'tablas turistas por categorías '!I34-1,"-")</f>
        <v>5.709520988304484E-2</v>
      </c>
      <c r="G21" s="155">
        <f>IFERROR('tablas turistas por categorías '!K21/'tablas turistas por categorías '!K34-1,"-")</f>
        <v>-1.2689588494773085E-2</v>
      </c>
      <c r="H21" s="116">
        <f>IFERROR('tablas turistas por categorías '!M21/'tablas turistas por categorías '!M34-1,"-")</f>
        <v>3.8504877499114576E-2</v>
      </c>
    </row>
    <row r="22" spans="2:8" outlineLevel="1" x14ac:dyDescent="0.25">
      <c r="B22" s="114" t="s">
        <v>96</v>
      </c>
      <c r="C22" s="155">
        <f>IFERROR('tablas turistas por categorías '!C22/'tablas turistas por categorías '!C35-1,"-")</f>
        <v>0.10068649885583514</v>
      </c>
      <c r="D22" s="155">
        <f>IFERROR('tablas turistas por categorías '!E22/'tablas turistas por categorías '!E35-1,"-")</f>
        <v>1.8744142455482393E-3</v>
      </c>
      <c r="E22" s="155">
        <f>IFERROR('tablas turistas por categorías '!G22/'tablas turistas por categorías '!G35-1,"-")</f>
        <v>-4.0073911537129026E-2</v>
      </c>
      <c r="F22" s="116">
        <f>IFERROR('tablas turistas por categorías '!I22/'tablas turistas por categorías '!I35-1,"-")</f>
        <v>-2.937495572504667E-2</v>
      </c>
      <c r="G22" s="155">
        <f>IFERROR('tablas turistas por categorías '!K22/'tablas turistas por categorías '!K35-1,"-")</f>
        <v>-8.2156416097190599E-2</v>
      </c>
      <c r="H22" s="116">
        <f>IFERROR('tablas turistas por categorías '!M22/'tablas turistas por categorías '!M35-1,"-")</f>
        <v>-4.1895567283272372E-2</v>
      </c>
    </row>
    <row r="23" spans="2:8" outlineLevel="1" x14ac:dyDescent="0.25">
      <c r="B23" s="114" t="s">
        <v>97</v>
      </c>
      <c r="C23" s="155">
        <f>IFERROR('tablas turistas por categorías '!C23/'tablas turistas por categorías '!C36-1,"-")</f>
        <v>-3.0048916841369677E-2</v>
      </c>
      <c r="D23" s="155">
        <f>IFERROR('tablas turistas por categorías '!E23/'tablas turistas por categorías '!E36-1,"-")</f>
        <v>-5.7563159577870282E-3</v>
      </c>
      <c r="E23" s="155">
        <f>IFERROR('tablas turistas por categorías '!G23/'tablas turistas por categorías '!G36-1,"-")</f>
        <v>-6.3514486732036968E-2</v>
      </c>
      <c r="F23" s="116">
        <f>IFERROR('tablas turistas por categorías '!I23/'tablas turistas por categorías '!I36-1,"-")</f>
        <v>-5.4171329390001577E-2</v>
      </c>
      <c r="G23" s="155">
        <f>IFERROR('tablas turistas por categorías '!K23/'tablas turistas por categorías '!K36-1,"-")</f>
        <v>9.9847677075399766E-2</v>
      </c>
      <c r="H23" s="116">
        <f>IFERROR('tablas turistas por categorías '!M23/'tablas turistas por categorías '!M36-1,"-")</f>
        <v>-1.8641179261029261E-2</v>
      </c>
    </row>
    <row r="24" spans="2:8" x14ac:dyDescent="0.25">
      <c r="B24" s="156">
        <v>2013</v>
      </c>
      <c r="C24" s="124">
        <f>IFERROR('tablas turistas por categorías '!C24/'tablas turistas por categorías '!C37-1,"-")</f>
        <v>4.4818344252531173E-2</v>
      </c>
      <c r="D24" s="124">
        <f>IFERROR('tablas turistas por categorías '!E24/'tablas turistas por categorías '!E37-1,"-")</f>
        <v>6.5362000356357974E-2</v>
      </c>
      <c r="E24" s="124">
        <f>IFERROR('tablas turistas por categorías '!G24/'tablas turistas por categorías '!G37-1,"-")</f>
        <v>7.0631765092753707E-2</v>
      </c>
      <c r="F24" s="124">
        <f>IFERROR('tablas turistas por categorías '!I24/'tablas turistas por categorías '!I37-1,"-")</f>
        <v>6.9271062619147727E-2</v>
      </c>
      <c r="G24" s="124">
        <f>IFERROR('tablas turistas por categorías '!K24/'tablas turistas por categorías '!K37-1,"-")</f>
        <v>0.1724301503723733</v>
      </c>
      <c r="H24" s="124">
        <f>IFERROR('tablas turistas por categorías '!M24/'tablas turistas por categorías '!M37-1,"-")</f>
        <v>9.4695369938724738E-2</v>
      </c>
    </row>
    <row r="25" spans="2:8" outlineLevel="1" x14ac:dyDescent="0.25">
      <c r="B25" s="114" t="s">
        <v>86</v>
      </c>
      <c r="C25" s="155">
        <f>IFERROR('tablas turistas por categorías '!C25/'tablas turistas por categorías '!C38-1,"-")</f>
        <v>1.6027667984189722</v>
      </c>
      <c r="D25" s="155">
        <f>IFERROR('tablas turistas por categorías '!E25/'tablas turistas por categorías '!E38-1,"-")</f>
        <v>-6.0534591194968512E-2</v>
      </c>
      <c r="E25" s="155">
        <f>IFERROR('tablas turistas por categorías '!G25/'tablas turistas por categorías '!G38-1,"-")</f>
        <v>-9.3716979598471917E-2</v>
      </c>
      <c r="F25" s="116">
        <f>IFERROR('tablas turistas por categorías '!I25/'tablas turistas por categorías '!I38-1,"-")</f>
        <v>-6.92861222158766E-2</v>
      </c>
      <c r="G25" s="155">
        <f>IFERROR('tablas turistas por categorías '!K25/'tablas turistas por categorías '!K38-1,"-")</f>
        <v>2.7732463295269127E-2</v>
      </c>
      <c r="H25" s="116">
        <f>IFERROR('tablas turistas por categorías '!M25/'tablas turistas por categorías '!M38-1,"-")</f>
        <v>-4.4128595600676834E-2</v>
      </c>
    </row>
    <row r="26" spans="2:8" outlineLevel="1" x14ac:dyDescent="0.25">
      <c r="B26" s="114" t="s">
        <v>87</v>
      </c>
      <c r="C26" s="155">
        <f>IFERROR('tablas turistas por categorías '!C26/'tablas turistas por categorías '!C39-1,"-")</f>
        <v>-0.1796610169491526</v>
      </c>
      <c r="D26" s="155">
        <f>IFERROR('tablas turistas por categorías '!E26/'tablas turistas por categorías '!E39-1,"-")</f>
        <v>-0.11825980392156865</v>
      </c>
      <c r="E26" s="155">
        <f>IFERROR('tablas turistas por categorías '!G26/'tablas turistas por categorías '!G39-1,"-")</f>
        <v>-7.5393103448275878E-2</v>
      </c>
      <c r="F26" s="116">
        <f>IFERROR('tablas turistas por categorías '!I26/'tablas turistas por categorías '!I39-1,"-")</f>
        <v>-8.4557987169570969E-2</v>
      </c>
      <c r="G26" s="155">
        <f>IFERROR('tablas turistas por categorías '!K26/'tablas turistas por categorías '!K39-1,"-")</f>
        <v>-2.1937321937321896E-2</v>
      </c>
      <c r="H26" s="116">
        <f>IFERROR('tablas turistas por categorías '!M26/'tablas turistas por categorías '!M39-1,"-")</f>
        <v>-6.9398944791199679E-2</v>
      </c>
    </row>
    <row r="27" spans="2:8" outlineLevel="1" x14ac:dyDescent="0.25">
      <c r="B27" s="114" t="s">
        <v>88</v>
      </c>
      <c r="C27" s="155">
        <f>IFERROR('tablas turistas por categorías '!C27/'tablas turistas por categorías '!C40-1,"-")</f>
        <v>0.19768786127167637</v>
      </c>
      <c r="D27" s="155">
        <f>IFERROR('tablas turistas por categorías '!E27/'tablas turistas por categorías '!E40-1,"-")</f>
        <v>-5.6900055422131945E-2</v>
      </c>
      <c r="E27" s="155">
        <f>IFERROR('tablas turistas por categorías '!G27/'tablas turistas por categorías '!G40-1,"-")</f>
        <v>-2.9128881560868347E-2</v>
      </c>
      <c r="F27" s="116">
        <f>IFERROR('tablas turistas por categorías '!I27/'tablas turistas por categorías '!I40-1,"-")</f>
        <v>-2.8053810818411962E-2</v>
      </c>
      <c r="G27" s="155">
        <f>IFERROR('tablas turistas por categorías '!K27/'tablas turistas por categorías '!K40-1,"-")</f>
        <v>-0.12974310629271746</v>
      </c>
      <c r="H27" s="116">
        <f>IFERROR('tablas turistas por categorías '!M27/'tablas turistas por categorías '!M40-1,"-")</f>
        <v>-5.6991951710261612E-2</v>
      </c>
    </row>
    <row r="28" spans="2:8" outlineLevel="1" x14ac:dyDescent="0.25">
      <c r="B28" s="114" t="s">
        <v>89</v>
      </c>
      <c r="C28" s="155">
        <f>IFERROR('tablas turistas por categorías '!C28/'tablas turistas por categorías '!C41-1,"-")</f>
        <v>0.14734561213434461</v>
      </c>
      <c r="D28" s="155">
        <f>IFERROR('tablas turistas por categorías '!E28/'tablas turistas por categorías '!E41-1,"-")</f>
        <v>-4.6853856562922847E-2</v>
      </c>
      <c r="E28" s="155">
        <f>IFERROR('tablas turistas por categorías '!G28/'tablas turistas por categorías '!G41-1,"-")</f>
        <v>7.264275869524095E-2</v>
      </c>
      <c r="F28" s="116">
        <f>IFERROR('tablas turistas por categorías '!I28/'tablas turistas por categorías '!I41-1,"-")</f>
        <v>5.8100278297367636E-2</v>
      </c>
      <c r="G28" s="155">
        <f>IFERROR('tablas turistas por categorías '!K28/'tablas turistas por categorías '!K41-1,"-")</f>
        <v>4.792452830188676E-2</v>
      </c>
      <c r="H28" s="116">
        <f>IFERROR('tablas turistas por categorías '!M28/'tablas turistas por categorías '!M41-1,"-")</f>
        <v>5.5738508968609768E-2</v>
      </c>
    </row>
    <row r="29" spans="2:8" outlineLevel="1" x14ac:dyDescent="0.25">
      <c r="B29" s="114" t="s">
        <v>90</v>
      </c>
      <c r="C29" s="155">
        <f>IFERROR('tablas turistas por categorías '!C29/'tablas turistas por categorías '!C42-1,"-")</f>
        <v>1.9509345794392523</v>
      </c>
      <c r="D29" s="155">
        <f>IFERROR('tablas turistas por categorías '!E29/'tablas turistas por categorías '!E42-1,"-")</f>
        <v>-0.16740975118653822</v>
      </c>
      <c r="E29" s="155">
        <f>IFERROR('tablas turistas por categorías '!G29/'tablas turistas por categorías '!G42-1,"-")</f>
        <v>-0.10279232472935773</v>
      </c>
      <c r="F29" s="116">
        <f>IFERROR('tablas turistas por categorías '!I29/'tablas turistas por categorías '!I42-1,"-")</f>
        <v>-9.507649213531566E-2</v>
      </c>
      <c r="G29" s="155">
        <f>IFERROR('tablas turistas por categorías '!K29/'tablas turistas por categorías '!K42-1,"-")</f>
        <v>-0.11811950071618582</v>
      </c>
      <c r="H29" s="116">
        <f>IFERROR('tablas turistas por categorías '!M29/'tablas turistas por categorías '!M42-1,"-")</f>
        <v>-0.10106326422115897</v>
      </c>
    </row>
    <row r="30" spans="2:8" outlineLevel="1" x14ac:dyDescent="0.25">
      <c r="B30" s="114" t="s">
        <v>91</v>
      </c>
      <c r="C30" s="155">
        <f>IFERROR('tablas turistas por categorías '!C30/'tablas turistas por categorías '!C43-1,"-")</f>
        <v>-2.7906976744186407E-3</v>
      </c>
      <c r="D30" s="155">
        <f>IFERROR('tablas turistas por categorías '!E30/'tablas turistas por categorías '!E43-1,"-")</f>
        <v>-0.15103011093502372</v>
      </c>
      <c r="E30" s="155">
        <f>IFERROR('tablas turistas por categorías '!G30/'tablas turistas por categorías '!G43-1,"-")</f>
        <v>-0.16508618676133979</v>
      </c>
      <c r="F30" s="116">
        <f>IFERROR('tablas turistas por categorías '!I30/'tablas turistas por categorías '!I43-1,"-")</f>
        <v>-0.15984382159007149</v>
      </c>
      <c r="G30" s="155">
        <f>IFERROR('tablas turistas por categorías '!K30/'tablas turistas por categorías '!K43-1,"-")</f>
        <v>-0.5071201293620573</v>
      </c>
      <c r="H30" s="116">
        <f>IFERROR('tablas turistas por categorías '!M30/'tablas turistas por categorías '!M43-1,"-")</f>
        <v>-0.25581663543318434</v>
      </c>
    </row>
    <row r="31" spans="2:8" outlineLevel="1" x14ac:dyDescent="0.25">
      <c r="B31" s="114" t="s">
        <v>92</v>
      </c>
      <c r="C31" s="155">
        <f>IFERROR('tablas turistas por categorías '!C31/'tablas turistas por categorías '!C44-1,"-")</f>
        <v>3.5834266517357216E-2</v>
      </c>
      <c r="D31" s="155">
        <f>IFERROR('tablas turistas por categorías '!E31/'tablas turistas por categorías '!E44-1,"-")</f>
        <v>-9.4808578873521787E-2</v>
      </c>
      <c r="E31" s="155">
        <f>IFERROR('tablas turistas por categorías '!G31/'tablas turistas por categorías '!G44-1,"-")</f>
        <v>2.0933311269237143E-2</v>
      </c>
      <c r="F31" s="116">
        <f>IFERROR('tablas turistas por categorías '!I31/'tablas turistas por categorías '!I44-1,"-")</f>
        <v>7.5462743236829333E-3</v>
      </c>
      <c r="G31" s="155">
        <f>IFERROR('tablas turistas por categorías '!K31/'tablas turistas por categorías '!K44-1,"-")</f>
        <v>-3.7622272385252065E-2</v>
      </c>
      <c r="H31" s="116">
        <f>IFERROR('tablas turistas por categorías '!M31/'tablas turistas por categorías '!M44-1,"-")</f>
        <v>-4.0874574957275867E-3</v>
      </c>
    </row>
    <row r="32" spans="2:8" outlineLevel="1" x14ac:dyDescent="0.25">
      <c r="B32" s="114" t="s">
        <v>93</v>
      </c>
      <c r="C32" s="155">
        <f>IFERROR('tablas turistas por categorías '!C32/'tablas turistas por categorías '!C45-1,"-")</f>
        <v>-0.27044025157232709</v>
      </c>
      <c r="D32" s="155">
        <f>IFERROR('tablas turistas por categorías '!E32/'tablas turistas por categorías '!E45-1,"-")</f>
        <v>-0.19189135996851014</v>
      </c>
      <c r="E32" s="155">
        <f>IFERROR('tablas turistas por categorías '!G32/'tablas turistas por categorías '!G45-1,"-")</f>
        <v>5.064588249906854E-2</v>
      </c>
      <c r="F32" s="116">
        <f>IFERROR('tablas turistas por categorías '!I32/'tablas turistas por categorías '!I45-1,"-")</f>
        <v>1.0408221972331821E-2</v>
      </c>
      <c r="G32" s="155">
        <f>IFERROR('tablas turistas por categorías '!K32/'tablas turistas por categorías '!K45-1,"-")</f>
        <v>-8.3352328850391344E-2</v>
      </c>
      <c r="H32" s="116">
        <f>IFERROR('tablas turistas por categorías '!M32/'tablas turistas por categorías '!M45-1,"-")</f>
        <v>-1.3599221789883265E-2</v>
      </c>
    </row>
    <row r="33" spans="2:8" outlineLevel="1" x14ac:dyDescent="0.25">
      <c r="B33" s="114" t="s">
        <v>94</v>
      </c>
      <c r="C33" s="155">
        <f>IFERROR('tablas turistas por categorías '!C33/'tablas turistas por categorías '!C46-1,"-")</f>
        <v>-0.12956204379562042</v>
      </c>
      <c r="D33" s="155">
        <f>IFERROR('tablas turistas por categorías '!E33/'tablas turistas por categorías '!E46-1,"-")</f>
        <v>-0.12401673640167366</v>
      </c>
      <c r="E33" s="155">
        <f>IFERROR('tablas turistas por categorías '!G33/'tablas turistas por categorías '!G46-1,"-")</f>
        <v>-6.5602460755197267E-2</v>
      </c>
      <c r="F33" s="116">
        <f>IFERROR('tablas turistas por categorías '!I33/'tablas turistas por categorías '!I46-1,"-")</f>
        <v>-7.4961480919098711E-2</v>
      </c>
      <c r="G33" s="155">
        <f>IFERROR('tablas turistas por categorías '!K33/'tablas turistas por categorías '!K46-1,"-")</f>
        <v>-0.14520216564911881</v>
      </c>
      <c r="H33" s="116">
        <f>IFERROR('tablas turistas por categorías '!M33/'tablas turistas por categorías '!M46-1,"-")</f>
        <v>-9.4585244186982109E-2</v>
      </c>
    </row>
    <row r="34" spans="2:8" outlineLevel="1" x14ac:dyDescent="0.25">
      <c r="B34" s="114" t="s">
        <v>95</v>
      </c>
      <c r="C34" s="155">
        <f>IFERROR('tablas turistas por categorías '!C34/'tablas turistas por categorías '!C47-1,"-")</f>
        <v>-0.13686806411837238</v>
      </c>
      <c r="D34" s="155">
        <f>IFERROR('tablas turistas por categorías '!E34/'tablas turistas por categorías '!E47-1,"-")</f>
        <v>4.9578365804012758E-2</v>
      </c>
      <c r="E34" s="155">
        <f>IFERROR('tablas turistas por categorías '!G34/'tablas turistas por categorías '!G47-1,"-")</f>
        <v>-5.9335624284077904E-2</v>
      </c>
      <c r="F34" s="116">
        <f>IFERROR('tablas turistas por categorías '!I34/'tablas turistas por categorías '!I47-1,"-")</f>
        <v>-4.6290676990687452E-2</v>
      </c>
      <c r="G34" s="155">
        <f>IFERROR('tablas turistas por categorías '!K34/'tablas turistas por categorías '!K47-1,"-")</f>
        <v>-0.12080964777134362</v>
      </c>
      <c r="H34" s="116">
        <f>IFERROR('tablas turistas por categorías '!M34/'tablas turistas por categorías '!M47-1,"-")</f>
        <v>-6.7349267355272691E-2</v>
      </c>
    </row>
    <row r="35" spans="2:8" outlineLevel="1" x14ac:dyDescent="0.25">
      <c r="B35" s="114" t="s">
        <v>96</v>
      </c>
      <c r="C35" s="155">
        <f>IFERROR('tablas turistas por categorías '!C35/'tablas turistas por categorías '!C48-1,"-")</f>
        <v>-0.15364751452550029</v>
      </c>
      <c r="D35" s="155">
        <f>IFERROR('tablas turistas por categorías '!E35/'tablas turistas por categorías '!E48-1,"-")</f>
        <v>-5.922116091109475E-2</v>
      </c>
      <c r="E35" s="155">
        <f>IFERROR('tablas turistas por categorías '!G35/'tablas turistas por categorías '!G48-1,"-")</f>
        <v>-4.855624191926422E-3</v>
      </c>
      <c r="F35" s="116">
        <f>IFERROR('tablas turistas por categorías '!I35/'tablas turistas por categorías '!I48-1,"-")</f>
        <v>-1.8767812043837928E-2</v>
      </c>
      <c r="G35" s="155">
        <f>IFERROR('tablas turistas por categorías '!K35/'tablas turistas por categorías '!K48-1,"-")</f>
        <v>-2.610367521999557E-2</v>
      </c>
      <c r="H35" s="116">
        <f>IFERROR('tablas turistas por categorías '!M35/'tablas turistas por categorías '!M48-1,"-")</f>
        <v>-2.0517977488444306E-2</v>
      </c>
    </row>
    <row r="36" spans="2:8" outlineLevel="1" x14ac:dyDescent="0.25">
      <c r="B36" s="114" t="s">
        <v>97</v>
      </c>
      <c r="C36" s="155">
        <f>IFERROR('tablas turistas por categorías '!C36/'tablas turistas por categorías '!C49-1,"-")</f>
        <v>-0.11829944547134941</v>
      </c>
      <c r="D36" s="155">
        <f>IFERROR('tablas turistas por categorías '!E36/'tablas turistas por categorías '!E49-1,"-")</f>
        <v>-4.911053671886878E-2</v>
      </c>
      <c r="E36" s="155">
        <f>IFERROR('tablas turistas por categorías '!G36/'tablas turistas por categorías '!G49-1,"-")</f>
        <v>0.1007714120193921</v>
      </c>
      <c r="F36" s="116">
        <f>IFERROR('tablas turistas por categorías '!I36/'tablas turistas por categorías '!I49-1,"-")</f>
        <v>6.8053760031221877E-2</v>
      </c>
      <c r="G36" s="155">
        <f>IFERROR('tablas turistas por categorías '!K36/'tablas turistas por categorías '!K49-1,"-")</f>
        <v>-0.10831918505942273</v>
      </c>
      <c r="H36" s="116">
        <f>IFERROR('tablas turistas por categorías '!M36/'tablas turistas por categorías '!M49-1,"-")</f>
        <v>2.1445748537382014E-2</v>
      </c>
    </row>
    <row r="37" spans="2:8" x14ac:dyDescent="0.25">
      <c r="B37" s="157">
        <v>2012</v>
      </c>
      <c r="C37" s="126">
        <f>IFERROR('tablas turistas por categorías '!C37/'tablas turistas por categorías '!C50-1,"-")</f>
        <v>5.6473179172565668E-2</v>
      </c>
      <c r="D37" s="126">
        <f>IFERROR('tablas turistas por categorías '!E37/'tablas turistas por categorías '!E50-1,"-")</f>
        <v>-8.71904690909584E-2</v>
      </c>
      <c r="E37" s="126">
        <f>IFERROR('tablas turistas por categorías '!G37/'tablas turistas por categorías '!G50-1,"-")</f>
        <v>-3.522445411746955E-2</v>
      </c>
      <c r="F37" s="126">
        <f>IFERROR('tablas turistas por categorías '!I37/'tablas turistas por categorías '!I50-1,"-")</f>
        <v>-4.0191127499613732E-2</v>
      </c>
      <c r="G37" s="126">
        <f>IFERROR('tablas turistas por categorías '!K37/'tablas turistas por categorías '!K50-1,"-")</f>
        <v>-0.11479694938562557</v>
      </c>
      <c r="H37" s="126">
        <f>IFERROR('tablas turistas por categorías '!M37/'tablas turistas por categorías '!M50-1,"-")</f>
        <v>-5.9722268025371283E-2</v>
      </c>
    </row>
    <row r="38" spans="2:8" hidden="1" outlineLevel="1" x14ac:dyDescent="0.25">
      <c r="B38" s="114" t="s">
        <v>86</v>
      </c>
      <c r="C38" s="155">
        <f>IFERROR('tablas turistas por categorías '!C38/'tablas turistas por categorías '!C51-1,"-")</f>
        <v>-0.58861788617886179</v>
      </c>
      <c r="D38" s="155">
        <f>IFERROR('tablas turistas por categorías '!E38/'tablas turistas por categorías '!E51-1,"-")</f>
        <v>8.0836899667142692E-3</v>
      </c>
      <c r="E38" s="155">
        <f>IFERROR('tablas turistas por categorías '!G38/'tablas turistas por categorías '!G51-1,"-")</f>
        <v>0.14916869045395109</v>
      </c>
      <c r="F38" s="116">
        <f>IFERROR('tablas turistas por categorías '!I38/'tablas turistas por categorías '!I51-1,"-")</f>
        <v>0.10384043170184332</v>
      </c>
      <c r="G38" s="155">
        <f>IFERROR('tablas turistas por categorías '!K38/'tablas turistas por categorías '!K51-1,"-")</f>
        <v>-0.15190924183729937</v>
      </c>
      <c r="H38" s="116">
        <f>IFERROR('tablas turistas por categorías '!M38/'tablas turistas por categorías '!M51-1,"-")</f>
        <v>2.3784364335579511E-2</v>
      </c>
    </row>
    <row r="39" spans="2:8" hidden="1" outlineLevel="1" x14ac:dyDescent="0.25">
      <c r="B39" s="114" t="s">
        <v>87</v>
      </c>
      <c r="C39" s="155">
        <f>IFERROR('tablas turistas por categorías '!C39/'tablas turistas por categorías '!C52-1,"-")</f>
        <v>-0.13362701908957419</v>
      </c>
      <c r="D39" s="155">
        <f>IFERROR('tablas turistas por categorías '!E39/'tablas turistas por categorías '!E52-1,"-")</f>
        <v>-3.8150465435677905E-3</v>
      </c>
      <c r="E39" s="155">
        <f>IFERROR('tablas turistas por categorías '!G39/'tablas turistas por categorías '!G52-1,"-")</f>
        <v>0.15185408789043886</v>
      </c>
      <c r="F39" s="116">
        <f>IFERROR('tablas turistas por categorías '!I39/'tablas turistas por categorías '!I52-1,"-")</f>
        <v>0.11608185649723257</v>
      </c>
      <c r="G39" s="155">
        <f>IFERROR('tablas turistas por categorías '!K39/'tablas turistas por categorías '!K52-1,"-")</f>
        <v>-0.15807147997121607</v>
      </c>
      <c r="H39" s="116">
        <f>IFERROR('tablas turistas por categorías '!M39/'tablas turistas por categorías '!M52-1,"-")</f>
        <v>3.4533195390817228E-2</v>
      </c>
    </row>
    <row r="40" spans="2:8" hidden="1" outlineLevel="1" x14ac:dyDescent="0.25">
      <c r="B40" s="114" t="s">
        <v>88</v>
      </c>
      <c r="C40" s="155">
        <f>IFERROR('tablas turistas por categorías '!C40/'tablas turistas por categorías '!C53-1,"-")</f>
        <v>0.12630208333333326</v>
      </c>
      <c r="D40" s="155">
        <f>IFERROR('tablas turistas por categorías '!E40/'tablas turistas por categorías '!E53-1,"-")</f>
        <v>6.1338289962824533E-3</v>
      </c>
      <c r="E40" s="155">
        <f>IFERROR('tablas turistas por categorías '!G40/'tablas turistas por categorías '!G53-1,"-")</f>
        <v>0.16132120631881275</v>
      </c>
      <c r="F40" s="116">
        <f>IFERROR('tablas turistas por categorías '!I40/'tablas turistas por categorías '!I53-1,"-")</f>
        <v>0.13832937598377937</v>
      </c>
      <c r="G40" s="155">
        <f>IFERROR('tablas turistas por categorías '!K40/'tablas turistas por categorías '!K53-1,"-")</f>
        <v>-2.0318633110136264E-2</v>
      </c>
      <c r="H40" s="116">
        <f>IFERROR('tablas turistas por categorías '!M40/'tablas turistas por categorías '!M53-1,"-")</f>
        <v>8.8182166511576954E-2</v>
      </c>
    </row>
    <row r="41" spans="2:8" hidden="1" outlineLevel="1" x14ac:dyDescent="0.25">
      <c r="B41" s="114" t="s">
        <v>89</v>
      </c>
      <c r="C41" s="155">
        <f>IFERROR('tablas turistas por categorías '!C41/'tablas turistas por categorías '!C54-1,"-")</f>
        <v>0.24059139784946226</v>
      </c>
      <c r="D41" s="155">
        <f>IFERROR('tablas turistas por categorías '!E41/'tablas turistas por categorías '!E54-1,"-")</f>
        <v>0.29139362166885108</v>
      </c>
      <c r="E41" s="155">
        <f>IFERROR('tablas turistas por categorías '!G41/'tablas turistas por categorías '!G54-1,"-")</f>
        <v>6.3854867460180653E-2</v>
      </c>
      <c r="F41" s="116">
        <f>IFERROR('tablas turistas por categorías '!I41/'tablas turistas por categorías '!I54-1,"-")</f>
        <v>9.3107919409535222E-2</v>
      </c>
      <c r="G41" s="155">
        <f>IFERROR('tablas turistas por categorías '!K41/'tablas turistas por categorías '!K54-1,"-")</f>
        <v>-0.1621877963958267</v>
      </c>
      <c r="H41" s="116">
        <f>IFERROR('tablas turistas por categorías '!M41/'tablas turistas por categorías '!M54-1,"-")</f>
        <v>2.0905237933439347E-2</v>
      </c>
    </row>
    <row r="42" spans="2:8" hidden="1" outlineLevel="1" x14ac:dyDescent="0.25">
      <c r="B42" s="114" t="s">
        <v>90</v>
      </c>
      <c r="C42" s="155">
        <f>IFERROR('tablas turistas por categorías '!C42/'tablas turistas por categorías '!C55-1,"-")</f>
        <v>-0.48246674727932282</v>
      </c>
      <c r="D42" s="155">
        <f>IFERROR('tablas turistas por categorías '!E42/'tablas turistas por categorías '!E55-1,"-")</f>
        <v>0.12163252137441516</v>
      </c>
      <c r="E42" s="155">
        <f>IFERROR('tablas turistas por categorías '!G42/'tablas turistas por categorías '!G55-1,"-")</f>
        <v>9.032025096481533E-2</v>
      </c>
      <c r="F42" s="116">
        <f>IFERROR('tablas turistas por categorías '!I42/'tablas turistas por categorías '!I55-1,"-")</f>
        <v>8.4873867731567243E-2</v>
      </c>
      <c r="G42" s="155">
        <f>IFERROR('tablas turistas por categorías '!K42/'tablas turistas por categorías '!K55-1,"-")</f>
        <v>-5.9242504451609834E-2</v>
      </c>
      <c r="H42" s="116">
        <f>IFERROR('tablas turistas por categorías '!M42/'tablas turistas por categorías '!M55-1,"-")</f>
        <v>4.3348032282219728E-2</v>
      </c>
    </row>
    <row r="43" spans="2:8" hidden="1" outlineLevel="1" x14ac:dyDescent="0.25">
      <c r="B43" s="114" t="s">
        <v>91</v>
      </c>
      <c r="C43" s="155">
        <f>IFERROR('tablas turistas por categorías '!C43/'tablas turistas por categorías '!C56-1,"-")</f>
        <v>0.31740196078431371</v>
      </c>
      <c r="D43" s="155">
        <f>IFERROR('tablas turistas por categorías '!E43/'tablas turistas por categorías '!E56-1,"-")</f>
        <v>3.2395287958115082E-2</v>
      </c>
      <c r="E43" s="155">
        <f>IFERROR('tablas turistas por categorías '!G43/'tablas turistas por categorías '!G56-1,"-")</f>
        <v>0.20358709097042627</v>
      </c>
      <c r="F43" s="116">
        <f>IFERROR('tablas turistas por categorías '!I43/'tablas turistas por categorías '!I56-1,"-")</f>
        <v>0.18115294117647052</v>
      </c>
      <c r="G43" s="155">
        <f>IFERROR('tablas turistas por categorías '!K43/'tablas turistas por categorías '!K56-1,"-")</f>
        <v>-1.923568834092193E-2</v>
      </c>
      <c r="H43" s="116">
        <f>IFERROR('tablas turistas por categorías '!M43/'tablas turistas por categorías '!M56-1,"-")</f>
        <v>0.1180234338485342</v>
      </c>
    </row>
    <row r="44" spans="2:8" hidden="1" outlineLevel="1" x14ac:dyDescent="0.25">
      <c r="B44" s="114" t="s">
        <v>92</v>
      </c>
      <c r="C44" s="155">
        <f>IFERROR('tablas turistas por categorías '!C44/'tablas turistas por categorías '!C57-1,"-")</f>
        <v>0.39968652037617547</v>
      </c>
      <c r="D44" s="155">
        <f>IFERROR('tablas turistas por categorías '!E44/'tablas turistas por categorías '!E57-1,"-")</f>
        <v>-0.11338190865470055</v>
      </c>
      <c r="E44" s="155">
        <f>IFERROR('tablas turistas por categorías '!G44/'tablas turistas por categorías '!G57-1,"-")</f>
        <v>-4.6120902651951567E-3</v>
      </c>
      <c r="F44" s="116">
        <f>IFERROR('tablas turistas por categorías '!I44/'tablas turistas por categorías '!I57-1,"-")</f>
        <v>-1.2906701646717145E-2</v>
      </c>
      <c r="G44" s="155">
        <f>IFERROR('tablas turistas por categorías '!K44/'tablas turistas por categorías '!K57-1,"-")</f>
        <v>-0.33513734764416958</v>
      </c>
      <c r="H44" s="116">
        <f>IFERROR('tablas turistas por categorías '!M44/'tablas turistas por categorías '!M57-1,"-")</f>
        <v>-0.12245087277168787</v>
      </c>
    </row>
    <row r="45" spans="2:8" hidden="1" outlineLevel="1" x14ac:dyDescent="0.25">
      <c r="B45" s="114" t="s">
        <v>93</v>
      </c>
      <c r="C45" s="155">
        <f>IFERROR('tablas turistas por categorías '!C45/'tablas turistas por categorías '!C58-1,"-")</f>
        <v>0.49062500000000009</v>
      </c>
      <c r="D45" s="155">
        <f>IFERROR('tablas turistas por categorías '!E45/'tablas turistas por categorías '!E58-1,"-")</f>
        <v>-4.1160329282634578E-3</v>
      </c>
      <c r="E45" s="155">
        <f>IFERROR('tablas turistas por categorías '!G45/'tablas turistas por categorías '!G58-1,"-")</f>
        <v>-5.9709772548103612E-2</v>
      </c>
      <c r="F45" s="116">
        <f>IFERROR('tablas turistas por categorías '!I45/'tablas turistas por categorías '!I58-1,"-")</f>
        <v>-4.3809857217874004E-2</v>
      </c>
      <c r="G45" s="155">
        <f>IFERROR('tablas turistas por categorías '!K45/'tablas turistas por categorías '!K58-1,"-")</f>
        <v>-0.20778908084030578</v>
      </c>
      <c r="H45" s="116">
        <f>IFERROR('tablas turistas por categorías '!M45/'tablas turistas por categorías '!M58-1,"-")</f>
        <v>-9.1936965585471042E-2</v>
      </c>
    </row>
    <row r="46" spans="2:8" hidden="1" outlineLevel="1" x14ac:dyDescent="0.25">
      <c r="B46" s="114" t="s">
        <v>94</v>
      </c>
      <c r="C46" s="155">
        <f>IFERROR('tablas turistas por categorías '!C46/'tablas turistas por categorías '!C59-1,"-")</f>
        <v>0.16719914802981894</v>
      </c>
      <c r="D46" s="155">
        <f>IFERROR('tablas turistas por categorías '!E46/'tablas turistas por categorías '!E59-1,"-")</f>
        <v>-3.9852161336975778E-2</v>
      </c>
      <c r="E46" s="155">
        <f>IFERROR('tablas turistas por categorías '!G46/'tablas turistas por categorías '!G59-1,"-")</f>
        <v>9.8898537210793114E-2</v>
      </c>
      <c r="F46" s="116">
        <f>IFERROR('tablas turistas por categorías '!I46/'tablas turistas por categorías '!I59-1,"-")</f>
        <v>7.9628736740597894E-2</v>
      </c>
      <c r="G46" s="155">
        <f>IFERROR('tablas turistas por categorías '!K46/'tablas turistas por categorías '!K59-1,"-")</f>
        <v>-5.2292576419213921E-2</v>
      </c>
      <c r="H46" s="116">
        <f>IFERROR('tablas turistas por categorías '!M46/'tablas turistas por categorías '!M59-1,"-")</f>
        <v>3.9214046822742432E-2</v>
      </c>
    </row>
    <row r="47" spans="2:8" hidden="1" outlineLevel="1" x14ac:dyDescent="0.25">
      <c r="B47" s="114" t="s">
        <v>95</v>
      </c>
      <c r="C47" s="155">
        <f>IFERROR('tablas turistas por categorías '!C47/'tablas turistas por categorías '!C60-1,"-")</f>
        <v>0.4745454545454546</v>
      </c>
      <c r="D47" s="155">
        <f>IFERROR('tablas turistas por categorías '!E47/'tablas turistas por categorías '!E60-1,"-")</f>
        <v>2.4121500893388825E-2</v>
      </c>
      <c r="E47" s="155">
        <f>IFERROR('tablas turistas por categorías '!G47/'tablas turistas por categorías '!G60-1,"-")</f>
        <v>0.21029606580609395</v>
      </c>
      <c r="F47" s="116">
        <f>IFERROR('tablas turistas por categorías '!I47/'tablas turistas por categorías '!I60-1,"-")</f>
        <v>0.18646803227808806</v>
      </c>
      <c r="G47" s="155">
        <f>IFERROR('tablas turistas por categorías '!K47/'tablas turistas por categorías '!K60-1,"-")</f>
        <v>-7.4874769311890077E-3</v>
      </c>
      <c r="H47" s="116">
        <f>IFERROR('tablas turistas por categorías '!M47/'tablas turistas por categorías '!M60-1,"-")</f>
        <v>0.12437542201215401</v>
      </c>
    </row>
    <row r="48" spans="2:8" hidden="1" outlineLevel="1" x14ac:dyDescent="0.25">
      <c r="B48" s="114" t="s">
        <v>96</v>
      </c>
      <c r="C48" s="155">
        <f>IFERROR('tablas turistas por categorías '!C48/'tablas turistas por categorías '!C61-1,"-")</f>
        <v>0.86851628468033781</v>
      </c>
      <c r="D48" s="155">
        <f>IFERROR('tablas turistas por categorías '!E48/'tablas turistas por categorías '!E61-1,"-")</f>
        <v>-2.4931938673162346E-2</v>
      </c>
      <c r="E48" s="155">
        <f>IFERROR('tablas turistas por categorías '!G48/'tablas turistas por categorías '!G61-1,"-")</f>
        <v>0.13674962440394545</v>
      </c>
      <c r="F48" s="116">
        <f>IFERROR('tablas turistas por categorías '!I48/'tablas turistas por categorías '!I61-1,"-")</f>
        <v>0.12317181075313588</v>
      </c>
      <c r="G48" s="155">
        <f>IFERROR('tablas turistas por categorías '!K48/'tablas turistas por categorías '!K61-1,"-")</f>
        <v>-0.17858227540545468</v>
      </c>
      <c r="H48" s="116">
        <f>IFERROR('tablas turistas por categorías '!M48/'tablas turistas por categorías '!M61-1,"-")</f>
        <v>3.2665925777478177E-2</v>
      </c>
    </row>
    <row r="49" spans="2:8" hidden="1" outlineLevel="1" x14ac:dyDescent="0.25">
      <c r="B49" s="114" t="s">
        <v>97</v>
      </c>
      <c r="C49" s="155">
        <f>IFERROR('tablas turistas por categorías '!C49/'tablas turistas por categorías '!C62-1,"-")</f>
        <v>1.1668891855807741</v>
      </c>
      <c r="D49" s="155">
        <f>IFERROR('tablas turistas por categorías '!E49/'tablas turistas por categorías '!E62-1,"-")</f>
        <v>3.8364382696558286E-2</v>
      </c>
      <c r="E49" s="155">
        <f>IFERROR('tablas turistas por categorías '!G49/'tablas turistas por categorías '!G62-1,"-")</f>
        <v>2.9280692945016229E-2</v>
      </c>
      <c r="F49" s="116">
        <f>IFERROR('tablas turistas por categorías '!I49/'tablas turistas por categorías '!I62-1,"-")</f>
        <v>5.2635633039771923E-2</v>
      </c>
      <c r="G49" s="155">
        <f>IFERROR('tablas turistas por categorías '!K49/'tablas turistas por categorías '!K62-1,"-")</f>
        <v>-0.21729655025780048</v>
      </c>
      <c r="H49" s="116">
        <f>IFERROR('tablas turistas por categorías '!M49/'tablas turistas por categorías '!M62-1,"-")</f>
        <v>-3.5283933518005517E-2</v>
      </c>
    </row>
    <row r="50" spans="2:8" collapsed="1" x14ac:dyDescent="0.25">
      <c r="B50" s="157">
        <v>2011</v>
      </c>
      <c r="C50" s="126">
        <f>IFERROR('tablas turistas por categorías '!C50/'tablas turistas por categorías '!C63-1,"-")</f>
        <v>0.19470024431497834</v>
      </c>
      <c r="D50" s="126">
        <f>IFERROR('tablas turistas por categorías '!E50/'tablas turistas por categorías '!E63-1,"-")</f>
        <v>2.3144552917683692E-2</v>
      </c>
      <c r="E50" s="126">
        <f>IFERROR('tablas turistas por categorías '!G50/'tablas turistas por categorías '!G63-1,"-")</f>
        <v>0.10064685327492362</v>
      </c>
      <c r="F50" s="126">
        <f>IFERROR('tablas turistas por categorías '!I50/'tablas turistas por categorías '!I63-1,"-")</f>
        <v>9.1327002183738681E-2</v>
      </c>
      <c r="G50" s="126">
        <f>IFERROR('tablas turistas por categorías '!K50/'tablas turistas por categorías '!K63-1,"-")</f>
        <v>-0.13152940425667703</v>
      </c>
      <c r="H50" s="126">
        <f>IFERROR('tablas turistas por categorías '!M50/'tablas turistas por categorías '!M63-1,"-")</f>
        <v>2.2629164980439764E-2</v>
      </c>
    </row>
    <row r="51" spans="2:8" hidden="1" outlineLevel="1" x14ac:dyDescent="0.25">
      <c r="B51" s="114" t="s">
        <v>86</v>
      </c>
      <c r="C51" s="155">
        <f>IFERROR('tablas turistas por categorías '!C51/'tablas turistas por categorías '!C64-1,"-")</f>
        <v>0.37276785714285721</v>
      </c>
      <c r="D51" s="155">
        <f>IFERROR('tablas turistas por categorías '!E51/'tablas turistas por categorías '!E64-1,"-")</f>
        <v>-5.4406474820143935E-2</v>
      </c>
      <c r="E51" s="155">
        <f>IFERROR('tablas turistas por categorías '!G51/'tablas turistas por categorías '!G64-1,"-")</f>
        <v>-6.6662792049285158E-2</v>
      </c>
      <c r="F51" s="116">
        <f>IFERROR('tablas turistas por categorías '!I51/'tablas turistas por categorías '!I64-1,"-")</f>
        <v>-5.5335874225821868E-2</v>
      </c>
      <c r="G51" s="155">
        <f>IFERROR('tablas turistas por categorías '!K51/'tablas turistas por categorías '!K64-1,"-")</f>
        <v>-0.1420160486206733</v>
      </c>
      <c r="H51" s="116">
        <f>IFERROR('tablas turistas por categorías '!M51/'tablas turistas por categorías '!M64-1,"-")</f>
        <v>-8.4294348122650353E-2</v>
      </c>
    </row>
    <row r="52" spans="2:8" hidden="1" outlineLevel="1" x14ac:dyDescent="0.25">
      <c r="B52" s="114" t="s">
        <v>87</v>
      </c>
      <c r="C52" s="155">
        <f>IFERROR('tablas turistas por categorías '!C52/'tablas turistas por categorías '!C65-1,"-")</f>
        <v>4.8454935622317601</v>
      </c>
      <c r="D52" s="155">
        <f>IFERROR('tablas turistas por categorías '!E52/'tablas turistas por categorías '!E65-1,"-")</f>
        <v>-1.7393912130754252E-2</v>
      </c>
      <c r="E52" s="155">
        <f>IFERROR('tablas turistas por categorías '!G52/'tablas turistas por categorías '!G65-1,"-")</f>
        <v>-0.11179160081282458</v>
      </c>
      <c r="F52" s="116">
        <f>IFERROR('tablas turistas por categorías '!I52/'tablas turistas por categorías '!I65-1,"-")</f>
        <v>-6.9636698634667149E-2</v>
      </c>
      <c r="G52" s="155">
        <f>IFERROR('tablas turistas por categorías '!K52/'tablas turistas por categorías '!K65-1,"-")</f>
        <v>-0.11032863849765262</v>
      </c>
      <c r="H52" s="116">
        <f>IFERROR('tablas turistas por categorías '!M52/'tablas turistas por categorías '!M65-1,"-")</f>
        <v>-8.2124496545400993E-2</v>
      </c>
    </row>
    <row r="53" spans="2:8" hidden="1" outlineLevel="1" x14ac:dyDescent="0.25">
      <c r="B53" s="114" t="s">
        <v>88</v>
      </c>
      <c r="C53" s="155">
        <f>IFERROR('tablas turistas por categorías '!C53/'tablas turistas por categorías '!C66-1,"-")</f>
        <v>0.10662824207492805</v>
      </c>
      <c r="D53" s="155">
        <f>IFERROR('tablas turistas por categorías '!E53/'tablas turistas por categorías '!E66-1,"-")</f>
        <v>8.2930756843800246E-2</v>
      </c>
      <c r="E53" s="155">
        <f>IFERROR('tablas turistas por categorías '!G53/'tablas turistas por categorías '!G66-1,"-")</f>
        <v>-4.1596574399755282E-2</v>
      </c>
      <c r="F53" s="116">
        <f>IFERROR('tablas turistas por categorías '!I53/'tablas turistas por categorías '!I66-1,"-")</f>
        <v>-2.2785932163620681E-2</v>
      </c>
      <c r="G53" s="155">
        <f>IFERROR('tablas turistas por categorías '!K53/'tablas turistas por categorías '!K66-1,"-")</f>
        <v>-0.14250358857595402</v>
      </c>
      <c r="H53" s="116">
        <f>IFERROR('tablas turistas por categorías '!M53/'tablas turistas por categorías '!M66-1,"-")</f>
        <v>-6.4088114754098369E-2</v>
      </c>
    </row>
    <row r="54" spans="2:8" hidden="1" outlineLevel="1" x14ac:dyDescent="0.25">
      <c r="B54" s="114" t="s">
        <v>89</v>
      </c>
      <c r="C54" s="155">
        <f>IFERROR('tablas turistas por categorías '!C54/'tablas turistas por categorías '!C67-1,"-")</f>
        <v>0.13935681470137817</v>
      </c>
      <c r="D54" s="155">
        <f>IFERROR('tablas turistas por categorías '!E54/'tablas turistas por categorías '!E67-1,"-")</f>
        <v>-0.12248418631397351</v>
      </c>
      <c r="E54" s="155">
        <f>IFERROR('tablas turistas por categorías '!G54/'tablas turistas por categorías '!G67-1,"-")</f>
        <v>4.9420709630702442E-2</v>
      </c>
      <c r="F54" s="116">
        <f>IFERROR('tablas turistas por categorías '!I54/'tablas turistas por categorías '!I67-1,"-")</f>
        <v>2.7938688675859913E-2</v>
      </c>
      <c r="G54" s="155">
        <f>IFERROR('tablas turistas por categorías '!K54/'tablas turistas por categorías '!K67-1,"-")</f>
        <v>-0.12479247371333702</v>
      </c>
      <c r="H54" s="116">
        <f>IFERROR('tablas turistas por categorías '!M54/'tablas turistas por categorías '!M67-1,"-")</f>
        <v>-2.0408520776399652E-2</v>
      </c>
    </row>
    <row r="55" spans="2:8" hidden="1" outlineLevel="1" x14ac:dyDescent="0.25">
      <c r="B55" s="114" t="s">
        <v>90</v>
      </c>
      <c r="C55" s="155">
        <f>IFERROR('tablas turistas por categorías '!C55/'tablas turistas por categorías '!C68-1,"-")</f>
        <v>6.2982005141388075E-2</v>
      </c>
      <c r="D55" s="155">
        <f>IFERROR('tablas turistas por categorías '!E55/'tablas turistas por categorías '!E68-1,"-")</f>
        <v>-0.28967571903288647</v>
      </c>
      <c r="E55" s="155">
        <f>IFERROR('tablas turistas por categorías '!G55/'tablas turistas por categorías '!G68-1,"-")</f>
        <v>-0.10732129905713594</v>
      </c>
      <c r="F55" s="116">
        <f>IFERROR('tablas turistas por categorías '!I55/'tablas turistas por categorías '!I68-1,"-")</f>
        <v>-0.13198965184897116</v>
      </c>
      <c r="G55" s="155">
        <f>IFERROR('tablas turistas por categorías '!K55/'tablas turistas por categorías '!K68-1,"-")</f>
        <v>-0.25932130890425609</v>
      </c>
      <c r="H55" s="116">
        <f>IFERROR('tablas turistas por categorías '!M55/'tablas turistas por categorías '!M68-1,"-")</f>
        <v>-0.17295716497505587</v>
      </c>
    </row>
    <row r="56" spans="2:8" hidden="1" outlineLevel="1" x14ac:dyDescent="0.25">
      <c r="B56" s="114" t="s">
        <v>91</v>
      </c>
      <c r="C56" s="155">
        <f>IFERROR('tablas turistas por categorías '!C56/'tablas turistas por categorías '!C69-1,"-")</f>
        <v>2.0222222222222221</v>
      </c>
      <c r="D56" s="155">
        <f>IFERROR('tablas turistas por categorías '!E56/'tablas turistas por categorías '!E69-1,"-")</f>
        <v>-0.23254645906579607</v>
      </c>
      <c r="E56" s="155">
        <f>IFERROR('tablas turistas por categorías '!G56/'tablas turistas por categorías '!G69-1,"-")</f>
        <v>-0.10404755308163116</v>
      </c>
      <c r="F56" s="116">
        <f>IFERROR('tablas turistas por categorías '!I56/'tablas turistas por categorías '!I69-1,"-")</f>
        <v>-0.11341969668523266</v>
      </c>
      <c r="G56" s="155">
        <f>IFERROR('tablas turistas por categorías '!K56/'tablas turistas por categorías '!K69-1,"-")</f>
        <v>-0.21927547230099453</v>
      </c>
      <c r="H56" s="116">
        <f>IFERROR('tablas turistas por categorías '!M56/'tablas turistas por categorías '!M69-1,"-")</f>
        <v>-0.14973826294296599</v>
      </c>
    </row>
    <row r="57" spans="2:8" hidden="1" outlineLevel="1" x14ac:dyDescent="0.25">
      <c r="B57" s="114" t="s">
        <v>92</v>
      </c>
      <c r="C57" s="155">
        <f>IFERROR('tablas turistas por categorías '!C57/'tablas turistas por categorías '!C70-1,"-")</f>
        <v>2.1428571428571428</v>
      </c>
      <c r="D57" s="155">
        <f>IFERROR('tablas turistas por categorías '!E57/'tablas turistas por categorías '!E70-1,"-")</f>
        <v>-0.16039988063264699</v>
      </c>
      <c r="E57" s="155">
        <f>IFERROR('tablas turistas por categorías '!G57/'tablas turistas por categorías '!G70-1,"-")</f>
        <v>0.11558250643145906</v>
      </c>
      <c r="F57" s="116">
        <f>IFERROR('tablas turistas por categorías '!I57/'tablas turistas por categorías '!I70-1,"-")</f>
        <v>7.9227443941653819E-2</v>
      </c>
      <c r="G57" s="155">
        <f>IFERROR('tablas turistas por categorías '!K57/'tablas turistas por categorías '!K70-1,"-")</f>
        <v>-2.2190599012762879E-2</v>
      </c>
      <c r="H57" s="116">
        <f>IFERROR('tablas turistas por categorías '!M57/'tablas turistas por categorías '!M70-1,"-")</f>
        <v>4.2469860099284329E-2</v>
      </c>
    </row>
    <row r="58" spans="2:8" hidden="1" outlineLevel="1" x14ac:dyDescent="0.25">
      <c r="B58" s="114" t="s">
        <v>93</v>
      </c>
      <c r="C58" s="155">
        <f>IFERROR('tablas turistas por categorías '!C58/'tablas turistas por categorías '!C71-1,"-")</f>
        <v>1.3443223443223444</v>
      </c>
      <c r="D58" s="155">
        <f>IFERROR('tablas turistas por categorías '!E58/'tablas turistas por categorías '!E71-1,"-")</f>
        <v>-0.18654336734693877</v>
      </c>
      <c r="E58" s="155">
        <f>IFERROR('tablas turistas por categorías '!G58/'tablas turistas por categorías '!G71-1,"-")</f>
        <v>0.12624136797106211</v>
      </c>
      <c r="F58" s="116">
        <f>IFERROR('tablas turistas por categorías '!I58/'tablas turistas por categorías '!I71-1,"-")</f>
        <v>8.2153971045866525E-2</v>
      </c>
      <c r="G58" s="155">
        <f>IFERROR('tablas turistas por categorías '!K58/'tablas turistas por categorías '!K71-1,"-")</f>
        <v>-0.13311417240659573</v>
      </c>
      <c r="H58" s="116">
        <f>IFERROR('tablas turistas por categorías '!M58/'tablas turistas por categorías '!M71-1,"-")</f>
        <v>8.6423492934657453E-3</v>
      </c>
    </row>
    <row r="59" spans="2:8" hidden="1" outlineLevel="1" x14ac:dyDescent="0.25">
      <c r="B59" s="114" t="s">
        <v>94</v>
      </c>
      <c r="C59" s="155">
        <f>IFERROR('tablas turistas por categorías '!C59/'tablas turistas por categorías '!C72-1,"-")</f>
        <v>0.18860759493670876</v>
      </c>
      <c r="D59" s="155">
        <f>IFERROR('tablas turistas por categorías '!E59/'tablas turistas por categorías '!E72-1,"-")</f>
        <v>-0.22358078602620091</v>
      </c>
      <c r="E59" s="155">
        <f>IFERROR('tablas turistas por categorías '!G59/'tablas turistas por categorías '!G72-1,"-")</f>
        <v>-0.12565605095541399</v>
      </c>
      <c r="F59" s="116">
        <f>IFERROR('tablas turistas por categorías '!I59/'tablas turistas por categorías '!I72-1,"-")</f>
        <v>-0.13682239101030069</v>
      </c>
      <c r="G59" s="155">
        <f>IFERROR('tablas turistas por categorías '!K59/'tablas turistas por categorías '!K72-1,"-")</f>
        <v>-0.18086295551084286</v>
      </c>
      <c r="H59" s="116">
        <f>IFERROR('tablas turistas por categorías '!M59/'tablas turistas por categorías '!M72-1,"-")</f>
        <v>-0.15080942913944906</v>
      </c>
    </row>
    <row r="60" spans="2:8" hidden="1" outlineLevel="1" x14ac:dyDescent="0.25">
      <c r="B60" s="114" t="s">
        <v>95</v>
      </c>
      <c r="C60" s="155">
        <f>IFERROR('tablas turistas por categorías '!C60/'tablas turistas por categorías '!C73-1,"-")</f>
        <v>-0.18998527245949925</v>
      </c>
      <c r="D60" s="155">
        <f>IFERROR('tablas turistas por categorías '!E60/'tablas turistas por categorías '!E73-1,"-")</f>
        <v>-5.3417899929527835E-2</v>
      </c>
      <c r="E60" s="155">
        <f>IFERROR('tablas turistas por categorías '!G60/'tablas turistas por categorías '!G73-1,"-")</f>
        <v>-3.107462686567164E-2</v>
      </c>
      <c r="F60" s="116">
        <f>IFERROR('tablas turistas por categorías '!I60/'tablas turistas por categorías '!I73-1,"-")</f>
        <v>-3.9997139656282044E-2</v>
      </c>
      <c r="G60" s="155">
        <f>IFERROR('tablas turistas por categorías '!K60/'tablas turistas por categorías '!K73-1,"-")</f>
        <v>-0.18380960578412808</v>
      </c>
      <c r="H60" s="116">
        <f>IFERROR('tablas turistas por categorías '!M60/'tablas turistas por categorías '!M73-1,"-")</f>
        <v>-9.1257727530718369E-2</v>
      </c>
    </row>
    <row r="61" spans="2:8" hidden="1" outlineLevel="1" x14ac:dyDescent="0.25">
      <c r="B61" s="114" t="s">
        <v>96</v>
      </c>
      <c r="C61" s="155">
        <f>IFERROR('tablas turistas por categorías '!C61/'tablas turistas por categorías '!C74-1,"-")</f>
        <v>-0.36862147753236862</v>
      </c>
      <c r="D61" s="155">
        <f>IFERROR('tablas turistas por categorías '!E61/'tablas turistas por categorías '!E74-1,"-")</f>
        <v>-0.13055936215273456</v>
      </c>
      <c r="E61" s="155">
        <f>IFERROR('tablas turistas por categorías '!G61/'tablas turistas por categorías '!G74-1,"-")</f>
        <v>-8.7733497361520696E-3</v>
      </c>
      <c r="F61" s="116">
        <f>IFERROR('tablas turistas por categorías '!I61/'tablas turistas por categorías '!I74-1,"-")</f>
        <v>-4.4818414576549226E-2</v>
      </c>
      <c r="G61" s="155">
        <f>IFERROR('tablas turistas por categorías '!K61/'tablas turistas por categorías '!K74-1,"-")</f>
        <v>-0.12843453862036103</v>
      </c>
      <c r="H61" s="116">
        <f>IFERROR('tablas turistas por categorías '!M61/'tablas turistas por categorías '!M74-1,"-")</f>
        <v>-7.1534896309076723E-2</v>
      </c>
    </row>
    <row r="62" spans="2:8" hidden="1" outlineLevel="1" x14ac:dyDescent="0.25">
      <c r="B62" s="114" t="s">
        <v>97</v>
      </c>
      <c r="C62" s="155">
        <f>IFERROR('tablas turistas por categorías '!C62/'tablas turistas por categorías '!C75-1,"-")</f>
        <v>-0.37738985868661679</v>
      </c>
      <c r="D62" s="155">
        <f>IFERROR('tablas turistas por categorías '!E62/'tablas turistas por categorías '!E75-1,"-")</f>
        <v>-7.4111971933927823E-2</v>
      </c>
      <c r="E62" s="155">
        <f>IFERROR('tablas turistas por categorías '!G62/'tablas turistas por categorías '!G75-1,"-")</f>
        <v>8.248403315667896E-2</v>
      </c>
      <c r="F62" s="116">
        <f>IFERROR('tablas turistas por categorías '!I62/'tablas turistas por categorías '!I75-1,"-")</f>
        <v>3.9140875133404585E-2</v>
      </c>
      <c r="G62" s="155">
        <f>IFERROR('tablas turistas por categorías '!K62/'tablas turistas por categorías '!K75-1,"-")</f>
        <v>-7.0044488383588677E-2</v>
      </c>
      <c r="H62" s="116">
        <f>IFERROR('tablas turistas por categorías '!M62/'tablas turistas por categorías '!M75-1,"-")</f>
        <v>8.664009703691633E-4</v>
      </c>
    </row>
    <row r="63" spans="2:8" ht="15" customHeight="1" collapsed="1" x14ac:dyDescent="0.25">
      <c r="B63" s="157">
        <v>2010</v>
      </c>
      <c r="C63" s="126">
        <f>IFERROR('tablas turistas por categorías '!C63/'tablas turistas por categorías '!C76-1,"-")</f>
        <v>0.22830101569713768</v>
      </c>
      <c r="D63" s="126">
        <f>IFERROR('tablas turistas por categorías '!E63/'tablas turistas por categorías '!E76-1,"-")</f>
        <v>-0.13294616984693819</v>
      </c>
      <c r="E63" s="126">
        <f>IFERROR('tablas turistas por categorías '!G63/'tablas turistas por categorías '!G76-1,"-")</f>
        <v>-2.7633269145382111E-2</v>
      </c>
      <c r="F63" s="126">
        <f>IFERROR('tablas turistas por categorías '!I63/'tablas turistas por categorías '!I76-1,"-")</f>
        <v>-4.0384645374586747E-2</v>
      </c>
      <c r="G63" s="126">
        <f>IFERROR('tablas turistas por categorías '!K63/'tablas turistas por categorías '!K76-1,"-")</f>
        <v>-0.14819833812223349</v>
      </c>
      <c r="H63" s="126">
        <f>IFERROR('tablas turistas por categorías '!M63/'tablas turistas por categorías '!M76-1,"-")</f>
        <v>-7.6419928049711094E-2</v>
      </c>
    </row>
    <row r="64" spans="2:8" hidden="1" outlineLevel="1" x14ac:dyDescent="0.25">
      <c r="B64" s="114" t="s">
        <v>86</v>
      </c>
      <c r="C64" s="155">
        <f>IFERROR('tablas turistas por categorías '!C64/'tablas turistas por categorías '!C77-1,"-")</f>
        <v>-0.53430353430353428</v>
      </c>
      <c r="D64" s="155">
        <f>IFERROR('tablas turistas por categorías '!E64/'tablas turistas por categorías '!E77-1,"-")</f>
        <v>-0.35103589145024805</v>
      </c>
      <c r="E64" s="155">
        <f>IFERROR('tablas turistas por categorías '!G64/'tablas turistas por categorías '!G77-1,"-")</f>
        <v>3.8100696853600402E-2</v>
      </c>
      <c r="F64" s="116">
        <f>IFERROR('tablas turistas por categorías '!I64/'tablas turistas por categorías '!I77-1,"-")</f>
        <v>-7.439255633461217E-2</v>
      </c>
      <c r="G64" s="155">
        <f>IFERROR('tablas turistas por categorías '!K64/'tablas turistas por categorías '!K77-1,"-")</f>
        <v>-0.13086001980851769</v>
      </c>
      <c r="H64" s="116">
        <f>IFERROR('tablas turistas por categorías '!M64/'tablas turistas por categorías '!M77-1,"-")</f>
        <v>-9.4056275687638302E-2</v>
      </c>
    </row>
    <row r="65" spans="2:8" hidden="1" outlineLevel="1" x14ac:dyDescent="0.25">
      <c r="B65" s="114" t="s">
        <v>87</v>
      </c>
      <c r="C65" s="155">
        <f>IFERROR('tablas turistas por categorías '!C65/'tablas turistas por categorías '!C78-1,"-")</f>
        <v>-0.87419006479481642</v>
      </c>
      <c r="D65" s="155">
        <f>IFERROR('tablas turistas por categorías '!E65/'tablas turistas por categorías '!E78-1,"-")</f>
        <v>-0.29271396754692969</v>
      </c>
      <c r="E65" s="155">
        <f>IFERROR('tablas turistas por categorías '!G65/'tablas turistas por categorías '!G78-1,"-")</f>
        <v>3.1349148595546605E-2</v>
      </c>
      <c r="F65" s="116">
        <f>IFERROR('tablas turistas por categorías '!I65/'tablas turistas por categorías '!I78-1,"-")</f>
        <v>-7.2355158208431969E-2</v>
      </c>
      <c r="G65" s="155">
        <f>IFERROR('tablas turistas por categorías '!K65/'tablas turistas por categorías '!K78-1,"-")</f>
        <v>-0.18415669205658325</v>
      </c>
      <c r="H65" s="116">
        <f>IFERROR('tablas turistas por categorías '!M65/'tablas turistas por categorías '!M78-1,"-")</f>
        <v>-0.10979289035285889</v>
      </c>
    </row>
    <row r="66" spans="2:8" hidden="1" outlineLevel="1" x14ac:dyDescent="0.25">
      <c r="B66" s="114" t="s">
        <v>88</v>
      </c>
      <c r="C66" s="155">
        <f>IFERROR('tablas turistas por categorías '!C66/'tablas turistas por categorías '!C79-1,"-")</f>
        <v>-0.56131479140328699</v>
      </c>
      <c r="D66" s="155">
        <f>IFERROR('tablas turistas por categorías '!E66/'tablas turistas por categorías '!E79-1,"-")</f>
        <v>-0.4</v>
      </c>
      <c r="E66" s="155">
        <f>IFERROR('tablas turistas por categorías '!G66/'tablas turistas por categorías '!G79-1,"-")</f>
        <v>-8.2807570977917466E-3</v>
      </c>
      <c r="F66" s="116">
        <f>IFERROR('tablas turistas por categorías '!I66/'tablas turistas por categorías '!I79-1,"-")</f>
        <v>-0.1044361428904973</v>
      </c>
      <c r="G66" s="155">
        <f>IFERROR('tablas turistas por categorías '!K66/'tablas turistas por categorías '!K79-1,"-")</f>
        <v>-0.15245207031086128</v>
      </c>
      <c r="H66" s="116">
        <f>IFERROR('tablas turistas por categorías '!M66/'tablas turistas por categorías '!M79-1,"-")</f>
        <v>-0.12160439197804007</v>
      </c>
    </row>
    <row r="67" spans="2:8" hidden="1" outlineLevel="1" x14ac:dyDescent="0.25">
      <c r="B67" s="114" t="s">
        <v>89</v>
      </c>
      <c r="C67" s="155">
        <f>IFERROR('tablas turistas por categorías '!C67/'tablas turistas por categorías '!C80-1,"-")</f>
        <v>-0.52405247813411071</v>
      </c>
      <c r="D67" s="155">
        <f>IFERROR('tablas turistas por categorías '!E67/'tablas turistas por categorías '!E80-1,"-")</f>
        <v>-0.36809593023255816</v>
      </c>
      <c r="E67" s="155">
        <f>IFERROR('tablas turistas por categorías '!G67/'tablas turistas por categorías '!G80-1,"-")</f>
        <v>-0.12562654988656152</v>
      </c>
      <c r="F67" s="116">
        <f>IFERROR('tablas turistas por categorías '!I67/'tablas turistas por categorías '!I80-1,"-")</f>
        <v>-0.17924012285942692</v>
      </c>
      <c r="G67" s="155">
        <f>IFERROR('tablas turistas por categorías '!K67/'tablas turistas por categorías '!K80-1,"-")</f>
        <v>-0.20473549863568352</v>
      </c>
      <c r="H67" s="116">
        <f>IFERROR('tablas turistas por categorías '!M67/'tablas turistas por categorías '!M80-1,"-")</f>
        <v>-0.18748576634024139</v>
      </c>
    </row>
    <row r="68" spans="2:8" hidden="1" outlineLevel="1" x14ac:dyDescent="0.25">
      <c r="B68" s="114" t="s">
        <v>90</v>
      </c>
      <c r="C68" s="155">
        <f>IFERROR('tablas turistas por categorías '!C68/'tablas turistas por categorías '!C81-1,"-")</f>
        <v>-0.60806045340050385</v>
      </c>
      <c r="D68" s="155">
        <f>IFERROR('tablas turistas por categorías '!E68/'tablas turistas por categorías '!E81-1,"-")</f>
        <v>-0.39776412945966466</v>
      </c>
      <c r="E68" s="155">
        <f>IFERROR('tablas turistas por categorías '!G68/'tablas turistas por categorías '!G81-1,"-")</f>
        <v>-5.3272044097732119E-2</v>
      </c>
      <c r="F68" s="116">
        <f>IFERROR('tablas turistas por categorías '!I68/'tablas turistas por categorías '!I81-1,"-")</f>
        <v>-0.14170234380669033</v>
      </c>
      <c r="G68" s="155">
        <f>IFERROR('tablas turistas por categorías '!K68/'tablas turistas por categorías '!K81-1,"-")</f>
        <v>-0.26807378225364609</v>
      </c>
      <c r="H68" s="116">
        <f>IFERROR('tablas turistas por categorías '!M68/'tablas turistas por categorías '!M81-1,"-")</f>
        <v>-0.18687170113956397</v>
      </c>
    </row>
    <row r="69" spans="2:8" hidden="1" outlineLevel="1" x14ac:dyDescent="0.25">
      <c r="B69" s="114" t="s">
        <v>91</v>
      </c>
      <c r="C69" s="155">
        <f>IFERROR('tablas turistas por categorías '!C69/'tablas turistas por categorías '!C82-1,"-")</f>
        <v>-0.83292079207920788</v>
      </c>
      <c r="D69" s="155">
        <f>IFERROR('tablas turistas por categorías '!E69/'tablas turistas por categorías '!E82-1,"-")</f>
        <v>-0.21844946025515211</v>
      </c>
      <c r="E69" s="155">
        <f>IFERROR('tablas turistas por categorías '!G69/'tablas turistas por categorías '!G82-1,"-")</f>
        <v>-0.11262348576281789</v>
      </c>
      <c r="F69" s="116">
        <f>IFERROR('tablas turistas por categorías '!I69/'tablas turistas por categorías '!I82-1,"-")</f>
        <v>-0.15227771097121034</v>
      </c>
      <c r="G69" s="155">
        <f>IFERROR('tablas turistas por categorías '!K69/'tablas turistas por categorías '!K82-1,"-")</f>
        <v>-0.21553452813635798</v>
      </c>
      <c r="H69" s="116">
        <f>IFERROR('tablas turistas por categorías '!M69/'tablas turistas por categorías '!M82-1,"-")</f>
        <v>-0.17509947549285587</v>
      </c>
    </row>
    <row r="70" spans="2:8" hidden="1" outlineLevel="1" x14ac:dyDescent="0.25">
      <c r="B70" s="114" t="s">
        <v>92</v>
      </c>
      <c r="C70" s="155">
        <f>IFERROR('tablas turistas por categorías '!C70/'tablas turistas por categorías '!C83-1,"-")</f>
        <v>-0.82883642495784149</v>
      </c>
      <c r="D70" s="155">
        <f>IFERROR('tablas turistas por categorías '!E70/'tablas turistas por categorías '!E83-1,"-")</f>
        <v>-0.18506809338521402</v>
      </c>
      <c r="E70" s="155">
        <f>IFERROR('tablas turistas por categorías '!G70/'tablas turistas por categorías '!G83-1,"-")</f>
        <v>-0.1483123793625124</v>
      </c>
      <c r="F70" s="116">
        <f>IFERROR('tablas turistas por categorías '!I70/'tablas turistas por categorías '!I83-1,"-")</f>
        <v>-0.17154645220742226</v>
      </c>
      <c r="G70" s="155">
        <f>IFERROR('tablas turistas por categorías '!K70/'tablas turistas por categorías '!K83-1,"-")</f>
        <v>-0.11318373624640143</v>
      </c>
      <c r="H70" s="116">
        <f>IFERROR('tablas turistas por categorías '!M70/'tablas turistas por categorías '!M83-1,"-")</f>
        <v>-0.1513029204568771</v>
      </c>
    </row>
    <row r="71" spans="2:8" hidden="1" outlineLevel="1" x14ac:dyDescent="0.25">
      <c r="B71" s="114" t="s">
        <v>93</v>
      </c>
      <c r="C71" s="155">
        <f>IFERROR('tablas turistas por categorías '!C71/'tablas turistas por categorías '!C84-1,"-")</f>
        <v>-0.84765625</v>
      </c>
      <c r="D71" s="155">
        <f>IFERROR('tablas turistas por categorías '!E71/'tablas turistas por categorías '!E84-1,"-")</f>
        <v>-0.34248873047489259</v>
      </c>
      <c r="E71" s="155">
        <f>IFERROR('tablas turistas por categorías '!G71/'tablas turistas por categorías '!G84-1,"-")</f>
        <v>-0.16801181910207652</v>
      </c>
      <c r="F71" s="116">
        <f>IFERROR('tablas turistas por categorías '!I71/'tablas turistas por categorías '!I84-1,"-")</f>
        <v>-0.22820684181947282</v>
      </c>
      <c r="G71" s="155">
        <f>IFERROR('tablas turistas por categorías '!K71/'tablas turistas por categorías '!K84-1,"-")</f>
        <v>-0.27764794572182439</v>
      </c>
      <c r="H71" s="116">
        <f>IFERROR('tablas turistas por categorías '!M71/'tablas turistas por categorías '!M84-1,"-")</f>
        <v>-0.2458340052679675</v>
      </c>
    </row>
    <row r="72" spans="2:8" hidden="1" outlineLevel="1" x14ac:dyDescent="0.25">
      <c r="B72" s="114" t="s">
        <v>94</v>
      </c>
      <c r="C72" s="155">
        <f>IFERROR('tablas turistas por categorías '!C72/'tablas turistas por categorías '!C85-1,"-")</f>
        <v>-0.46295037389530935</v>
      </c>
      <c r="D72" s="155">
        <f>IFERROR('tablas turistas por categorías '!E72/'tablas turistas por categorías '!E85-1,"-")</f>
        <v>-0.28245299910474486</v>
      </c>
      <c r="E72" s="155">
        <f>IFERROR('tablas turistas por categorías '!G72/'tablas turistas por categorías '!G85-1,"-")</f>
        <v>5.8170822335545935E-3</v>
      </c>
      <c r="F72" s="116">
        <f>IFERROR('tablas turistas por categorías '!I72/'tablas turistas por categorías '!I85-1,"-")</f>
        <v>-6.9855218333849445E-2</v>
      </c>
      <c r="G72" s="155">
        <f>IFERROR('tablas turistas por categorías '!K72/'tablas turistas por categorías '!K85-1,"-")</f>
        <v>-0.11285204284014283</v>
      </c>
      <c r="H72" s="116">
        <f>IFERROR('tablas turistas por categorías '!M72/'tablas turistas por categorías '!M85-1,"-")</f>
        <v>-8.3955563649608433E-2</v>
      </c>
    </row>
    <row r="73" spans="2:8" hidden="1" outlineLevel="1" x14ac:dyDescent="0.25">
      <c r="B73" s="114" t="s">
        <v>95</v>
      </c>
      <c r="C73" s="155">
        <f>IFERROR('tablas turistas por categorías '!C73/'tablas turistas por categorías '!C86-1,"-")</f>
        <v>-0.4245762711864407</v>
      </c>
      <c r="D73" s="155">
        <f>IFERROR('tablas turistas por categorías '!E73/'tablas turistas por categorías '!E86-1,"-")</f>
        <v>-0.4616843702579666</v>
      </c>
      <c r="E73" s="155">
        <f>IFERROR('tablas turistas por categorías '!G73/'tablas turistas por categorías '!G86-1,"-")</f>
        <v>-0.2272915993910597</v>
      </c>
      <c r="F73" s="116">
        <f>IFERROR('tablas turistas por categorías '!I73/'tablas turistas por categorías '!I86-1,"-")</f>
        <v>-0.2876523924338642</v>
      </c>
      <c r="G73" s="155">
        <f>IFERROR('tablas turistas por categorías '!K73/'tablas turistas por categorías '!K86-1,"-")</f>
        <v>-0.21616515989744978</v>
      </c>
      <c r="H73" s="116">
        <f>IFERROR('tablas turistas por categorías '!M73/'tablas turistas por categorías '!M86-1,"-")</f>
        <v>-0.26371727393887368</v>
      </c>
    </row>
    <row r="74" spans="2:8" hidden="1" outlineLevel="1" x14ac:dyDescent="0.25">
      <c r="B74" s="114" t="s">
        <v>96</v>
      </c>
      <c r="C74" s="155">
        <f>IFERROR('tablas turistas por categorías '!C74/'tablas turistas por categorías '!C87-1,"-")</f>
        <v>-0.333502538071066</v>
      </c>
      <c r="D74" s="155">
        <f>IFERROR('tablas turistas por categorías '!E74/'tablas turistas por categorías '!E87-1,"-")</f>
        <v>-0.2050901168548227</v>
      </c>
      <c r="E74" s="155">
        <f>IFERROR('tablas turistas por categorías '!G74/'tablas turistas por categorías '!G87-1,"-")</f>
        <v>-0.132794295179539</v>
      </c>
      <c r="F74" s="116">
        <f>IFERROR('tablas turistas por categorías '!I74/'tablas turistas por categorías '!I87-1,"-")</f>
        <v>-0.15639482458531673</v>
      </c>
      <c r="G74" s="155">
        <f>IFERROR('tablas turistas por categorías '!K74/'tablas turistas por categorías '!K87-1,"-")</f>
        <v>-9.7903433783848359E-2</v>
      </c>
      <c r="H74" s="116">
        <f>IFERROR('tablas turistas por categorías '!M74/'tablas turistas por categorías '!M87-1,"-")</f>
        <v>-0.13854807215923992</v>
      </c>
    </row>
    <row r="75" spans="2:8" hidden="1" outlineLevel="1" x14ac:dyDescent="0.25">
      <c r="B75" s="114" t="s">
        <v>97</v>
      </c>
      <c r="C75" s="155">
        <f>IFERROR('tablas turistas por categorías '!C75/'tablas turistas por categorías '!C88-1,"-")</f>
        <v>-3.2958199356913132E-2</v>
      </c>
      <c r="D75" s="155">
        <f>IFERROR('tablas turistas por categorías '!E75/'tablas turistas por categorías '!E88-1,"-")</f>
        <v>-0.24341959743419594</v>
      </c>
      <c r="E75" s="155">
        <f>IFERROR('tablas turistas por categorías '!G75/'tablas turistas por categorías '!G88-1,"-")</f>
        <v>-0.10783778868885252</v>
      </c>
      <c r="F75" s="116">
        <f>IFERROR('tablas turistas por categorías '!I75/'tablas turistas por categorías '!I88-1,"-")</f>
        <v>-0.13401109057301297</v>
      </c>
      <c r="G75" s="155">
        <f>IFERROR('tablas turistas por categorías '!K75/'tablas turistas por categorías '!K88-1,"-")</f>
        <v>-0.10557962684587496</v>
      </c>
      <c r="H75" s="116">
        <f>IFERROR('tablas turistas por categorías '!M75/'tablas turistas por categorías '!M88-1,"-")</f>
        <v>-0.12425263285683941</v>
      </c>
    </row>
    <row r="76" spans="2:8" collapsed="1" x14ac:dyDescent="0.25">
      <c r="B76" s="157">
        <v>2009</v>
      </c>
      <c r="C76" s="126">
        <f>IFERROR('tablas turistas por categorías '!C76/'tablas turistas por categorías '!C89-1,"-")</f>
        <v>-0.57433428318757984</v>
      </c>
      <c r="D76" s="126">
        <f>IFERROR('tablas turistas por categorías '!E76/'tablas turistas por categorías '!E89-1,"-")</f>
        <v>-0.31929120969062041</v>
      </c>
      <c r="E76" s="126">
        <f>IFERROR('tablas turistas por categorías '!G76/'tablas turistas por categorías '!G89-1,"-")</f>
        <v>-8.7270386712553161E-2</v>
      </c>
      <c r="F76" s="126">
        <f>IFERROR('tablas turistas por categorías '!I76/'tablas turistas por categorías '!I89-1,"-")</f>
        <v>-0.15062205900371217</v>
      </c>
      <c r="G76" s="126">
        <f>IFERROR('tablas turistas por categorías '!K76/'tablas turistas por categorías '!K89-1,"-")</f>
        <v>-0.18061525441524107</v>
      </c>
      <c r="H76" s="126">
        <f>IFERROR('tablas turistas por categorías '!M76/'tablas turistas por categorías '!M89-1,"-")</f>
        <v>-0.16088823451900369</v>
      </c>
    </row>
    <row r="77" spans="2:8" hidden="1" outlineLevel="1" x14ac:dyDescent="0.25">
      <c r="B77" s="114" t="s">
        <v>86</v>
      </c>
      <c r="C77" s="155">
        <f>IFERROR('tablas turistas por categorías '!C77/'tablas turistas por categorías '!C90-1,"-")</f>
        <v>1.2476635514018692</v>
      </c>
      <c r="D77" s="155">
        <f>IFERROR('tablas turistas por categorías '!E77/'tablas turistas por categorías '!E90-1,"-")</f>
        <v>-7.3783783783783807E-2</v>
      </c>
      <c r="E77" s="155">
        <f>IFERROR('tablas turistas por categorías '!G77/'tablas turistas por categorías '!G90-1,"-")</f>
        <v>-0.13941171889197534</v>
      </c>
      <c r="F77" s="116">
        <f>IFERROR('tablas turistas por categorías '!I77/'tablas turistas por categorías '!I90-1,"-")</f>
        <v>-0.10145616641901933</v>
      </c>
      <c r="G77" s="155">
        <f>IFERROR('tablas turistas por categorías '!K77/'tablas turistas por categorías '!K90-1,"-")</f>
        <v>-0.14558725009696416</v>
      </c>
      <c r="H77" s="116">
        <f>IFERROR('tablas turistas por categorías '!M77/'tablas turistas por categorías '!M90-1,"-")</f>
        <v>-0.11733218326652795</v>
      </c>
    </row>
    <row r="78" spans="2:8" hidden="1" outlineLevel="1" x14ac:dyDescent="0.25">
      <c r="B78" s="114" t="s">
        <v>87</v>
      </c>
      <c r="C78" s="155">
        <f>IFERROR('tablas turistas por categorías '!C78/'tablas turistas por categorías '!C91-1,"-")</f>
        <v>8.6217008797653927E-2</v>
      </c>
      <c r="D78" s="155">
        <f>IFERROR('tablas turistas por categorías '!E78/'tablas turistas por categorías '!E91-1,"-")</f>
        <v>-0.12686359848134088</v>
      </c>
      <c r="E78" s="155">
        <f>IFERROR('tablas turistas por categorías '!G78/'tablas turistas por categorías '!G91-1,"-")</f>
        <v>-0.12335094031488425</v>
      </c>
      <c r="F78" s="116">
        <f>IFERROR('tablas turistas por categorías '!I78/'tablas turistas por categorías '!I91-1,"-")</f>
        <v>-0.11717253786779647</v>
      </c>
      <c r="G78" s="155">
        <f>IFERROR('tablas turistas por categorías '!K78/'tablas turistas por categorías '!K91-1,"-")</f>
        <v>-6.0903331289597351E-2</v>
      </c>
      <c r="H78" s="116">
        <f>IFERROR('tablas turistas por categorías '!M78/'tablas turistas por categorías '!M91-1,"-")</f>
        <v>-9.9096614932114857E-2</v>
      </c>
    </row>
    <row r="79" spans="2:8" hidden="1" outlineLevel="1" x14ac:dyDescent="0.25">
      <c r="B79" s="114" t="s">
        <v>88</v>
      </c>
      <c r="C79" s="155">
        <f>IFERROR('tablas turistas por categorías '!C79/'tablas turistas por categorías '!C92-1,"-")</f>
        <v>0.20671243325705557</v>
      </c>
      <c r="D79" s="155">
        <f>IFERROR('tablas turistas por categorías '!E79/'tablas turistas por categorías '!E92-1,"-")</f>
        <v>-0.16151898734177217</v>
      </c>
      <c r="E79" s="155">
        <f>IFERROR('tablas turistas por categorías '!G79/'tablas turistas por categorías '!G92-1,"-")</f>
        <v>-0.16772695142885996</v>
      </c>
      <c r="F79" s="116">
        <f>IFERROR('tablas turistas por categorías '!I79/'tablas turistas por categorías '!I92-1,"-")</f>
        <v>-0.156856569156266</v>
      </c>
      <c r="G79" s="155">
        <f>IFERROR('tablas turistas por categorías '!K79/'tablas turistas por categorías '!K92-1,"-")</f>
        <v>-0.16007751937984493</v>
      </c>
      <c r="H79" s="116">
        <f>IFERROR('tablas turistas por categorías '!M79/'tablas turistas por categorías '!M92-1,"-")</f>
        <v>-0.15801106367930484</v>
      </c>
    </row>
    <row r="80" spans="2:8" hidden="1" outlineLevel="1" x14ac:dyDescent="0.25">
      <c r="B80" s="114" t="s">
        <v>89</v>
      </c>
      <c r="C80" s="155">
        <f>IFERROR('tablas turistas por categorías '!C80/'tablas turistas por categorías '!C93-1,"-")</f>
        <v>0.16271186440677976</v>
      </c>
      <c r="D80" s="155">
        <f>IFERROR('tablas turistas por categorías '!E80/'tablas turistas por categorías '!E93-1,"-")</f>
        <v>-0.22032297667390688</v>
      </c>
      <c r="E80" s="155">
        <f>IFERROR('tablas turistas por categorías '!G80/'tablas turistas por categorías '!G93-1,"-")</f>
        <v>-0.14601121950120532</v>
      </c>
      <c r="F80" s="116">
        <f>IFERROR('tablas turistas por categorías '!I80/'tablas turistas por categorías '!I93-1,"-")</f>
        <v>-0.15353657667925069</v>
      </c>
      <c r="G80" s="155">
        <f>IFERROR('tablas turistas por categorías '!K80/'tablas turistas por categorías '!K93-1,"-")</f>
        <v>-0.10908092848180673</v>
      </c>
      <c r="H80" s="116">
        <f>IFERROR('tablas turistas por categorías '!M80/'tablas turistas por categorías '!M93-1,"-")</f>
        <v>-0.13965221650746995</v>
      </c>
    </row>
    <row r="81" spans="2:8" hidden="1" outlineLevel="1" x14ac:dyDescent="0.25">
      <c r="B81" s="114" t="s">
        <v>90</v>
      </c>
      <c r="C81" s="155">
        <f>IFERROR('tablas turistas por categorías '!C81/'tablas turistas por categorías '!C94-1,"-")</f>
        <v>-0.39628953771289532</v>
      </c>
      <c r="D81" s="155">
        <f>IFERROR('tablas turistas por categorías '!E81/'tablas turistas por categorías '!E94-1,"-")</f>
        <v>-3.2385149572649596E-2</v>
      </c>
      <c r="E81" s="155">
        <f>IFERROR('tablas turistas por categorías '!G81/'tablas turistas por categorías '!G94-1,"-")</f>
        <v>-6.2947936587371078E-2</v>
      </c>
      <c r="F81" s="116">
        <f>IFERROR('tablas turistas por categorías '!I81/'tablas turistas por categorías '!I94-1,"-")</f>
        <v>-7.1548878259112048E-2</v>
      </c>
      <c r="G81" s="155">
        <f>IFERROR('tablas turistas por categorías '!K81/'tablas turistas por categorías '!K94-1,"-")</f>
        <v>-4.7205926220542871E-2</v>
      </c>
      <c r="H81" s="116">
        <f>IFERROR('tablas turistas por categorías '!M81/'tablas turistas por categorías '!M94-1,"-")</f>
        <v>-6.2992057181304184E-2</v>
      </c>
    </row>
    <row r="82" spans="2:8" hidden="1" outlineLevel="1" x14ac:dyDescent="0.25">
      <c r="B82" s="114" t="s">
        <v>91</v>
      </c>
      <c r="C82" s="155">
        <f>IFERROR('tablas turistas por categorías '!C82/'tablas turistas por categorías '!C95-1,"-")</f>
        <v>0.1364275668073136</v>
      </c>
      <c r="D82" s="155">
        <f>IFERROR('tablas turistas por categorías '!E82/'tablas turistas por categorías '!E95-1,"-")</f>
        <v>-4.5612063313664852E-2</v>
      </c>
      <c r="E82" s="155">
        <f>IFERROR('tablas turistas por categorías '!G82/'tablas turistas por categorías '!G95-1,"-")</f>
        <v>-0.1313750994971753</v>
      </c>
      <c r="F82" s="116">
        <f>IFERROR('tablas turistas por categorías '!I82/'tablas turistas por categorías '!I95-1,"-")</f>
        <v>-0.11099232800905545</v>
      </c>
      <c r="G82" s="155">
        <f>IFERROR('tablas turistas por categorías '!K82/'tablas turistas por categorías '!K95-1,"-")</f>
        <v>-0.12169079200836586</v>
      </c>
      <c r="H82" s="116">
        <f>IFERROR('tablas turistas por categorías '!M82/'tablas turistas por categorías '!M95-1,"-")</f>
        <v>-0.11488203629960181</v>
      </c>
    </row>
    <row r="83" spans="2:8" hidden="1" outlineLevel="1" x14ac:dyDescent="0.25">
      <c r="B83" s="114" t="s">
        <v>92</v>
      </c>
      <c r="C83" s="155">
        <f>IFERROR('tablas turistas por categorías '!C83/'tablas turistas por categorías '!C96-1,"-")</f>
        <v>-6.6141732283464538E-2</v>
      </c>
      <c r="D83" s="155">
        <f>IFERROR('tablas turistas por categorías '!E83/'tablas turistas por categorías '!E96-1,"-")</f>
        <v>-0.10423701121882145</v>
      </c>
      <c r="E83" s="155">
        <f>IFERROR('tablas turistas por categorías '!G83/'tablas turistas por categorías '!G96-1,"-")</f>
        <v>-8.8622640612371018E-2</v>
      </c>
      <c r="F83" s="116">
        <f>IFERROR('tablas turistas por categorías '!I83/'tablas turistas por categorías '!I96-1,"-")</f>
        <v>-9.0808690519260438E-2</v>
      </c>
      <c r="G83" s="155">
        <f>IFERROR('tablas turistas por categorías '!K83/'tablas turistas por categorías '!K96-1,"-")</f>
        <v>-0.15165607226497158</v>
      </c>
      <c r="H83" s="116">
        <f>IFERROR('tablas turistas por categorías '!M83/'tablas turistas por categorías '!M96-1,"-")</f>
        <v>-0.11287876029948907</v>
      </c>
    </row>
    <row r="84" spans="2:8" hidden="1" outlineLevel="1" x14ac:dyDescent="0.25">
      <c r="B84" s="114" t="s">
        <v>93</v>
      </c>
      <c r="C84" s="155">
        <f>IFERROR('tablas turistas por categorías '!C84/'tablas turistas por categorías '!C97-1,"-")</f>
        <v>0.74149659863945572</v>
      </c>
      <c r="D84" s="155">
        <f>IFERROR('tablas turistas por categorías '!E84/'tablas turistas por categorías '!E97-1,"-")</f>
        <v>0.27646192961327443</v>
      </c>
      <c r="E84" s="155">
        <f>IFERROR('tablas turistas por categorías '!G84/'tablas turistas por categorías '!G97-1,"-")</f>
        <v>0.13749105281175122</v>
      </c>
      <c r="F84" s="116">
        <f>IFERROR('tablas turistas por categorías '!I84/'tablas turistas por categorías '!I97-1,"-")</f>
        <v>0.17834379229728059</v>
      </c>
      <c r="G84" s="155">
        <f>IFERROR('tablas turistas por categorías '!K84/'tablas turistas por categorías '!K97-1,"-")</f>
        <v>0.2495290128108516</v>
      </c>
      <c r="H84" s="116">
        <f>IFERROR('tablas turistas por categorías '!M84/'tablas turistas por categorías '!M97-1,"-")</f>
        <v>0.20277369195209083</v>
      </c>
    </row>
    <row r="85" spans="2:8" hidden="1" outlineLevel="1" x14ac:dyDescent="0.25">
      <c r="B85" s="114" t="s">
        <v>94</v>
      </c>
      <c r="C85" s="155">
        <f>IFERROR('tablas turistas por categorías '!C85/'tablas turistas por categorías '!C98-1,"-")</f>
        <v>0.75536992840095474</v>
      </c>
      <c r="D85" s="155">
        <f>IFERROR('tablas turistas por categorías '!E85/'tablas turistas por categorías '!E98-1,"-")</f>
        <v>2.1117103940031079E-2</v>
      </c>
      <c r="E85" s="155">
        <f>IFERROR('tablas turistas por categorías '!G85/'tablas turistas por categorías '!G98-1,"-")</f>
        <v>-7.6466133383821688E-2</v>
      </c>
      <c r="F85" s="116">
        <f>IFERROR('tablas turistas por categorías '!I85/'tablas turistas por categorías '!I98-1,"-")</f>
        <v>-4.380818419055732E-2</v>
      </c>
      <c r="G85" s="155">
        <f>IFERROR('tablas turistas por categorías '!K85/'tablas turistas por categorías '!K98-1,"-")</f>
        <v>-4.7349128972527632E-2</v>
      </c>
      <c r="H85" s="116">
        <f>IFERROR('tablas turistas por categorías '!M85/'tablas turistas por categorías '!M98-1,"-")</f>
        <v>-4.4972296071756901E-2</v>
      </c>
    </row>
    <row r="86" spans="2:8" hidden="1" outlineLevel="1" x14ac:dyDescent="0.25">
      <c r="B86" s="114" t="s">
        <v>95</v>
      </c>
      <c r="C86" s="155">
        <f>IFERROR('tablas turistas por categorías '!C86/'tablas turistas por categorías '!C99-1,"-")</f>
        <v>0.52849740932642497</v>
      </c>
      <c r="D86" s="155">
        <f>IFERROR('tablas turistas por categorías '!E86/'tablas turistas por categorías '!E99-1,"-")</f>
        <v>0.15340859368163118</v>
      </c>
      <c r="E86" s="155">
        <f>IFERROR('tablas turistas por categorías '!G86/'tablas turistas por categorías '!G99-1,"-")</f>
        <v>9.6126618122977403E-2</v>
      </c>
      <c r="F86" s="116">
        <f>IFERROR('tablas turistas por categorías '!I86/'tablas turistas por categorías '!I99-1,"-")</f>
        <v>0.12129924033280659</v>
      </c>
      <c r="G86" s="155">
        <f>IFERROR('tablas turistas por categorías '!K86/'tablas turistas por categorías '!K99-1,"-")</f>
        <v>8.5264506681310692E-2</v>
      </c>
      <c r="H86" s="116">
        <f>IFERROR('tablas turistas por categorías '!M86/'tablas turistas por categorías '!M99-1,"-")</f>
        <v>0.10897066559783553</v>
      </c>
    </row>
    <row r="87" spans="2:8" hidden="1" outlineLevel="1" x14ac:dyDescent="0.25">
      <c r="B87" s="114" t="s">
        <v>96</v>
      </c>
      <c r="C87" s="155">
        <f>IFERROR('tablas turistas por categorías '!C87/'tablas turistas por categorías '!C100-1,"-")</f>
        <v>-6.0562708631378137E-2</v>
      </c>
      <c r="D87" s="155">
        <f>IFERROR('tablas turistas por categorías '!E87/'tablas turistas por categorías '!E100-1,"-")</f>
        <v>-1.9421246844047335E-2</v>
      </c>
      <c r="E87" s="155">
        <f>IFERROR('tablas turistas por categorías '!G87/'tablas turistas por categorías '!G100-1,"-")</f>
        <v>2.3064108455882248E-2</v>
      </c>
      <c r="F87" s="116">
        <f>IFERROR('tablas turistas por categorías '!I87/'tablas turistas por categorías '!I100-1,"-")</f>
        <v>1.0082396051767528E-2</v>
      </c>
      <c r="G87" s="155">
        <f>IFERROR('tablas turistas por categorías '!K87/'tablas turistas por categorías '!K100-1,"-")</f>
        <v>-2.5247713414634498E-3</v>
      </c>
      <c r="H87" s="116">
        <f>IFERROR('tablas turistas por categorías '!M87/'tablas turistas por categorías '!M100-1,"-")</f>
        <v>6.2020732225855912E-3</v>
      </c>
    </row>
    <row r="88" spans="2:8" hidden="1" outlineLevel="1" x14ac:dyDescent="0.25">
      <c r="B88" s="114" t="s">
        <v>97</v>
      </c>
      <c r="C88" s="155">
        <f>IFERROR('tablas turistas por categorías '!C88/'tablas turistas por categorías '!C101-1,"-")</f>
        <v>-0.11710432931156844</v>
      </c>
      <c r="D88" s="155">
        <f>IFERROR('tablas turistas por categorías '!E88/'tablas turistas por categorías '!E101-1,"-")</f>
        <v>-7.2425112843660266E-2</v>
      </c>
      <c r="E88" s="155">
        <f>IFERROR('tablas turistas por categorías '!G88/'tablas turistas por categorías '!G101-1,"-")</f>
        <v>1.1682457915555222E-2</v>
      </c>
      <c r="F88" s="116">
        <f>IFERROR('tablas turistas por categorías '!I88/'tablas turistas por categorías '!I101-1,"-")</f>
        <v>-1.1194882339501944E-2</v>
      </c>
      <c r="G88" s="155">
        <f>IFERROR('tablas turistas por categorías '!K88/'tablas turistas por categorías '!K101-1,"-")</f>
        <v>3.0600026608718078E-3</v>
      </c>
      <c r="H88" s="116">
        <f>IFERROR('tablas turistas por categorías '!M88/'tablas turistas por categorías '!M101-1,"-")</f>
        <v>-6.3481053695019218E-3</v>
      </c>
    </row>
    <row r="89" spans="2:8" collapsed="1" x14ac:dyDescent="0.25">
      <c r="B89" s="157">
        <v>2008</v>
      </c>
      <c r="C89" s="126">
        <f>IFERROR('tablas turistas por categorías '!C89/'tablas turistas por categorías '!C102-1,"-")</f>
        <v>0.13399075157390383</v>
      </c>
      <c r="D89" s="126">
        <f>IFERROR('tablas turistas por categorías '!E89/'tablas turistas por categorías '!E102-1,"-")</f>
        <v>-3.8573519459876304E-2</v>
      </c>
      <c r="E89" s="126">
        <f>IFERROR('tablas turistas por categorías '!G89/'tablas turistas por categorías '!G102-1,"-")</f>
        <v>-6.3282453750601375E-2</v>
      </c>
      <c r="F89" s="126">
        <f>IFERROR('tablas turistas por categorías '!I89/'tablas turistas por categorías '!I102-1,"-")</f>
        <v>-5.2804752584562853E-2</v>
      </c>
      <c r="G89" s="126">
        <f>IFERROR('tablas turistas por categorías '!K89/'tablas turistas por categorías '!K102-1,"-")</f>
        <v>-5.2478468091777031E-2</v>
      </c>
      <c r="H89" s="126">
        <f>IFERROR('tablas turistas por categorías '!M89/'tablas turistas por categorías '!M102-1,"-")</f>
        <v>-5.2693096088199387E-2</v>
      </c>
    </row>
    <row r="90" spans="2:8" hidden="1" outlineLevel="1" x14ac:dyDescent="0.25">
      <c r="B90" s="114" t="s">
        <v>86</v>
      </c>
      <c r="C90" s="155">
        <f>IFERROR('tablas turistas por categorías '!C90/'tablas turistas por categorías '!C103-1,"-")</f>
        <v>-0.35249621785173979</v>
      </c>
      <c r="D90" s="155">
        <f>IFERROR('tablas turistas por categorías '!E90/'tablas turistas por categorías '!E103-1,"-")</f>
        <v>-3.5788742182070843E-2</v>
      </c>
      <c r="E90" s="155">
        <f>IFERROR('tablas turistas por categorías '!G90/'tablas turistas por categorías '!G103-1,"-")</f>
        <v>6.9200022206184375E-2</v>
      </c>
      <c r="F90" s="116">
        <f>IFERROR('tablas turistas por categorías '!I90/'tablas turistas por categorías '!I103-1,"-")</f>
        <v>3.3053622595169863E-2</v>
      </c>
      <c r="G90" s="155">
        <f>IFERROR('tablas turistas por categorías '!K90/'tablas turistas por categorías '!K103-1,"-")</f>
        <v>3.6699930547940296E-2</v>
      </c>
      <c r="H90" s="116">
        <f>IFERROR('tablas turistas por categorías '!M90/'tablas turistas por categorías '!M103-1,"-")</f>
        <v>3.436241258511874E-2</v>
      </c>
    </row>
    <row r="91" spans="2:8" hidden="1" outlineLevel="1" x14ac:dyDescent="0.25">
      <c r="B91" s="114" t="s">
        <v>87</v>
      </c>
      <c r="C91" s="155">
        <f>IFERROR('tablas turistas por categorías '!C91/'tablas turistas por categorías '!C104-1,"-")</f>
        <v>1.0997536945812807</v>
      </c>
      <c r="D91" s="155">
        <f>IFERROR('tablas turistas por categorías '!E91/'tablas turistas por categorías '!E104-1,"-")</f>
        <v>5.4280972371375524E-2</v>
      </c>
      <c r="E91" s="155">
        <f>IFERROR('tablas turistas por categorías '!G91/'tablas turistas por categorías '!G104-1,"-")</f>
        <v>2.3024512491189641E-2</v>
      </c>
      <c r="F91" s="116">
        <f>IFERROR('tablas turistas por categorías '!I91/'tablas turistas por categorías '!I104-1,"-")</f>
        <v>4.7222559863862923E-2</v>
      </c>
      <c r="G91" s="155">
        <f>IFERROR('tablas turistas por categorías '!K91/'tablas turistas por categorías '!K104-1,"-")</f>
        <v>1.2749927557229812E-2</v>
      </c>
      <c r="H91" s="116">
        <f>IFERROR('tablas turistas por categorías '!M91/'tablas turistas por categorías '!M104-1,"-")</f>
        <v>3.5895482800364586E-2</v>
      </c>
    </row>
    <row r="92" spans="2:8" hidden="1" outlineLevel="1" x14ac:dyDescent="0.25">
      <c r="B92" s="114" t="s">
        <v>88</v>
      </c>
      <c r="C92" s="155">
        <f>IFERROR('tablas turistas por categorías '!C92/'tablas turistas por categorías '!C105-1,"-")</f>
        <v>0.35433884297520657</v>
      </c>
      <c r="D92" s="155">
        <f>IFERROR('tablas turistas por categorías '!E92/'tablas turistas por categorías '!E105-1,"-")</f>
        <v>2.9181865554976483E-2</v>
      </c>
      <c r="E92" s="155">
        <f>IFERROR('tablas turistas por categorías '!G92/'tablas turistas por categorías '!G105-1,"-")</f>
        <v>-4.6573759838255513E-2</v>
      </c>
      <c r="F92" s="116">
        <f>IFERROR('tablas turistas por categorías '!I92/'tablas turistas por categorías '!I105-1,"-")</f>
        <v>-2.5177509115332897E-2</v>
      </c>
      <c r="G92" s="155">
        <f>IFERROR('tablas turistas por categorías '!K92/'tablas turistas por categorías '!K105-1,"-")</f>
        <v>5.3608553608553544E-2</v>
      </c>
      <c r="H92" s="116">
        <f>IFERROR('tablas turistas por categorías '!M92/'tablas turistas por categorías '!M105-1,"-")</f>
        <v>1.6699137211244608E-3</v>
      </c>
    </row>
    <row r="93" spans="2:8" hidden="1" outlineLevel="1" x14ac:dyDescent="0.25">
      <c r="B93" s="114" t="s">
        <v>89</v>
      </c>
      <c r="C93" s="155">
        <f>IFERROR('tablas turistas por categorías '!C93/'tablas turistas por categorías '!C106-1,"-")</f>
        <v>0.33635334088335211</v>
      </c>
      <c r="D93" s="155">
        <f>IFERROR('tablas turistas por categorías '!E93/'tablas turistas por categorías '!E106-1,"-")</f>
        <v>-5.3116337297683947E-2</v>
      </c>
      <c r="E93" s="155">
        <f>IFERROR('tablas turistas por categorías '!G93/'tablas turistas por categorías '!G106-1,"-")</f>
        <v>-9.821011356941145E-2</v>
      </c>
      <c r="F93" s="116">
        <f>IFERROR('tablas turistas por categorías '!I93/'tablas turistas por categorías '!I106-1,"-")</f>
        <v>-8.3720854341051143E-2</v>
      </c>
      <c r="G93" s="155">
        <f>IFERROR('tablas turistas por categorías '!K93/'tablas turistas por categorías '!K106-1,"-")</f>
        <v>-0.14710898572049624</v>
      </c>
      <c r="H93" s="116">
        <f>IFERROR('tablas turistas por categorías '!M93/'tablas turistas por categorías '!M106-1,"-")</f>
        <v>-0.10450707314398511</v>
      </c>
    </row>
    <row r="94" spans="2:8" hidden="1" outlineLevel="1" x14ac:dyDescent="0.25">
      <c r="B94" s="114" t="s">
        <v>90</v>
      </c>
      <c r="C94" s="155">
        <f>IFERROR('tablas turistas por categorías '!C94/'tablas turistas por categorías '!C107-1,"-")</f>
        <v>4.3901639344262291</v>
      </c>
      <c r="D94" s="155">
        <f>IFERROR('tablas turistas por categorías '!E94/'tablas turistas por categorías '!E107-1,"-")</f>
        <v>-0.12691657436017023</v>
      </c>
      <c r="E94" s="155">
        <f>IFERROR('tablas turistas por categorías '!G94/'tablas turistas por categorías '!G107-1,"-")</f>
        <v>2.201074051072216E-2</v>
      </c>
      <c r="F94" s="116">
        <f>IFERROR('tablas turistas por categorías '!I94/'tablas turistas por categorías '!I107-1,"-")</f>
        <v>2.3528113751396296E-2</v>
      </c>
      <c r="G94" s="155">
        <f>IFERROR('tablas turistas por categorías '!K94/'tablas turistas por categorías '!K107-1,"-")</f>
        <v>-4.7501237011380315E-3</v>
      </c>
      <c r="H94" s="116">
        <f>IFERROR('tablas turistas por categorías '!M94/'tablas turistas por categorías '!M107-1,"-")</f>
        <v>1.3406653738189389E-2</v>
      </c>
    </row>
    <row r="95" spans="2:8" hidden="1" outlineLevel="1" x14ac:dyDescent="0.25">
      <c r="B95" s="114" t="s">
        <v>91</v>
      </c>
      <c r="C95" s="155">
        <f>IFERROR('tablas turistas por categorías '!C95/'tablas turistas por categorías '!C108-1,"-")</f>
        <v>0.12056737588652489</v>
      </c>
      <c r="D95" s="155">
        <f>IFERROR('tablas turistas por categorías '!E95/'tablas turistas por categorías '!E108-1,"-")</f>
        <v>-0.23363479758828598</v>
      </c>
      <c r="E95" s="155">
        <f>IFERROR('tablas turistas por categorías '!G95/'tablas turistas por categorías '!G108-1,"-")</f>
        <v>7.5898358795798426E-3</v>
      </c>
      <c r="F95" s="116">
        <f>IFERROR('tablas turistas por categorías '!I95/'tablas turistas por categorías '!I108-1,"-")</f>
        <v>-4.0921564488405004E-2</v>
      </c>
      <c r="G95" s="155">
        <f>IFERROR('tablas turistas por categorías '!K95/'tablas turistas por categorías '!K108-1,"-")</f>
        <v>-1.4108199034130964E-2</v>
      </c>
      <c r="H95" s="116">
        <f>IFERROR('tablas turistas por categorías '!M95/'tablas turistas por categorías '!M108-1,"-")</f>
        <v>-3.1343283582089598E-2</v>
      </c>
    </row>
    <row r="96" spans="2:8" hidden="1" outlineLevel="1" x14ac:dyDescent="0.25">
      <c r="B96" s="114" t="s">
        <v>92</v>
      </c>
      <c r="C96" s="155">
        <f>IFERROR('tablas turistas por categorías '!C96/'tablas turistas por categorías '!C109-1,"-")</f>
        <v>0.36853448275862077</v>
      </c>
      <c r="D96" s="155">
        <f>IFERROR('tablas turistas por categorías '!E96/'tablas turistas por categorías '!E109-1,"-")</f>
        <v>-0.14753946146703811</v>
      </c>
      <c r="E96" s="155">
        <f>IFERROR('tablas turistas por categorías '!G96/'tablas turistas por categorías '!G109-1,"-")</f>
        <v>5.4761546562358987E-2</v>
      </c>
      <c r="F96" s="116">
        <f>IFERROR('tablas turistas por categorías '!I96/'tablas turistas por categorías '!I109-1,"-")</f>
        <v>1.8165955796820565E-2</v>
      </c>
      <c r="G96" s="155">
        <f>IFERROR('tablas turistas por categorías '!K96/'tablas turistas por categorías '!K109-1,"-")</f>
        <v>4.7852760736196265E-2</v>
      </c>
      <c r="H96" s="116">
        <f>IFERROR('tablas turistas por categorías '!M96/'tablas turistas por categorías '!M109-1,"-")</f>
        <v>2.8737282316958934E-2</v>
      </c>
    </row>
    <row r="97" spans="2:8" hidden="1" outlineLevel="1" x14ac:dyDescent="0.25">
      <c r="B97" s="114" t="s">
        <v>93</v>
      </c>
      <c r="C97" s="155">
        <f>IFERROR('tablas turistas por categorías '!C97/'tablas turistas por categorías '!C110-1,"-")</f>
        <v>0.2220902612826603</v>
      </c>
      <c r="D97" s="155">
        <f>IFERROR('tablas turistas por categorías '!E97/'tablas turistas por categorías '!E110-1,"-")</f>
        <v>-0.24530397899414258</v>
      </c>
      <c r="E97" s="155">
        <f>IFERROR('tablas turistas por categorías '!G97/'tablas turistas por categorías '!G110-1,"-")</f>
        <v>-0.13053007549314066</v>
      </c>
      <c r="F97" s="116">
        <f>IFERROR('tablas turistas por categorías '!I97/'tablas turistas por categorías '!I110-1,"-")</f>
        <v>-0.14813106643466589</v>
      </c>
      <c r="G97" s="155">
        <f>IFERROR('tablas turistas por categorías '!K97/'tablas turistas por categorías '!K110-1,"-")</f>
        <v>-2.609972019632123E-2</v>
      </c>
      <c r="H97" s="116">
        <f>IFERROR('tablas turistas por categorías '!M97/'tablas turistas por categorías '!M110-1,"-")</f>
        <v>-0.10985295387183103</v>
      </c>
    </row>
    <row r="98" spans="2:8" hidden="1" outlineLevel="1" x14ac:dyDescent="0.25">
      <c r="B98" s="114" t="s">
        <v>94</v>
      </c>
      <c r="C98" s="155">
        <f>IFERROR('tablas turistas por categorías '!C98/'tablas turistas por categorías '!C111-1,"-")</f>
        <v>-0.4486842105263158</v>
      </c>
      <c r="D98" s="155">
        <f>IFERROR('tablas turistas por categorías '!E98/'tablas turistas por categorías '!E111-1,"-")</f>
        <v>-0.12648726343527905</v>
      </c>
      <c r="E98" s="155">
        <f>IFERROR('tablas turistas por categorías '!G98/'tablas turistas por categorías '!G111-1,"-")</f>
        <v>3.8462483717958129E-2</v>
      </c>
      <c r="F98" s="116">
        <f>IFERROR('tablas turistas por categorías '!I98/'tablas turistas por categorías '!I111-1,"-")</f>
        <v>-1.2807863772564487E-2</v>
      </c>
      <c r="G98" s="155">
        <f>IFERROR('tablas turistas por categorías '!K98/'tablas turistas por categorías '!K111-1,"-")</f>
        <v>-0.12993588689791224</v>
      </c>
      <c r="H98" s="116">
        <f>IFERROR('tablas turistas por categorías '!M98/'tablas turistas por categorías '!M111-1,"-")</f>
        <v>-5.4646669876801335E-2</v>
      </c>
    </row>
    <row r="99" spans="2:8" hidden="1" outlineLevel="1" x14ac:dyDescent="0.25">
      <c r="B99" s="114" t="s">
        <v>95</v>
      </c>
      <c r="C99" s="155">
        <f>IFERROR('tablas turistas por categorías '!C99/'tablas turistas por categorías '!C112-1,"-")</f>
        <v>0.1574212893553224</v>
      </c>
      <c r="D99" s="155">
        <f>IFERROR('tablas turistas por categorías '!E99/'tablas turistas por categorías '!E112-1,"-")</f>
        <v>1.3750887154009961E-2</v>
      </c>
      <c r="E99" s="155">
        <f>IFERROR('tablas turistas por categorías '!G99/'tablas turistas por categorías '!G112-1,"-")</f>
        <v>3.2608411873743526E-2</v>
      </c>
      <c r="F99" s="116">
        <f>IFERROR('tablas turistas por categorías '!I99/'tablas turistas por categorías '!I112-1,"-")</f>
        <v>3.1703628042192955E-2</v>
      </c>
      <c r="G99" s="155">
        <f>IFERROR('tablas turistas por categorías '!K99/'tablas turistas por categorías '!K112-1,"-")</f>
        <v>-8.8896952104499105E-3</v>
      </c>
      <c r="H99" s="116">
        <f>IFERROR('tablas turistas por categorías '!M99/'tablas turistas por categorías '!M112-1,"-")</f>
        <v>1.7446380099147341E-2</v>
      </c>
    </row>
    <row r="100" spans="2:8" hidden="1" outlineLevel="1" x14ac:dyDescent="0.25">
      <c r="B100" s="114" t="s">
        <v>96</v>
      </c>
      <c r="C100" s="155">
        <f>IFERROR('tablas turistas por categorías '!C100/'tablas turistas por categorías '!C113-1,"-")</f>
        <v>0.48934659090909083</v>
      </c>
      <c r="D100" s="155">
        <f>IFERROR('tablas turistas por categorías '!E100/'tablas turistas por categorías '!E113-1,"-")</f>
        <v>-6.0401459854014572E-2</v>
      </c>
      <c r="E100" s="155">
        <f>IFERROR('tablas turistas por categorías '!G100/'tablas turistas por categorías '!G113-1,"-")</f>
        <v>-1.003724871335554E-2</v>
      </c>
      <c r="F100" s="116">
        <f>IFERROR('tablas turistas por categorías '!I100/'tablas turistas por categorías '!I113-1,"-")</f>
        <v>-6.857816016997309E-3</v>
      </c>
      <c r="G100" s="155">
        <f>IFERROR('tablas turistas por categorías '!K100/'tablas turistas por categorías '!K113-1,"-")</f>
        <v>-9.7584042644656477E-2</v>
      </c>
      <c r="H100" s="116">
        <f>IFERROR('tablas turistas por categorías '!M100/'tablas turistas por categorías '!M113-1,"-")</f>
        <v>-3.6667184564753708E-2</v>
      </c>
    </row>
    <row r="101" spans="2:8" hidden="1" outlineLevel="1" x14ac:dyDescent="0.25">
      <c r="B101" s="114" t="s">
        <v>97</v>
      </c>
      <c r="C101" s="155">
        <f>IFERROR('tablas turistas por categorías '!C101/'tablas turistas por categorías '!C114-1,"-")</f>
        <v>0.48472075869336151</v>
      </c>
      <c r="D101" s="155">
        <f>IFERROR('tablas turistas por categorías '!E101/'tablas turistas por categorías '!E114-1,"-")</f>
        <v>3.0870549495780608E-3</v>
      </c>
      <c r="E101" s="155">
        <f>IFERROR('tablas turistas por categorías '!G101/'tablas turistas por categorías '!G114-1,"-")</f>
        <v>3.6484983314794217E-2</v>
      </c>
      <c r="F101" s="116">
        <f>IFERROR('tablas turistas por categorías '!I101/'tablas turistas por categorías '!I114-1,"-")</f>
        <v>3.8877812589005911E-2</v>
      </c>
      <c r="G101" s="155">
        <f>IFERROR('tablas turistas por categorías '!K101/'tablas turistas por categorías '!K114-1,"-")</f>
        <v>-6.9415211918616659E-2</v>
      </c>
      <c r="H101" s="116">
        <f>IFERROR('tablas turistas por categorías '!M101/'tablas turistas por categorías '!M114-1,"-")</f>
        <v>-6.6302005635665573E-4</v>
      </c>
    </row>
    <row r="102" spans="2:8" collapsed="1" x14ac:dyDescent="0.25">
      <c r="B102" s="157">
        <v>2007</v>
      </c>
      <c r="C102" s="126">
        <f>IFERROR('tablas turistas por categorías '!C102/'tablas turistas por categorías '!C115-1,"-")</f>
        <v>0.3973530556636824</v>
      </c>
      <c r="D102" s="126">
        <f>IFERROR('tablas turistas por categorías '!E102/'tablas turistas por categorías '!E115-1,"-")</f>
        <v>-8.4179500299071064E-2</v>
      </c>
      <c r="E102" s="126">
        <f>IFERROR('tablas turistas por categorías '!G102/'tablas turistas por categorías '!G115-1,"-")</f>
        <v>-1.6861458394553663E-3</v>
      </c>
      <c r="F102" s="126">
        <f>IFERROR('tablas turistas por categorías '!I102/'tablas turistas por categorías '!I115-1,"-")</f>
        <v>-1.1486091581775382E-2</v>
      </c>
      <c r="G102" s="126">
        <f>IFERROR('tablas turistas por categorías '!K102/'tablas turistas por categorías '!K115-1,"-")</f>
        <v>-2.8433770227722088E-2</v>
      </c>
      <c r="H102" s="126">
        <f>IFERROR('tablas turistas por categorías '!M102/'tablas turistas por categorías '!M115-1,"-")</f>
        <v>-1.7351839799851221E-2</v>
      </c>
    </row>
    <row r="103" spans="2:8" ht="15" customHeight="1" x14ac:dyDescent="0.25">
      <c r="B103" s="415" t="s">
        <v>79</v>
      </c>
      <c r="C103" s="415"/>
      <c r="D103" s="415"/>
      <c r="E103" s="415"/>
      <c r="F103" s="415"/>
      <c r="G103" s="415"/>
      <c r="H103" s="415"/>
    </row>
  </sheetData>
  <mergeCells count="2">
    <mergeCell ref="B5:H5"/>
    <mergeCell ref="B103:H103"/>
  </mergeCells>
  <printOptions horizontalCentered="1" verticalCentered="1"/>
  <pageMargins left="0.78740157480314965" right="0.78740157480314965" top="0.78740157480314965" bottom="0.56999999999999995" header="0" footer="0.19685039370078741"/>
  <pageSetup paperSize="9" scale="9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J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403" t="s">
        <v>174</v>
      </c>
      <c r="C5" s="403"/>
      <c r="D5" s="403"/>
      <c r="E5" s="403"/>
      <c r="F5" s="403"/>
      <c r="G5" s="403"/>
      <c r="H5" s="403"/>
    </row>
    <row r="6" spans="2:8" ht="18" customHeight="1" x14ac:dyDescent="0.25">
      <c r="B6" s="416">
        <v>2013</v>
      </c>
      <c r="C6" s="416"/>
      <c r="D6" s="416"/>
      <c r="E6" s="416"/>
      <c r="F6" s="416"/>
      <c r="G6" s="416"/>
      <c r="H6" s="416"/>
    </row>
    <row r="7" spans="2:8" ht="15" customHeight="1" x14ac:dyDescent="0.25">
      <c r="B7" s="160" t="s">
        <v>175</v>
      </c>
      <c r="C7" s="130" t="s">
        <v>176</v>
      </c>
      <c r="D7" s="130" t="s">
        <v>171</v>
      </c>
      <c r="E7" s="130" t="s">
        <v>177</v>
      </c>
      <c r="F7" s="158" t="s">
        <v>81</v>
      </c>
      <c r="G7" s="159" t="s">
        <v>82</v>
      </c>
      <c r="H7" s="158" t="s">
        <v>83</v>
      </c>
    </row>
    <row r="8" spans="2:8" ht="15" customHeight="1" x14ac:dyDescent="0.25">
      <c r="B8" s="161" t="s">
        <v>105</v>
      </c>
      <c r="C8" s="115">
        <v>1388</v>
      </c>
      <c r="D8" s="115">
        <v>6218</v>
      </c>
      <c r="E8" s="115">
        <v>33809</v>
      </c>
      <c r="F8" s="127">
        <v>41415</v>
      </c>
      <c r="G8" s="115">
        <v>14441</v>
      </c>
      <c r="H8" s="127">
        <v>55856</v>
      </c>
    </row>
    <row r="9" spans="2:8" ht="15" customHeight="1" x14ac:dyDescent="0.25">
      <c r="B9" s="161" t="s">
        <v>106</v>
      </c>
      <c r="C9" s="115">
        <v>1443</v>
      </c>
      <c r="D9" s="115">
        <v>6414</v>
      </c>
      <c r="E9" s="115">
        <v>33248</v>
      </c>
      <c r="F9" s="127">
        <v>41105</v>
      </c>
      <c r="G9" s="115">
        <v>12088</v>
      </c>
      <c r="H9" s="127">
        <v>53193</v>
      </c>
    </row>
    <row r="10" spans="2:8" ht="15" customHeight="1" x14ac:dyDescent="0.25">
      <c r="B10" s="161" t="s">
        <v>107</v>
      </c>
      <c r="C10" s="115">
        <v>1518</v>
      </c>
      <c r="D10" s="115">
        <v>6912</v>
      </c>
      <c r="E10" s="115">
        <v>39745</v>
      </c>
      <c r="F10" s="127">
        <v>48175</v>
      </c>
      <c r="G10" s="115">
        <v>16339</v>
      </c>
      <c r="H10" s="127">
        <v>64514</v>
      </c>
    </row>
    <row r="11" spans="2:8" ht="15" customHeight="1" x14ac:dyDescent="0.25">
      <c r="B11" s="161" t="s">
        <v>108</v>
      </c>
      <c r="C11" s="115">
        <v>825</v>
      </c>
      <c r="D11" s="115">
        <v>4808</v>
      </c>
      <c r="E11" s="115">
        <v>34368</v>
      </c>
      <c r="F11" s="127">
        <v>40001</v>
      </c>
      <c r="G11" s="115">
        <v>13894</v>
      </c>
      <c r="H11" s="127">
        <v>53895</v>
      </c>
    </row>
    <row r="12" spans="2:8" ht="15" customHeight="1" x14ac:dyDescent="0.25">
      <c r="B12" s="161" t="s">
        <v>109</v>
      </c>
      <c r="C12" s="115">
        <v>1187</v>
      </c>
      <c r="D12" s="115">
        <v>3974</v>
      </c>
      <c r="E12" s="115">
        <v>32246</v>
      </c>
      <c r="F12" s="127">
        <v>37407</v>
      </c>
      <c r="G12" s="115">
        <v>13446</v>
      </c>
      <c r="H12" s="127">
        <v>50853</v>
      </c>
    </row>
    <row r="13" spans="2:8" ht="15" customHeight="1" x14ac:dyDescent="0.25">
      <c r="B13" s="161" t="s">
        <v>110</v>
      </c>
      <c r="C13" s="115">
        <v>1046</v>
      </c>
      <c r="D13" s="115">
        <v>5447</v>
      </c>
      <c r="E13" s="115">
        <v>38559</v>
      </c>
      <c r="F13" s="127">
        <v>45052</v>
      </c>
      <c r="G13" s="115">
        <v>17279</v>
      </c>
      <c r="H13" s="127">
        <v>62331</v>
      </c>
    </row>
    <row r="14" spans="2:8" ht="15" customHeight="1" x14ac:dyDescent="0.25">
      <c r="B14" s="161" t="s">
        <v>111</v>
      </c>
      <c r="C14" s="115">
        <v>940</v>
      </c>
      <c r="D14" s="115">
        <v>5287</v>
      </c>
      <c r="E14" s="115">
        <v>43899</v>
      </c>
      <c r="F14" s="127">
        <v>50126</v>
      </c>
      <c r="G14" s="115">
        <v>19228</v>
      </c>
      <c r="H14" s="127">
        <v>69354</v>
      </c>
    </row>
    <row r="15" spans="2:8" ht="15" customHeight="1" x14ac:dyDescent="0.25">
      <c r="B15" s="161" t="s">
        <v>112</v>
      </c>
      <c r="C15" s="115">
        <v>857</v>
      </c>
      <c r="D15" s="115">
        <v>6476</v>
      </c>
      <c r="E15" s="115">
        <v>49563</v>
      </c>
      <c r="F15" s="127">
        <v>56896</v>
      </c>
      <c r="G15" s="115">
        <v>22552</v>
      </c>
      <c r="H15" s="127">
        <v>79448</v>
      </c>
    </row>
    <row r="16" spans="2:8" ht="15" customHeight="1" x14ac:dyDescent="0.25">
      <c r="B16" s="161" t="s">
        <v>113</v>
      </c>
      <c r="C16" s="115">
        <v>1108</v>
      </c>
      <c r="D16" s="115">
        <v>5549</v>
      </c>
      <c r="E16" s="115">
        <v>40097</v>
      </c>
      <c r="F16" s="127">
        <v>46754</v>
      </c>
      <c r="G16" s="115">
        <v>16198</v>
      </c>
      <c r="H16" s="127">
        <v>62952</v>
      </c>
    </row>
    <row r="17" spans="2:10" ht="15" customHeight="1" x14ac:dyDescent="0.25">
      <c r="B17" s="161" t="s">
        <v>114</v>
      </c>
      <c r="C17" s="115">
        <v>1189</v>
      </c>
      <c r="D17" s="115">
        <v>5483</v>
      </c>
      <c r="E17" s="115">
        <v>40572</v>
      </c>
      <c r="F17" s="127">
        <v>47244</v>
      </c>
      <c r="G17" s="115">
        <v>17731</v>
      </c>
      <c r="H17" s="127">
        <v>64975</v>
      </c>
    </row>
    <row r="18" spans="2:10" ht="15" customHeight="1" x14ac:dyDescent="0.25">
      <c r="B18" s="161" t="s">
        <v>115</v>
      </c>
      <c r="C18" s="115">
        <v>1112</v>
      </c>
      <c r="D18" s="115">
        <v>8136</v>
      </c>
      <c r="E18" s="115">
        <v>41639</v>
      </c>
      <c r="F18" s="127">
        <v>50887</v>
      </c>
      <c r="G18" s="115">
        <v>18653</v>
      </c>
      <c r="H18" s="127">
        <v>69540</v>
      </c>
    </row>
    <row r="19" spans="2:10" ht="15" customHeight="1" x14ac:dyDescent="0.25">
      <c r="B19" s="161" t="s">
        <v>116</v>
      </c>
      <c r="C19" s="115">
        <v>1421</v>
      </c>
      <c r="D19" s="115">
        <v>7046</v>
      </c>
      <c r="E19" s="115">
        <v>37831</v>
      </c>
      <c r="F19" s="127">
        <v>46298</v>
      </c>
      <c r="G19" s="115">
        <v>15879</v>
      </c>
      <c r="H19" s="127">
        <v>62177</v>
      </c>
    </row>
    <row r="20" spans="2:10" ht="15" customHeight="1" x14ac:dyDescent="0.25">
      <c r="B20" s="162" t="s">
        <v>148</v>
      </c>
      <c r="C20" s="146">
        <v>14034</v>
      </c>
      <c r="D20" s="146">
        <v>71750</v>
      </c>
      <c r="E20" s="146">
        <v>465576</v>
      </c>
      <c r="F20" s="146">
        <v>551360</v>
      </c>
      <c r="G20" s="146">
        <v>197728</v>
      </c>
      <c r="H20" s="146">
        <v>749088</v>
      </c>
    </row>
    <row r="21" spans="2:10" ht="15" customHeight="1" x14ac:dyDescent="0.25">
      <c r="B21" s="402" t="s">
        <v>79</v>
      </c>
      <c r="C21" s="402"/>
      <c r="D21" s="402"/>
      <c r="E21" s="402"/>
      <c r="F21" s="402"/>
      <c r="G21" s="402"/>
      <c r="H21" s="402"/>
    </row>
    <row r="23" spans="2:10" ht="22.5" customHeight="1" x14ac:dyDescent="0.25">
      <c r="J23" s="75" t="s">
        <v>98</v>
      </c>
    </row>
    <row r="25" spans="2:10" ht="18" customHeight="1" x14ac:dyDescent="0.25">
      <c r="B25" s="403" t="s">
        <v>174</v>
      </c>
      <c r="C25" s="403"/>
      <c r="D25" s="403"/>
      <c r="E25" s="403"/>
      <c r="F25" s="403"/>
      <c r="G25" s="403"/>
      <c r="H25" s="403"/>
    </row>
    <row r="26" spans="2:10" ht="18" customHeight="1" x14ac:dyDescent="0.25">
      <c r="B26" s="416">
        <v>2014</v>
      </c>
      <c r="C26" s="416"/>
      <c r="D26" s="416"/>
      <c r="E26" s="416"/>
      <c r="F26" s="416"/>
      <c r="G26" s="416"/>
      <c r="H26" s="416"/>
    </row>
    <row r="27" spans="2:10" ht="15" customHeight="1" x14ac:dyDescent="0.25">
      <c r="B27" s="160" t="s">
        <v>175</v>
      </c>
      <c r="C27" s="130" t="s">
        <v>176</v>
      </c>
      <c r="D27" s="130" t="s">
        <v>171</v>
      </c>
      <c r="E27" s="130" t="s">
        <v>177</v>
      </c>
      <c r="F27" s="158" t="s">
        <v>81</v>
      </c>
      <c r="G27" s="159" t="s">
        <v>82</v>
      </c>
      <c r="H27" s="158" t="s">
        <v>83</v>
      </c>
    </row>
    <row r="28" spans="2:10" ht="15" customHeight="1" x14ac:dyDescent="0.25">
      <c r="B28" s="161" t="s">
        <v>105</v>
      </c>
      <c r="C28" s="115">
        <v>1418</v>
      </c>
      <c r="D28" s="115">
        <v>7054</v>
      </c>
      <c r="E28" s="115">
        <v>35319</v>
      </c>
      <c r="F28" s="127">
        <v>43791</v>
      </c>
      <c r="G28" s="115">
        <v>13383</v>
      </c>
      <c r="H28" s="127">
        <v>57174</v>
      </c>
    </row>
    <row r="29" spans="2:10" ht="15" customHeight="1" x14ac:dyDescent="0.25">
      <c r="B29" s="161" t="s">
        <v>106</v>
      </c>
      <c r="C29" s="115">
        <v>1824</v>
      </c>
      <c r="D29" s="115">
        <v>6741</v>
      </c>
      <c r="E29" s="115">
        <v>34512</v>
      </c>
      <c r="F29" s="127">
        <v>43077</v>
      </c>
      <c r="G29" s="115">
        <v>12631</v>
      </c>
      <c r="H29" s="127">
        <v>55708</v>
      </c>
    </row>
    <row r="30" spans="2:10" ht="15" customHeight="1" x14ac:dyDescent="0.25">
      <c r="B30" s="161" t="s">
        <v>107</v>
      </c>
      <c r="C30" s="115">
        <v>1785</v>
      </c>
      <c r="D30" s="115">
        <v>6617</v>
      </c>
      <c r="E30" s="115">
        <v>39313</v>
      </c>
      <c r="F30" s="127">
        <v>47715</v>
      </c>
      <c r="G30" s="115">
        <v>16799</v>
      </c>
      <c r="H30" s="127">
        <v>64514</v>
      </c>
    </row>
    <row r="31" spans="2:10" ht="15" customHeight="1" x14ac:dyDescent="0.25">
      <c r="B31" s="161" t="s">
        <v>108</v>
      </c>
      <c r="C31" s="115">
        <v>1242</v>
      </c>
      <c r="D31" s="115">
        <v>5961</v>
      </c>
      <c r="E31" s="115">
        <v>35868</v>
      </c>
      <c r="F31" s="127">
        <v>43071</v>
      </c>
      <c r="G31" s="115">
        <v>15947</v>
      </c>
      <c r="H31" s="127">
        <v>59018</v>
      </c>
    </row>
    <row r="32" spans="2:10" ht="15" customHeight="1" x14ac:dyDescent="0.25">
      <c r="B32" s="161" t="s">
        <v>109</v>
      </c>
      <c r="C32" s="115"/>
      <c r="D32" s="115"/>
      <c r="E32" s="115"/>
      <c r="F32" s="127"/>
      <c r="G32" s="115"/>
      <c r="H32" s="127"/>
    </row>
    <row r="33" spans="2:8" ht="15" customHeight="1" x14ac:dyDescent="0.25">
      <c r="B33" s="161" t="s">
        <v>110</v>
      </c>
      <c r="C33" s="115"/>
      <c r="D33" s="115"/>
      <c r="E33" s="115"/>
      <c r="F33" s="127"/>
      <c r="G33" s="115"/>
      <c r="H33" s="127"/>
    </row>
    <row r="34" spans="2:8" ht="15" customHeight="1" x14ac:dyDescent="0.25">
      <c r="B34" s="161" t="s">
        <v>111</v>
      </c>
      <c r="C34" s="115"/>
      <c r="D34" s="115"/>
      <c r="E34" s="115"/>
      <c r="F34" s="127"/>
      <c r="G34" s="115"/>
      <c r="H34" s="127"/>
    </row>
    <row r="35" spans="2:8" ht="15" customHeight="1" x14ac:dyDescent="0.25">
      <c r="B35" s="161" t="s">
        <v>112</v>
      </c>
      <c r="C35" s="115"/>
      <c r="D35" s="115"/>
      <c r="E35" s="115"/>
      <c r="F35" s="127"/>
      <c r="G35" s="115"/>
      <c r="H35" s="127"/>
    </row>
    <row r="36" spans="2:8" ht="15" customHeight="1" x14ac:dyDescent="0.25">
      <c r="B36" s="161" t="s">
        <v>113</v>
      </c>
      <c r="C36" s="115"/>
      <c r="D36" s="115"/>
      <c r="E36" s="115"/>
      <c r="F36" s="127"/>
      <c r="G36" s="115"/>
      <c r="H36" s="127"/>
    </row>
    <row r="37" spans="2:8" ht="15" customHeight="1" x14ac:dyDescent="0.25">
      <c r="B37" s="161" t="s">
        <v>114</v>
      </c>
      <c r="C37" s="115"/>
      <c r="D37" s="115"/>
      <c r="E37" s="115"/>
      <c r="F37" s="127"/>
      <c r="G37" s="115"/>
      <c r="H37" s="127"/>
    </row>
    <row r="38" spans="2:8" ht="15" customHeight="1" x14ac:dyDescent="0.25">
      <c r="B38" s="161" t="s">
        <v>115</v>
      </c>
      <c r="C38" s="115"/>
      <c r="D38" s="115"/>
      <c r="E38" s="115"/>
      <c r="F38" s="127"/>
      <c r="G38" s="115"/>
      <c r="H38" s="127"/>
    </row>
    <row r="39" spans="2:8" ht="15" customHeight="1" x14ac:dyDescent="0.25">
      <c r="B39" s="161" t="s">
        <v>116</v>
      </c>
      <c r="C39" s="115"/>
      <c r="D39" s="115"/>
      <c r="E39" s="115"/>
      <c r="F39" s="127"/>
      <c r="G39" s="115"/>
      <c r="H39" s="127"/>
    </row>
    <row r="40" spans="2:8" ht="15" customHeight="1" x14ac:dyDescent="0.25">
      <c r="B40" s="162" t="s">
        <v>148</v>
      </c>
      <c r="C40" s="146">
        <v>6269</v>
      </c>
      <c r="D40" s="146">
        <v>26373</v>
      </c>
      <c r="E40" s="146">
        <v>145012</v>
      </c>
      <c r="F40" s="146">
        <v>177654</v>
      </c>
      <c r="G40" s="146">
        <v>58760</v>
      </c>
      <c r="H40" s="146">
        <v>236414</v>
      </c>
    </row>
    <row r="41" spans="2:8" ht="15" customHeight="1" x14ac:dyDescent="0.25">
      <c r="B41" s="402" t="s">
        <v>79</v>
      </c>
      <c r="C41" s="402"/>
      <c r="D41" s="402"/>
      <c r="E41" s="402"/>
      <c r="F41" s="402"/>
      <c r="G41" s="402"/>
      <c r="H41" s="402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3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Q15" sqref="Q15"/>
    </sheetView>
  </sheetViews>
  <sheetFormatPr baseColWidth="10" defaultColWidth="10.7109375" defaultRowHeight="15" x14ac:dyDescent="0.25"/>
  <cols>
    <col min="1" max="1" width="15.7109375" style="52" customWidth="1"/>
    <col min="2" max="2" width="13" style="52" customWidth="1"/>
    <col min="3" max="16384" width="10.7109375" style="52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419" t="s">
        <v>178</v>
      </c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</row>
    <row r="7" spans="2:14" ht="36" customHeight="1" x14ac:dyDescent="0.25">
      <c r="B7" s="418" t="s">
        <v>179</v>
      </c>
      <c r="C7" s="418"/>
      <c r="D7" s="418"/>
      <c r="E7" s="418"/>
      <c r="F7" s="418"/>
      <c r="G7" s="418"/>
    </row>
    <row r="8" spans="2:14" x14ac:dyDescent="0.25">
      <c r="B8" s="163"/>
      <c r="C8" s="164">
        <v>2012</v>
      </c>
      <c r="D8" s="164">
        <v>2013</v>
      </c>
      <c r="E8" s="164">
        <v>2014</v>
      </c>
      <c r="F8" s="165" t="s">
        <v>180</v>
      </c>
      <c r="G8" s="165" t="s">
        <v>181</v>
      </c>
    </row>
    <row r="9" spans="2:14" x14ac:dyDescent="0.25">
      <c r="B9" s="166" t="s">
        <v>97</v>
      </c>
      <c r="C9" s="58">
        <v>56917</v>
      </c>
      <c r="D9" s="58">
        <v>55856</v>
      </c>
      <c r="E9" s="58">
        <v>57174</v>
      </c>
      <c r="F9" s="61">
        <v>-1.8641179261029261E-2</v>
      </c>
      <c r="G9" s="61">
        <v>2.3596390718991778E-2</v>
      </c>
    </row>
    <row r="10" spans="2:14" x14ac:dyDescent="0.25">
      <c r="B10" s="166" t="s">
        <v>96</v>
      </c>
      <c r="C10" s="58">
        <v>55519</v>
      </c>
      <c r="D10" s="58">
        <v>53193</v>
      </c>
      <c r="E10" s="58">
        <v>55708</v>
      </c>
      <c r="F10" s="61">
        <v>-4.1895567283272372E-2</v>
      </c>
      <c r="G10" s="61">
        <v>4.7280657229334722E-2</v>
      </c>
    </row>
    <row r="11" spans="2:14" x14ac:dyDescent="0.25">
      <c r="B11" s="166" t="s">
        <v>95</v>
      </c>
      <c r="C11" s="58">
        <v>62122</v>
      </c>
      <c r="D11" s="58">
        <v>64514</v>
      </c>
      <c r="E11" s="58">
        <v>64514</v>
      </c>
      <c r="F11" s="61">
        <v>3.8504877499114576E-2</v>
      </c>
      <c r="G11" s="61">
        <v>0</v>
      </c>
    </row>
    <row r="12" spans="2:14" x14ac:dyDescent="0.25">
      <c r="B12" s="166" t="s">
        <v>94</v>
      </c>
      <c r="C12" s="58">
        <v>56267</v>
      </c>
      <c r="D12" s="58">
        <v>53895</v>
      </c>
      <c r="E12" s="58">
        <v>59018</v>
      </c>
      <c r="F12" s="61">
        <v>-4.2156148364050017E-2</v>
      </c>
      <c r="G12" s="61">
        <v>9.5055199925781597E-2</v>
      </c>
    </row>
    <row r="13" spans="2:14" x14ac:dyDescent="0.25">
      <c r="B13" s="166" t="s">
        <v>93</v>
      </c>
      <c r="C13" s="58">
        <v>50701</v>
      </c>
      <c r="D13" s="58">
        <v>50853</v>
      </c>
      <c r="E13" s="58"/>
      <c r="F13" s="61">
        <v>2.9979684818839392E-3</v>
      </c>
      <c r="G13" s="61"/>
    </row>
    <row r="14" spans="2:14" x14ac:dyDescent="0.25">
      <c r="B14" s="166" t="s">
        <v>92</v>
      </c>
      <c r="C14" s="58">
        <v>56527</v>
      </c>
      <c r="D14" s="58">
        <v>62331</v>
      </c>
      <c r="E14" s="58"/>
      <c r="F14" s="61">
        <v>0.10267659702443077</v>
      </c>
      <c r="G14" s="61"/>
    </row>
    <row r="15" spans="2:14" x14ac:dyDescent="0.25">
      <c r="B15" s="166" t="s">
        <v>91</v>
      </c>
      <c r="C15" s="58">
        <v>51624</v>
      </c>
      <c r="D15" s="58">
        <v>69354</v>
      </c>
      <c r="E15" s="58"/>
      <c r="F15" s="61">
        <v>0.3434449093444909</v>
      </c>
      <c r="G15" s="61"/>
    </row>
    <row r="16" spans="2:14" x14ac:dyDescent="0.25">
      <c r="B16" s="166" t="s">
        <v>90</v>
      </c>
      <c r="C16" s="58">
        <v>67636</v>
      </c>
      <c r="D16" s="58">
        <v>79448</v>
      </c>
      <c r="E16" s="58"/>
      <c r="F16" s="61">
        <v>0.17464072387485952</v>
      </c>
      <c r="G16" s="61"/>
    </row>
    <row r="17" spans="2:7" x14ac:dyDescent="0.25">
      <c r="B17" s="166" t="s">
        <v>89</v>
      </c>
      <c r="C17" s="58">
        <v>60270</v>
      </c>
      <c r="D17" s="58">
        <v>62952</v>
      </c>
      <c r="E17" s="58"/>
      <c r="F17" s="61">
        <v>4.4499751119960074E-2</v>
      </c>
      <c r="G17" s="61"/>
    </row>
    <row r="18" spans="2:7" x14ac:dyDescent="0.25">
      <c r="B18" s="166" t="s">
        <v>88</v>
      </c>
      <c r="C18" s="58">
        <v>56241</v>
      </c>
      <c r="D18" s="58">
        <v>64975</v>
      </c>
      <c r="E18" s="58"/>
      <c r="F18" s="61">
        <v>0.15529595846446553</v>
      </c>
      <c r="G18" s="61"/>
    </row>
    <row r="19" spans="2:7" x14ac:dyDescent="0.25">
      <c r="B19" s="166" t="s">
        <v>87</v>
      </c>
      <c r="C19" s="58">
        <v>53973</v>
      </c>
      <c r="D19" s="58">
        <v>69540</v>
      </c>
      <c r="E19" s="58"/>
      <c r="F19" s="61">
        <v>0.28842198877216396</v>
      </c>
      <c r="G19" s="61"/>
    </row>
    <row r="20" spans="2:7" x14ac:dyDescent="0.25">
      <c r="B20" s="166" t="s">
        <v>86</v>
      </c>
      <c r="C20" s="58">
        <v>56492</v>
      </c>
      <c r="D20" s="58">
        <v>62177</v>
      </c>
      <c r="E20" s="58"/>
      <c r="F20" s="61">
        <v>0.10063371804857324</v>
      </c>
      <c r="G20" s="61"/>
    </row>
    <row r="21" spans="2:7" x14ac:dyDescent="0.25">
      <c r="B21" s="167" t="s">
        <v>47</v>
      </c>
      <c r="C21" s="66">
        <v>684289</v>
      </c>
      <c r="D21" s="66">
        <v>749088</v>
      </c>
      <c r="E21" s="66">
        <v>236414</v>
      </c>
      <c r="F21" s="168">
        <v>9.4695369938724738E-2</v>
      </c>
      <c r="G21" s="168"/>
    </row>
    <row r="22" spans="2:7" ht="15" customHeight="1" x14ac:dyDescent="0.25">
      <c r="B22" s="417" t="s">
        <v>182</v>
      </c>
      <c r="C22" s="417"/>
      <c r="D22" s="417"/>
      <c r="E22" s="417"/>
      <c r="F22" s="417"/>
      <c r="G22" s="417"/>
    </row>
    <row r="23" spans="2:7" ht="7.5" customHeight="1" x14ac:dyDescent="0.25">
      <c r="B23" s="169"/>
      <c r="C23" s="169"/>
      <c r="D23" s="169"/>
      <c r="E23" s="169"/>
      <c r="F23" s="169"/>
      <c r="G23" s="169"/>
    </row>
    <row r="24" spans="2:7" ht="7.5" customHeight="1" x14ac:dyDescent="0.25">
      <c r="B24" s="169"/>
      <c r="C24" s="169"/>
      <c r="D24" s="169"/>
      <c r="E24" s="169"/>
      <c r="F24" s="169"/>
      <c r="G24" s="169"/>
    </row>
    <row r="25" spans="2:7" ht="36" customHeight="1" x14ac:dyDescent="0.25">
      <c r="B25" s="418" t="s">
        <v>183</v>
      </c>
      <c r="C25" s="418"/>
      <c r="D25" s="418"/>
      <c r="E25" s="418"/>
      <c r="F25" s="418"/>
      <c r="G25" s="418"/>
    </row>
    <row r="26" spans="2:7" x14ac:dyDescent="0.25">
      <c r="B26" s="163"/>
      <c r="C26" s="164">
        <v>2012</v>
      </c>
      <c r="D26" s="164">
        <v>2013</v>
      </c>
      <c r="E26" s="164">
        <v>2014</v>
      </c>
      <c r="F26" s="165" t="s">
        <v>180</v>
      </c>
      <c r="G26" s="165" t="s">
        <v>181</v>
      </c>
    </row>
    <row r="27" spans="2:7" ht="15" customHeight="1" x14ac:dyDescent="0.25">
      <c r="B27" s="166" t="s">
        <v>97</v>
      </c>
      <c r="C27" s="58">
        <v>5189</v>
      </c>
      <c r="D27" s="58">
        <v>4521</v>
      </c>
      <c r="E27" s="58">
        <v>4905</v>
      </c>
      <c r="F27" s="61">
        <v>-0.12873386008864907</v>
      </c>
      <c r="G27" s="61">
        <v>8.4936960849369525E-2</v>
      </c>
    </row>
    <row r="28" spans="2:7" ht="15" customHeight="1" x14ac:dyDescent="0.25">
      <c r="B28" s="166" t="s">
        <v>96</v>
      </c>
      <c r="C28" s="58">
        <v>5492</v>
      </c>
      <c r="D28" s="58">
        <v>4737</v>
      </c>
      <c r="E28" s="58">
        <v>5096</v>
      </c>
      <c r="F28" s="61">
        <v>-0.13747268754552078</v>
      </c>
      <c r="G28" s="61">
        <v>7.5786362676799612E-2</v>
      </c>
    </row>
    <row r="29" spans="2:7" ht="15" customHeight="1" x14ac:dyDescent="0.25">
      <c r="B29" s="166" t="s">
        <v>95</v>
      </c>
      <c r="C29" s="58">
        <v>6559</v>
      </c>
      <c r="D29" s="58">
        <v>5594</v>
      </c>
      <c r="E29" s="58">
        <v>5812</v>
      </c>
      <c r="F29" s="61">
        <v>-0.14712608629364232</v>
      </c>
      <c r="G29" s="61">
        <v>3.8970325348587798E-2</v>
      </c>
    </row>
    <row r="30" spans="2:7" ht="15" customHeight="1" x14ac:dyDescent="0.25">
      <c r="B30" s="166" t="s">
        <v>94</v>
      </c>
      <c r="C30" s="58">
        <v>3763</v>
      </c>
      <c r="D30" s="58">
        <v>4679</v>
      </c>
      <c r="E30" s="58">
        <v>5255</v>
      </c>
      <c r="F30" s="61">
        <v>0.24342280095668345</v>
      </c>
      <c r="G30" s="61">
        <v>0.12310322718529609</v>
      </c>
    </row>
    <row r="31" spans="2:7" ht="15" customHeight="1" x14ac:dyDescent="0.25">
      <c r="B31" s="166" t="s">
        <v>93</v>
      </c>
      <c r="C31" s="58">
        <v>2493</v>
      </c>
      <c r="D31" s="58">
        <v>2716</v>
      </c>
      <c r="E31" s="58"/>
      <c r="F31" s="61">
        <v>8.945046129161649E-2</v>
      </c>
      <c r="G31" s="61"/>
    </row>
    <row r="32" spans="2:7" ht="15" customHeight="1" x14ac:dyDescent="0.25">
      <c r="B32" s="166" t="s">
        <v>92</v>
      </c>
      <c r="C32" s="58">
        <v>3185</v>
      </c>
      <c r="D32" s="58">
        <v>4197</v>
      </c>
      <c r="E32" s="58"/>
      <c r="F32" s="61">
        <v>0.31773940345368912</v>
      </c>
      <c r="G32" s="61"/>
    </row>
    <row r="33" spans="2:7" ht="15" customHeight="1" x14ac:dyDescent="0.25">
      <c r="B33" s="166" t="s">
        <v>91</v>
      </c>
      <c r="C33" s="58">
        <v>2901</v>
      </c>
      <c r="D33" s="58">
        <v>4202</v>
      </c>
      <c r="E33" s="58"/>
      <c r="F33" s="61">
        <v>0.44846604619096864</v>
      </c>
      <c r="G33" s="61"/>
    </row>
    <row r="34" spans="2:7" ht="15" customHeight="1" x14ac:dyDescent="0.25">
      <c r="B34" s="166" t="s">
        <v>90</v>
      </c>
      <c r="C34" s="58">
        <v>4205</v>
      </c>
      <c r="D34" s="58">
        <v>5368</v>
      </c>
      <c r="E34" s="58"/>
      <c r="F34" s="61">
        <v>0.2765755053507728</v>
      </c>
      <c r="G34" s="61"/>
    </row>
    <row r="35" spans="2:7" ht="15" customHeight="1" x14ac:dyDescent="0.25">
      <c r="B35" s="166" t="s">
        <v>89</v>
      </c>
      <c r="C35" s="58">
        <v>6135</v>
      </c>
      <c r="D35" s="58">
        <v>4545</v>
      </c>
      <c r="E35" s="58"/>
      <c r="F35" s="61">
        <v>-0.25916870415647919</v>
      </c>
      <c r="G35" s="61"/>
    </row>
    <row r="36" spans="2:7" ht="15" customHeight="1" x14ac:dyDescent="0.25">
      <c r="B36" s="166" t="s">
        <v>88</v>
      </c>
      <c r="C36" s="58">
        <v>6249</v>
      </c>
      <c r="D36" s="58">
        <v>6281</v>
      </c>
      <c r="E36" s="58"/>
      <c r="F36" s="61">
        <v>5.120819331092985E-3</v>
      </c>
      <c r="G36" s="61"/>
    </row>
    <row r="37" spans="2:7" ht="15" customHeight="1" x14ac:dyDescent="0.25">
      <c r="B37" s="166" t="s">
        <v>87</v>
      </c>
      <c r="C37" s="58">
        <v>4441</v>
      </c>
      <c r="D37" s="58">
        <v>5109</v>
      </c>
      <c r="E37" s="58"/>
      <c r="F37" s="61">
        <v>0.15041657284395415</v>
      </c>
      <c r="G37" s="61"/>
    </row>
    <row r="38" spans="2:7" ht="15" customHeight="1" x14ac:dyDescent="0.25">
      <c r="B38" s="166" t="s">
        <v>86</v>
      </c>
      <c r="C38" s="58">
        <v>4991</v>
      </c>
      <c r="D38" s="58">
        <v>4659</v>
      </c>
      <c r="E38" s="58"/>
      <c r="F38" s="61">
        <v>-6.651973552394308E-2</v>
      </c>
      <c r="G38" s="61"/>
    </row>
    <row r="39" spans="2:7" ht="15" customHeight="1" x14ac:dyDescent="0.25">
      <c r="B39" s="167" t="s">
        <v>47</v>
      </c>
      <c r="C39" s="66">
        <v>55603</v>
      </c>
      <c r="D39" s="66">
        <v>56608</v>
      </c>
      <c r="E39" s="66">
        <v>21068</v>
      </c>
      <c r="F39" s="168">
        <v>1.8074564322068998E-2</v>
      </c>
      <c r="G39" s="168"/>
    </row>
    <row r="40" spans="2:7" ht="15" customHeight="1" x14ac:dyDescent="0.25">
      <c r="B40" s="417" t="s">
        <v>182</v>
      </c>
      <c r="C40" s="417"/>
      <c r="D40" s="417"/>
      <c r="E40" s="417"/>
      <c r="F40" s="417"/>
      <c r="G40" s="417"/>
    </row>
    <row r="41" spans="2:7" ht="7.5" customHeight="1" x14ac:dyDescent="0.25">
      <c r="B41" s="170"/>
      <c r="C41" s="170"/>
      <c r="D41" s="170"/>
      <c r="E41" s="170"/>
      <c r="F41" s="170"/>
      <c r="G41" s="169"/>
    </row>
    <row r="42" spans="2:7" ht="8.25" customHeight="1" x14ac:dyDescent="0.25">
      <c r="B42" s="169"/>
      <c r="C42" s="169"/>
      <c r="D42" s="169"/>
      <c r="E42" s="169"/>
      <c r="F42" s="169"/>
      <c r="G42" s="169"/>
    </row>
    <row r="43" spans="2:7" ht="36" customHeight="1" x14ac:dyDescent="0.25">
      <c r="B43" s="418" t="s">
        <v>184</v>
      </c>
      <c r="C43" s="418"/>
      <c r="D43" s="418"/>
      <c r="E43" s="418"/>
      <c r="F43" s="418"/>
      <c r="G43" s="418"/>
    </row>
    <row r="44" spans="2:7" ht="15" customHeight="1" x14ac:dyDescent="0.25">
      <c r="B44" s="163"/>
      <c r="C44" s="164">
        <v>2012</v>
      </c>
      <c r="D44" s="164">
        <v>2013</v>
      </c>
      <c r="E44" s="164">
        <v>2014</v>
      </c>
      <c r="F44" s="165" t="s">
        <v>180</v>
      </c>
      <c r="G44" s="165" t="s">
        <v>181</v>
      </c>
    </row>
    <row r="45" spans="2:7" ht="15" customHeight="1" x14ac:dyDescent="0.25">
      <c r="B45" s="166" t="s">
        <v>97</v>
      </c>
      <c r="C45" s="58">
        <v>19184</v>
      </c>
      <c r="D45" s="58">
        <v>19195</v>
      </c>
      <c r="E45" s="58">
        <v>17225</v>
      </c>
      <c r="F45" s="61">
        <v>5.7339449541293774E-4</v>
      </c>
      <c r="G45" s="61">
        <v>-0.10263089346183907</v>
      </c>
    </row>
    <row r="46" spans="2:7" ht="15" customHeight="1" x14ac:dyDescent="0.25">
      <c r="B46" s="166" t="s">
        <v>96</v>
      </c>
      <c r="C46" s="58">
        <v>21255</v>
      </c>
      <c r="D46" s="58">
        <v>21085</v>
      </c>
      <c r="E46" s="58">
        <v>18524</v>
      </c>
      <c r="F46" s="61">
        <v>-7.9981180898611726E-3</v>
      </c>
      <c r="G46" s="61">
        <v>-0.12146075409058577</v>
      </c>
    </row>
    <row r="47" spans="2:7" ht="15" customHeight="1" x14ac:dyDescent="0.25">
      <c r="B47" s="166" t="s">
        <v>95</v>
      </c>
      <c r="C47" s="58">
        <v>24832</v>
      </c>
      <c r="D47" s="58">
        <v>29003</v>
      </c>
      <c r="E47" s="58">
        <v>20568</v>
      </c>
      <c r="F47" s="61">
        <v>0.16796875</v>
      </c>
      <c r="G47" s="61">
        <v>-0.29083198289832091</v>
      </c>
    </row>
    <row r="48" spans="2:7" ht="15" customHeight="1" x14ac:dyDescent="0.25">
      <c r="B48" s="166" t="s">
        <v>94</v>
      </c>
      <c r="C48" s="58">
        <v>30998</v>
      </c>
      <c r="D48" s="58">
        <v>29651</v>
      </c>
      <c r="E48" s="58">
        <v>28449</v>
      </c>
      <c r="F48" s="61">
        <v>-4.3454416413962194E-2</v>
      </c>
      <c r="G48" s="61">
        <v>-4.0538261778692131E-2</v>
      </c>
    </row>
    <row r="49" spans="2:7" ht="15" customHeight="1" x14ac:dyDescent="0.25">
      <c r="B49" s="166" t="s">
        <v>93</v>
      </c>
      <c r="C49" s="58">
        <v>32285</v>
      </c>
      <c r="D49" s="58">
        <v>32421</v>
      </c>
      <c r="E49" s="58"/>
      <c r="F49" s="61">
        <v>4.2124825770482044E-3</v>
      </c>
      <c r="G49" s="61"/>
    </row>
    <row r="50" spans="2:7" ht="15" customHeight="1" x14ac:dyDescent="0.25">
      <c r="B50" s="166" t="s">
        <v>92</v>
      </c>
      <c r="C50" s="58">
        <v>37906</v>
      </c>
      <c r="D50" s="58">
        <v>41112</v>
      </c>
      <c r="E50" s="58"/>
      <c r="F50" s="61">
        <v>8.4577639423838002E-2</v>
      </c>
      <c r="G50" s="61"/>
    </row>
    <row r="51" spans="2:7" ht="15" customHeight="1" x14ac:dyDescent="0.25">
      <c r="B51" s="166" t="s">
        <v>91</v>
      </c>
      <c r="C51" s="58">
        <v>34532</v>
      </c>
      <c r="D51" s="58">
        <v>43980</v>
      </c>
      <c r="E51" s="58"/>
      <c r="F51" s="61">
        <v>0.27360129734738803</v>
      </c>
      <c r="G51" s="61"/>
    </row>
    <row r="52" spans="2:7" ht="15" customHeight="1" x14ac:dyDescent="0.25">
      <c r="B52" s="166" t="s">
        <v>90</v>
      </c>
      <c r="C52" s="58">
        <v>44519</v>
      </c>
      <c r="D52" s="58">
        <v>52547</v>
      </c>
      <c r="E52" s="58"/>
      <c r="F52" s="61">
        <v>0.18032750061771385</v>
      </c>
      <c r="G52" s="61"/>
    </row>
    <row r="53" spans="2:7" ht="15" customHeight="1" x14ac:dyDescent="0.25">
      <c r="B53" s="166" t="s">
        <v>89</v>
      </c>
      <c r="C53" s="58">
        <v>34094</v>
      </c>
      <c r="D53" s="58">
        <v>35619</v>
      </c>
      <c r="E53" s="58"/>
      <c r="F53" s="61">
        <v>4.4729277878805762E-2</v>
      </c>
      <c r="G53" s="61"/>
    </row>
    <row r="54" spans="2:7" ht="15" customHeight="1" x14ac:dyDescent="0.25">
      <c r="B54" s="166" t="s">
        <v>88</v>
      </c>
      <c r="C54" s="58">
        <v>26809</v>
      </c>
      <c r="D54" s="58">
        <v>30951</v>
      </c>
      <c r="E54" s="58"/>
      <c r="F54" s="61">
        <v>0.15450035435861098</v>
      </c>
      <c r="G54" s="61"/>
    </row>
    <row r="55" spans="2:7" ht="15" customHeight="1" x14ac:dyDescent="0.25">
      <c r="B55" s="166" t="s">
        <v>87</v>
      </c>
      <c r="C55" s="58">
        <v>19914</v>
      </c>
      <c r="D55" s="58">
        <v>25879</v>
      </c>
      <c r="E55" s="58"/>
      <c r="F55" s="61">
        <v>0.2995380134578689</v>
      </c>
      <c r="G55" s="61"/>
    </row>
    <row r="56" spans="2:7" ht="15" customHeight="1" x14ac:dyDescent="0.25">
      <c r="B56" s="166" t="s">
        <v>86</v>
      </c>
      <c r="C56" s="58">
        <v>20419</v>
      </c>
      <c r="D56" s="58">
        <v>23910</v>
      </c>
      <c r="E56" s="58"/>
      <c r="F56" s="61">
        <v>0.1709682158773691</v>
      </c>
      <c r="G56" s="61"/>
    </row>
    <row r="57" spans="2:7" ht="15" customHeight="1" x14ac:dyDescent="0.25">
      <c r="B57" s="167" t="s">
        <v>47</v>
      </c>
      <c r="C57" s="66">
        <v>346747</v>
      </c>
      <c r="D57" s="66">
        <v>385353</v>
      </c>
      <c r="E57" s="66">
        <v>84766</v>
      </c>
      <c r="F57" s="168">
        <v>0.11133766117659283</v>
      </c>
      <c r="G57" s="168"/>
    </row>
    <row r="58" spans="2:7" ht="15" customHeight="1" x14ac:dyDescent="0.25">
      <c r="B58" s="417" t="s">
        <v>182</v>
      </c>
      <c r="C58" s="417"/>
      <c r="D58" s="417"/>
      <c r="E58" s="417"/>
      <c r="F58" s="417"/>
      <c r="G58" s="417"/>
    </row>
    <row r="59" spans="2:7" ht="8.25" customHeight="1" x14ac:dyDescent="0.25">
      <c r="B59" s="169"/>
      <c r="C59" s="169"/>
      <c r="D59" s="169"/>
      <c r="E59" s="169"/>
      <c r="F59" s="169"/>
      <c r="G59" s="169"/>
    </row>
    <row r="60" spans="2:7" ht="7.5" customHeight="1" x14ac:dyDescent="0.25">
      <c r="B60" s="169"/>
      <c r="C60" s="169"/>
      <c r="D60" s="169"/>
      <c r="E60" s="169"/>
      <c r="F60" s="169"/>
      <c r="G60" s="169"/>
    </row>
    <row r="61" spans="2:7" ht="36" customHeight="1" x14ac:dyDescent="0.25">
      <c r="B61" s="418" t="s">
        <v>185</v>
      </c>
      <c r="C61" s="418"/>
      <c r="D61" s="418"/>
      <c r="E61" s="418"/>
      <c r="F61" s="418"/>
      <c r="G61" s="418"/>
    </row>
    <row r="62" spans="2:7" ht="15" customHeight="1" x14ac:dyDescent="0.25">
      <c r="B62" s="163"/>
      <c r="C62" s="164">
        <v>2012</v>
      </c>
      <c r="D62" s="164">
        <v>2013</v>
      </c>
      <c r="E62" s="164">
        <v>2014</v>
      </c>
      <c r="F62" s="165" t="s">
        <v>180</v>
      </c>
      <c r="G62" s="165" t="s">
        <v>181</v>
      </c>
    </row>
    <row r="63" spans="2:7" ht="15" customHeight="1" x14ac:dyDescent="0.25">
      <c r="B63" s="166" t="s">
        <v>97</v>
      </c>
      <c r="C63" s="58">
        <v>19243</v>
      </c>
      <c r="D63" s="58">
        <v>17566</v>
      </c>
      <c r="E63" s="58">
        <v>17944</v>
      </c>
      <c r="F63" s="61">
        <v>-8.7148573507249361E-2</v>
      </c>
      <c r="G63" s="61">
        <v>2.1518843219856532E-2</v>
      </c>
    </row>
    <row r="64" spans="2:7" ht="15" customHeight="1" x14ac:dyDescent="0.25">
      <c r="B64" s="166" t="s">
        <v>96</v>
      </c>
      <c r="C64" s="58">
        <v>16339</v>
      </c>
      <c r="D64" s="58">
        <v>14309</v>
      </c>
      <c r="E64" s="58">
        <v>15696</v>
      </c>
      <c r="F64" s="61">
        <v>-0.12424260970683643</v>
      </c>
      <c r="G64" s="61">
        <v>9.6932000838632959E-2</v>
      </c>
    </row>
    <row r="65" spans="2:7" ht="15" customHeight="1" x14ac:dyDescent="0.25">
      <c r="B65" s="166" t="s">
        <v>95</v>
      </c>
      <c r="C65" s="58">
        <v>17310</v>
      </c>
      <c r="D65" s="58">
        <v>15820</v>
      </c>
      <c r="E65" s="58">
        <v>19355</v>
      </c>
      <c r="F65" s="61">
        <v>-8.6077411900635448E-2</v>
      </c>
      <c r="G65" s="61">
        <v>0.22345132743362828</v>
      </c>
    </row>
    <row r="66" spans="2:7" ht="15" customHeight="1" x14ac:dyDescent="0.25">
      <c r="B66" s="166" t="s">
        <v>94</v>
      </c>
      <c r="C66" s="58">
        <v>13364</v>
      </c>
      <c r="D66" s="58">
        <v>11175</v>
      </c>
      <c r="E66" s="58">
        <v>14263</v>
      </c>
      <c r="F66" s="61">
        <v>-0.1637982639928165</v>
      </c>
      <c r="G66" s="61">
        <v>0.27633109619686791</v>
      </c>
    </row>
    <row r="67" spans="2:7" ht="15" customHeight="1" x14ac:dyDescent="0.25">
      <c r="B67" s="166" t="s">
        <v>93</v>
      </c>
      <c r="C67" s="58">
        <v>10634</v>
      </c>
      <c r="D67" s="58">
        <v>9843</v>
      </c>
      <c r="E67" s="58"/>
      <c r="F67" s="61">
        <v>-7.4384051156667241E-2</v>
      </c>
      <c r="G67" s="61"/>
    </row>
    <row r="68" spans="2:7" ht="15" customHeight="1" x14ac:dyDescent="0.25">
      <c r="B68" s="166" t="s">
        <v>92</v>
      </c>
      <c r="C68" s="58">
        <v>9531</v>
      </c>
      <c r="D68" s="58">
        <v>9655</v>
      </c>
      <c r="E68" s="58"/>
      <c r="F68" s="61">
        <v>1.3010177316126414E-2</v>
      </c>
      <c r="G68" s="61"/>
    </row>
    <row r="69" spans="2:7" ht="15" customHeight="1" x14ac:dyDescent="0.25">
      <c r="B69" s="166" t="s">
        <v>91</v>
      </c>
      <c r="C69" s="58">
        <v>8575</v>
      </c>
      <c r="D69" s="58">
        <v>11230</v>
      </c>
      <c r="E69" s="58"/>
      <c r="F69" s="61">
        <v>0.30962099125364428</v>
      </c>
      <c r="G69" s="61"/>
    </row>
    <row r="70" spans="2:7" ht="15" customHeight="1" x14ac:dyDescent="0.25">
      <c r="B70" s="166" t="s">
        <v>90</v>
      </c>
      <c r="C70" s="58">
        <v>11102</v>
      </c>
      <c r="D70" s="58">
        <v>11629</v>
      </c>
      <c r="E70" s="58"/>
      <c r="F70" s="61">
        <v>4.7468924518104805E-2</v>
      </c>
      <c r="G70" s="61"/>
    </row>
    <row r="71" spans="2:7" ht="15" customHeight="1" x14ac:dyDescent="0.25">
      <c r="B71" s="166" t="s">
        <v>89</v>
      </c>
      <c r="C71" s="58">
        <v>12732</v>
      </c>
      <c r="D71" s="58">
        <v>12900</v>
      </c>
      <c r="E71" s="58"/>
      <c r="F71" s="61">
        <v>1.3195098963242113E-2</v>
      </c>
      <c r="G71" s="61"/>
    </row>
    <row r="72" spans="2:7" ht="15" customHeight="1" x14ac:dyDescent="0.25">
      <c r="B72" s="166" t="s">
        <v>88</v>
      </c>
      <c r="C72" s="58">
        <v>11040</v>
      </c>
      <c r="D72" s="58">
        <v>12591</v>
      </c>
      <c r="E72" s="58"/>
      <c r="F72" s="61">
        <v>0.14048913043478262</v>
      </c>
      <c r="G72" s="61"/>
    </row>
    <row r="73" spans="2:7" ht="15" customHeight="1" x14ac:dyDescent="0.25">
      <c r="B73" s="166" t="s">
        <v>87</v>
      </c>
      <c r="C73" s="58">
        <v>16605</v>
      </c>
      <c r="D73" s="58">
        <v>20133</v>
      </c>
      <c r="E73" s="58"/>
      <c r="F73" s="61">
        <v>0.2124661246612467</v>
      </c>
      <c r="G73" s="61"/>
    </row>
    <row r="74" spans="2:7" ht="15" customHeight="1" x14ac:dyDescent="0.25">
      <c r="B74" s="166" t="s">
        <v>86</v>
      </c>
      <c r="C74" s="58">
        <v>15249</v>
      </c>
      <c r="D74" s="58">
        <v>15738</v>
      </c>
      <c r="E74" s="58"/>
      <c r="F74" s="61">
        <v>3.2067676568955372E-2</v>
      </c>
      <c r="G74" s="61"/>
    </row>
    <row r="75" spans="2:7" ht="15" customHeight="1" x14ac:dyDescent="0.25">
      <c r="B75" s="167" t="s">
        <v>47</v>
      </c>
      <c r="C75" s="66">
        <v>161724</v>
      </c>
      <c r="D75" s="66">
        <v>162589</v>
      </c>
      <c r="E75" s="66">
        <v>67258</v>
      </c>
      <c r="F75" s="168">
        <v>5.3486186342164288E-3</v>
      </c>
      <c r="G75" s="168"/>
    </row>
    <row r="76" spans="2:7" ht="15" customHeight="1" x14ac:dyDescent="0.25">
      <c r="B76" s="417" t="s">
        <v>182</v>
      </c>
      <c r="C76" s="417"/>
      <c r="D76" s="417"/>
      <c r="E76" s="417"/>
      <c r="F76" s="417"/>
      <c r="G76" s="417"/>
    </row>
    <row r="77" spans="2:7" ht="9" customHeight="1" x14ac:dyDescent="0.25">
      <c r="B77" s="169"/>
      <c r="C77" s="169"/>
      <c r="D77" s="169"/>
      <c r="E77" s="169"/>
      <c r="F77" s="169"/>
      <c r="G77" s="169"/>
    </row>
    <row r="78" spans="2:7" ht="9.75" customHeight="1" x14ac:dyDescent="0.25">
      <c r="B78" s="169"/>
      <c r="C78" s="169"/>
      <c r="D78" s="169"/>
      <c r="E78" s="169"/>
      <c r="F78" s="169"/>
      <c r="G78" s="169"/>
    </row>
    <row r="79" spans="2:7" ht="36" customHeight="1" x14ac:dyDescent="0.25">
      <c r="B79" s="418" t="s">
        <v>186</v>
      </c>
      <c r="C79" s="418"/>
      <c r="D79" s="418"/>
      <c r="E79" s="418"/>
      <c r="F79" s="418"/>
      <c r="G79" s="418"/>
    </row>
    <row r="80" spans="2:7" ht="15" customHeight="1" x14ac:dyDescent="0.25">
      <c r="B80" s="163"/>
      <c r="C80" s="164">
        <v>2012</v>
      </c>
      <c r="D80" s="164">
        <v>2013</v>
      </c>
      <c r="E80" s="164">
        <v>2014</v>
      </c>
      <c r="F80" s="165" t="s">
        <v>180</v>
      </c>
      <c r="G80" s="165" t="s">
        <v>181</v>
      </c>
    </row>
    <row r="81" spans="2:7" ht="15" customHeight="1" x14ac:dyDescent="0.25">
      <c r="B81" s="166" t="s">
        <v>97</v>
      </c>
      <c r="C81" s="58">
        <v>1140</v>
      </c>
      <c r="D81" s="58">
        <v>875</v>
      </c>
      <c r="E81" s="58">
        <v>1357</v>
      </c>
      <c r="F81" s="61">
        <v>-0.23245614035087714</v>
      </c>
      <c r="G81" s="61">
        <v>0.55085714285714293</v>
      </c>
    </row>
    <row r="82" spans="2:7" ht="15" customHeight="1" x14ac:dyDescent="0.25">
      <c r="B82" s="166" t="s">
        <v>96</v>
      </c>
      <c r="C82" s="58">
        <v>1066</v>
      </c>
      <c r="D82" s="58">
        <v>912</v>
      </c>
      <c r="E82" s="58">
        <v>977</v>
      </c>
      <c r="F82" s="61">
        <v>-0.14446529080675419</v>
      </c>
      <c r="G82" s="61">
        <v>7.1271929824561431E-2</v>
      </c>
    </row>
    <row r="83" spans="2:7" ht="15" customHeight="1" x14ac:dyDescent="0.25">
      <c r="B83" s="166" t="s">
        <v>95</v>
      </c>
      <c r="C83" s="58">
        <v>882</v>
      </c>
      <c r="D83" s="58">
        <v>778</v>
      </c>
      <c r="E83" s="58">
        <v>1045</v>
      </c>
      <c r="F83" s="61">
        <v>-0.11791383219954643</v>
      </c>
      <c r="G83" s="61">
        <v>0.34318766066838036</v>
      </c>
    </row>
    <row r="84" spans="2:7" ht="15" customHeight="1" x14ac:dyDescent="0.25">
      <c r="B84" s="166" t="s">
        <v>94</v>
      </c>
      <c r="C84" s="58">
        <v>318</v>
      </c>
      <c r="D84" s="58">
        <v>321</v>
      </c>
      <c r="E84" s="58">
        <v>505</v>
      </c>
      <c r="F84" s="61">
        <v>9.4339622641510523E-3</v>
      </c>
      <c r="G84" s="61">
        <v>0.57320872274143309</v>
      </c>
    </row>
    <row r="85" spans="2:7" ht="15" customHeight="1" x14ac:dyDescent="0.25">
      <c r="B85" s="166" t="s">
        <v>93</v>
      </c>
      <c r="C85" s="58">
        <v>58</v>
      </c>
      <c r="D85" s="58">
        <v>80</v>
      </c>
      <c r="E85" s="58"/>
      <c r="F85" s="61">
        <v>0.3793103448275863</v>
      </c>
      <c r="G85" s="61"/>
    </row>
    <row r="86" spans="2:7" ht="15" customHeight="1" x14ac:dyDescent="0.25">
      <c r="B86" s="166" t="s">
        <v>92</v>
      </c>
      <c r="C86" s="58">
        <v>124</v>
      </c>
      <c r="D86" s="58">
        <v>203</v>
      </c>
      <c r="E86" s="58"/>
      <c r="F86" s="61">
        <v>0.63709677419354849</v>
      </c>
      <c r="G86" s="61"/>
    </row>
    <row r="87" spans="2:7" ht="15" customHeight="1" x14ac:dyDescent="0.25">
      <c r="B87" s="166" t="s">
        <v>91</v>
      </c>
      <c r="C87" s="58">
        <v>109</v>
      </c>
      <c r="D87" s="58">
        <v>354</v>
      </c>
      <c r="E87" s="58"/>
      <c r="F87" s="61">
        <v>2.2477064220183487</v>
      </c>
      <c r="G87" s="61"/>
    </row>
    <row r="88" spans="2:7" ht="15" customHeight="1" x14ac:dyDescent="0.25">
      <c r="B88" s="166" t="s">
        <v>90</v>
      </c>
      <c r="C88" s="58">
        <v>161</v>
      </c>
      <c r="D88" s="58">
        <v>215</v>
      </c>
      <c r="E88" s="58"/>
      <c r="F88" s="61">
        <v>0.3354037267080745</v>
      </c>
      <c r="G88" s="61"/>
    </row>
    <row r="89" spans="2:7" ht="15" customHeight="1" x14ac:dyDescent="0.25">
      <c r="B89" s="166" t="s">
        <v>89</v>
      </c>
      <c r="C89" s="58">
        <v>117</v>
      </c>
      <c r="D89" s="58">
        <v>215</v>
      </c>
      <c r="E89" s="58"/>
      <c r="F89" s="61">
        <v>0.83760683760683752</v>
      </c>
      <c r="G89" s="61"/>
    </row>
    <row r="90" spans="2:7" ht="15" customHeight="1" x14ac:dyDescent="0.25">
      <c r="B90" s="166" t="s">
        <v>88</v>
      </c>
      <c r="C90" s="58">
        <v>611</v>
      </c>
      <c r="D90" s="58">
        <v>811</v>
      </c>
      <c r="E90" s="58"/>
      <c r="F90" s="61">
        <v>0.32733224222585933</v>
      </c>
      <c r="G90" s="61"/>
    </row>
    <row r="91" spans="2:7" ht="15" customHeight="1" x14ac:dyDescent="0.25">
      <c r="B91" s="166" t="s">
        <v>87</v>
      </c>
      <c r="C91" s="58">
        <v>884</v>
      </c>
      <c r="D91" s="58">
        <v>1289</v>
      </c>
      <c r="E91" s="58"/>
      <c r="F91" s="61">
        <v>0.45814479638009042</v>
      </c>
      <c r="G91" s="61"/>
    </row>
    <row r="92" spans="2:7" ht="15" customHeight="1" x14ac:dyDescent="0.25">
      <c r="B92" s="166" t="s">
        <v>86</v>
      </c>
      <c r="C92" s="58">
        <v>927</v>
      </c>
      <c r="D92" s="58">
        <v>1192</v>
      </c>
      <c r="E92" s="58"/>
      <c r="F92" s="61">
        <v>0.28586839266450914</v>
      </c>
      <c r="G92" s="61"/>
    </row>
    <row r="93" spans="2:7" ht="15" customHeight="1" x14ac:dyDescent="0.25">
      <c r="B93" s="167" t="s">
        <v>47</v>
      </c>
      <c r="C93" s="66">
        <v>6397</v>
      </c>
      <c r="D93" s="66">
        <v>7245</v>
      </c>
      <c r="E93" s="66">
        <v>3884</v>
      </c>
      <c r="F93" s="168">
        <v>0.13256213850242293</v>
      </c>
      <c r="G93" s="168"/>
    </row>
    <row r="94" spans="2:7" ht="15" customHeight="1" x14ac:dyDescent="0.25">
      <c r="B94" s="417" t="s">
        <v>182</v>
      </c>
      <c r="C94" s="417"/>
      <c r="D94" s="417"/>
      <c r="E94" s="417"/>
      <c r="F94" s="417"/>
      <c r="G94" s="417"/>
    </row>
    <row r="95" spans="2:7" ht="6" customHeight="1" x14ac:dyDescent="0.25">
      <c r="B95" s="169"/>
      <c r="C95" s="169"/>
      <c r="D95" s="169"/>
      <c r="E95" s="169"/>
      <c r="F95" s="169"/>
      <c r="G95" s="169"/>
    </row>
    <row r="96" spans="2:7" ht="7.5" customHeight="1" x14ac:dyDescent="0.25">
      <c r="B96" s="169"/>
      <c r="C96" s="169"/>
      <c r="D96" s="169"/>
      <c r="E96" s="169"/>
      <c r="F96" s="169"/>
      <c r="G96" s="169"/>
    </row>
    <row r="97" spans="2:7" ht="36" customHeight="1" x14ac:dyDescent="0.25">
      <c r="B97" s="418" t="s">
        <v>187</v>
      </c>
      <c r="C97" s="418"/>
      <c r="D97" s="418"/>
      <c r="E97" s="418"/>
      <c r="F97" s="418"/>
      <c r="G97" s="418"/>
    </row>
    <row r="98" spans="2:7" ht="15" customHeight="1" x14ac:dyDescent="0.25">
      <c r="B98" s="163"/>
      <c r="C98" s="164">
        <v>2012</v>
      </c>
      <c r="D98" s="164">
        <v>2013</v>
      </c>
      <c r="E98" s="164">
        <v>2014</v>
      </c>
      <c r="F98" s="165" t="s">
        <v>180</v>
      </c>
      <c r="G98" s="165" t="s">
        <v>181</v>
      </c>
    </row>
    <row r="99" spans="2:7" ht="15" customHeight="1" x14ac:dyDescent="0.25">
      <c r="B99" s="166" t="s">
        <v>97</v>
      </c>
      <c r="C99" s="58">
        <v>3684</v>
      </c>
      <c r="D99" s="58">
        <v>4223</v>
      </c>
      <c r="E99" s="58">
        <v>4577</v>
      </c>
      <c r="F99" s="61">
        <v>0.14630836047774154</v>
      </c>
      <c r="G99" s="61">
        <v>8.3826663509353638E-2</v>
      </c>
    </row>
    <row r="100" spans="2:7" ht="15" customHeight="1" x14ac:dyDescent="0.25">
      <c r="B100" s="166" t="s">
        <v>96</v>
      </c>
      <c r="C100" s="58">
        <v>3626</v>
      </c>
      <c r="D100" s="58">
        <v>3092</v>
      </c>
      <c r="E100" s="58">
        <v>4001</v>
      </c>
      <c r="F100" s="61">
        <v>-0.14726971869829009</v>
      </c>
      <c r="G100" s="61">
        <v>0.2939844760672703</v>
      </c>
    </row>
    <row r="101" spans="2:7" ht="15" customHeight="1" x14ac:dyDescent="0.25">
      <c r="B101" s="166" t="s">
        <v>95</v>
      </c>
      <c r="C101" s="58">
        <v>3895</v>
      </c>
      <c r="D101" s="58">
        <v>3763</v>
      </c>
      <c r="E101" s="58">
        <v>4649</v>
      </c>
      <c r="F101" s="61">
        <v>-3.3889602053915224E-2</v>
      </c>
      <c r="G101" s="61">
        <v>0.2354504384799363</v>
      </c>
    </row>
    <row r="102" spans="2:7" ht="15" customHeight="1" x14ac:dyDescent="0.25">
      <c r="B102" s="166" t="s">
        <v>94</v>
      </c>
      <c r="C102" s="58">
        <v>1266</v>
      </c>
      <c r="D102" s="58">
        <v>1439</v>
      </c>
      <c r="E102" s="58">
        <v>1702</v>
      </c>
      <c r="F102" s="61">
        <v>0.13665086887835698</v>
      </c>
      <c r="G102" s="61">
        <v>0.18276580958999311</v>
      </c>
    </row>
    <row r="103" spans="2:7" ht="15" customHeight="1" x14ac:dyDescent="0.25">
      <c r="B103" s="166" t="s">
        <v>93</v>
      </c>
      <c r="C103" s="58">
        <v>116</v>
      </c>
      <c r="D103" s="58">
        <v>100</v>
      </c>
      <c r="E103" s="58"/>
      <c r="F103" s="61">
        <v>-0.13793103448275867</v>
      </c>
      <c r="G103" s="61"/>
    </row>
    <row r="104" spans="2:7" ht="15" customHeight="1" x14ac:dyDescent="0.25">
      <c r="B104" s="166" t="s">
        <v>92</v>
      </c>
      <c r="C104" s="58">
        <v>29</v>
      </c>
      <c r="D104" s="58">
        <v>44</v>
      </c>
      <c r="E104" s="58"/>
      <c r="F104" s="61">
        <v>0.51724137931034475</v>
      </c>
      <c r="G104" s="61"/>
    </row>
    <row r="105" spans="2:7" ht="15" customHeight="1" x14ac:dyDescent="0.25">
      <c r="B105" s="166" t="s">
        <v>91</v>
      </c>
      <c r="C105" s="58">
        <v>17</v>
      </c>
      <c r="D105" s="58">
        <v>35</v>
      </c>
      <c r="E105" s="58"/>
      <c r="F105" s="61">
        <v>1.0588235294117645</v>
      </c>
      <c r="G105" s="61"/>
    </row>
    <row r="106" spans="2:7" ht="15" customHeight="1" x14ac:dyDescent="0.25">
      <c r="B106" s="166" t="s">
        <v>90</v>
      </c>
      <c r="C106" s="58">
        <v>25</v>
      </c>
      <c r="D106" s="58">
        <v>35</v>
      </c>
      <c r="E106" s="58"/>
      <c r="F106" s="61">
        <v>0.39999999999999991</v>
      </c>
      <c r="G106" s="61"/>
    </row>
    <row r="107" spans="2:7" ht="15" customHeight="1" x14ac:dyDescent="0.25">
      <c r="B107" s="166" t="s">
        <v>89</v>
      </c>
      <c r="C107" s="58">
        <v>116</v>
      </c>
      <c r="D107" s="58">
        <v>73</v>
      </c>
      <c r="E107" s="58"/>
      <c r="F107" s="61">
        <v>-0.37068965517241381</v>
      </c>
      <c r="G107" s="61"/>
    </row>
    <row r="108" spans="2:7" ht="15" customHeight="1" x14ac:dyDescent="0.25">
      <c r="B108" s="166" t="s">
        <v>88</v>
      </c>
      <c r="C108" s="58">
        <v>2404</v>
      </c>
      <c r="D108" s="58">
        <v>2309</v>
      </c>
      <c r="E108" s="58"/>
      <c r="F108" s="61">
        <v>-3.9517470881863526E-2</v>
      </c>
      <c r="G108" s="61"/>
    </row>
    <row r="109" spans="2:7" ht="15" customHeight="1" x14ac:dyDescent="0.25">
      <c r="B109" s="166" t="s">
        <v>87</v>
      </c>
      <c r="C109" s="58">
        <v>3922</v>
      </c>
      <c r="D109" s="58">
        <v>5578</v>
      </c>
      <c r="E109" s="58"/>
      <c r="F109" s="61">
        <v>0.42223355430902609</v>
      </c>
      <c r="G109" s="61"/>
    </row>
    <row r="110" spans="2:7" ht="15" customHeight="1" x14ac:dyDescent="0.25">
      <c r="B110" s="166" t="s">
        <v>86</v>
      </c>
      <c r="C110" s="58">
        <v>3754</v>
      </c>
      <c r="D110" s="58">
        <v>4145</v>
      </c>
      <c r="E110" s="58"/>
      <c r="F110" s="61">
        <v>0.10415556739477894</v>
      </c>
      <c r="G110" s="61"/>
    </row>
    <row r="111" spans="2:7" ht="15" customHeight="1" x14ac:dyDescent="0.25">
      <c r="B111" s="167" t="s">
        <v>47</v>
      </c>
      <c r="C111" s="66">
        <v>22854</v>
      </c>
      <c r="D111" s="66">
        <v>24836</v>
      </c>
      <c r="E111" s="66">
        <v>14929</v>
      </c>
      <c r="F111" s="168">
        <v>8.6724424608383588E-2</v>
      </c>
      <c r="G111" s="168"/>
    </row>
    <row r="112" spans="2:7" ht="15" customHeight="1" x14ac:dyDescent="0.25">
      <c r="B112" s="417" t="s">
        <v>182</v>
      </c>
      <c r="C112" s="417"/>
      <c r="D112" s="417"/>
      <c r="E112" s="417"/>
      <c r="F112" s="417"/>
      <c r="G112" s="417"/>
    </row>
    <row r="113" spans="2:7" ht="7.5" customHeight="1" x14ac:dyDescent="0.25">
      <c r="B113" s="169"/>
      <c r="C113" s="169"/>
      <c r="D113" s="169"/>
      <c r="E113" s="169"/>
      <c r="F113" s="169"/>
      <c r="G113" s="169"/>
    </row>
    <row r="114" spans="2:7" ht="9" customHeight="1" x14ac:dyDescent="0.25">
      <c r="B114" s="169"/>
      <c r="C114" s="169"/>
      <c r="D114" s="169"/>
      <c r="E114" s="169"/>
      <c r="F114" s="169"/>
      <c r="G114" s="169"/>
    </row>
    <row r="115" spans="2:7" ht="36" customHeight="1" x14ac:dyDescent="0.25">
      <c r="B115" s="418" t="s">
        <v>188</v>
      </c>
      <c r="C115" s="418"/>
      <c r="D115" s="418"/>
      <c r="E115" s="418"/>
      <c r="F115" s="418"/>
      <c r="G115" s="418"/>
    </row>
    <row r="116" spans="2:7" ht="15" customHeight="1" x14ac:dyDescent="0.25">
      <c r="B116" s="163"/>
      <c r="C116" s="164">
        <v>2012</v>
      </c>
      <c r="D116" s="164">
        <v>2013</v>
      </c>
      <c r="E116" s="164">
        <v>2014</v>
      </c>
      <c r="F116" s="165" t="s">
        <v>180</v>
      </c>
      <c r="G116" s="165" t="s">
        <v>181</v>
      </c>
    </row>
    <row r="117" spans="2:7" ht="15" customHeight="1" x14ac:dyDescent="0.25">
      <c r="B117" s="166" t="s">
        <v>97</v>
      </c>
      <c r="C117" s="58">
        <v>1029</v>
      </c>
      <c r="D117" s="58">
        <v>2054</v>
      </c>
      <c r="E117" s="58">
        <v>1623</v>
      </c>
      <c r="F117" s="61">
        <v>0.99611273080660845</v>
      </c>
      <c r="G117" s="61">
        <v>-0.20983446932814021</v>
      </c>
    </row>
    <row r="118" spans="2:7" ht="15" customHeight="1" x14ac:dyDescent="0.25">
      <c r="B118" s="166" t="s">
        <v>96</v>
      </c>
      <c r="C118" s="58">
        <v>772</v>
      </c>
      <c r="D118" s="58">
        <v>1795</v>
      </c>
      <c r="E118" s="58">
        <v>1584</v>
      </c>
      <c r="F118" s="61">
        <v>1.3251295336787563</v>
      </c>
      <c r="G118" s="61">
        <v>-0.11754874651810587</v>
      </c>
    </row>
    <row r="119" spans="2:7" ht="15" customHeight="1" x14ac:dyDescent="0.25">
      <c r="B119" s="166" t="s">
        <v>95</v>
      </c>
      <c r="C119" s="58">
        <v>651</v>
      </c>
      <c r="D119" s="58">
        <v>646</v>
      </c>
      <c r="E119" s="58">
        <v>1625</v>
      </c>
      <c r="F119" s="61">
        <v>-7.6804915514593342E-3</v>
      </c>
      <c r="G119" s="61">
        <v>1.5154798761609909</v>
      </c>
    </row>
    <row r="120" spans="2:7" ht="15" customHeight="1" x14ac:dyDescent="0.25">
      <c r="B120" s="166" t="s">
        <v>94</v>
      </c>
      <c r="C120" s="58">
        <v>347</v>
      </c>
      <c r="D120" s="58">
        <v>182</v>
      </c>
      <c r="E120" s="58">
        <v>487</v>
      </c>
      <c r="F120" s="61">
        <v>-0.47550432276657062</v>
      </c>
      <c r="G120" s="61">
        <v>1.6758241758241756</v>
      </c>
    </row>
    <row r="121" spans="2:7" ht="15" customHeight="1" x14ac:dyDescent="0.25">
      <c r="B121" s="166" t="s">
        <v>93</v>
      </c>
      <c r="C121" s="58">
        <v>27</v>
      </c>
      <c r="D121" s="58">
        <v>40</v>
      </c>
      <c r="E121" s="58"/>
      <c r="F121" s="61">
        <v>0.4814814814814814</v>
      </c>
      <c r="G121" s="61"/>
    </row>
    <row r="122" spans="2:7" ht="15" customHeight="1" x14ac:dyDescent="0.25">
      <c r="B122" s="166" t="s">
        <v>92</v>
      </c>
      <c r="C122" s="58">
        <v>65</v>
      </c>
      <c r="D122" s="58">
        <v>75</v>
      </c>
      <c r="E122" s="58"/>
      <c r="F122" s="61">
        <v>0.15384615384615374</v>
      </c>
      <c r="G122" s="61"/>
    </row>
    <row r="123" spans="2:7" ht="15" customHeight="1" x14ac:dyDescent="0.25">
      <c r="B123" s="166" t="s">
        <v>91</v>
      </c>
      <c r="C123" s="58">
        <v>50</v>
      </c>
      <c r="D123" s="58">
        <v>146</v>
      </c>
      <c r="E123" s="58"/>
      <c r="F123" s="61">
        <v>1.92</v>
      </c>
      <c r="G123" s="61"/>
    </row>
    <row r="124" spans="2:7" ht="15" customHeight="1" x14ac:dyDescent="0.25">
      <c r="B124" s="166" t="s">
        <v>90</v>
      </c>
      <c r="C124" s="58">
        <v>53</v>
      </c>
      <c r="D124" s="58">
        <v>48</v>
      </c>
      <c r="E124" s="58"/>
      <c r="F124" s="61">
        <v>-9.4339622641509413E-2</v>
      </c>
      <c r="G124" s="61"/>
    </row>
    <row r="125" spans="2:7" ht="15" customHeight="1" x14ac:dyDescent="0.25">
      <c r="B125" s="166" t="s">
        <v>89</v>
      </c>
      <c r="C125" s="58">
        <v>25</v>
      </c>
      <c r="D125" s="58">
        <v>55</v>
      </c>
      <c r="E125" s="58"/>
      <c r="F125" s="61">
        <v>1.2000000000000002</v>
      </c>
      <c r="G125" s="61"/>
    </row>
    <row r="126" spans="2:7" ht="15" customHeight="1" x14ac:dyDescent="0.25">
      <c r="B126" s="166" t="s">
        <v>88</v>
      </c>
      <c r="C126" s="58">
        <v>508</v>
      </c>
      <c r="D126" s="58">
        <v>812</v>
      </c>
      <c r="E126" s="58"/>
      <c r="F126" s="61">
        <v>0.59842519685039375</v>
      </c>
      <c r="G126" s="61"/>
    </row>
    <row r="127" spans="2:7" ht="15" customHeight="1" x14ac:dyDescent="0.25">
      <c r="B127" s="166" t="s">
        <v>87</v>
      </c>
      <c r="C127" s="58">
        <v>868</v>
      </c>
      <c r="D127" s="58">
        <v>1533</v>
      </c>
      <c r="E127" s="58"/>
      <c r="F127" s="61">
        <v>0.7661290322580645</v>
      </c>
      <c r="G127" s="61"/>
    </row>
    <row r="128" spans="2:7" ht="15" customHeight="1" x14ac:dyDescent="0.25">
      <c r="B128" s="166" t="s">
        <v>86</v>
      </c>
      <c r="C128" s="58">
        <v>2068</v>
      </c>
      <c r="D128" s="58">
        <v>1575</v>
      </c>
      <c r="E128" s="58"/>
      <c r="F128" s="61">
        <v>-0.23839458413926495</v>
      </c>
      <c r="G128" s="61"/>
    </row>
    <row r="129" spans="2:7" ht="15" customHeight="1" x14ac:dyDescent="0.25">
      <c r="B129" s="167" t="s">
        <v>47</v>
      </c>
      <c r="C129" s="66">
        <v>6463</v>
      </c>
      <c r="D129" s="66">
        <v>8961</v>
      </c>
      <c r="E129" s="66">
        <v>5319</v>
      </c>
      <c r="F129" s="168">
        <v>0.38650781370880405</v>
      </c>
      <c r="G129" s="168"/>
    </row>
    <row r="130" spans="2:7" ht="15" customHeight="1" x14ac:dyDescent="0.25">
      <c r="B130" s="417" t="s">
        <v>182</v>
      </c>
      <c r="C130" s="417"/>
      <c r="D130" s="417"/>
      <c r="E130" s="417"/>
      <c r="F130" s="417"/>
      <c r="G130" s="417"/>
    </row>
    <row r="131" spans="2:7" ht="7.5" customHeight="1" x14ac:dyDescent="0.25">
      <c r="B131" s="169"/>
      <c r="C131" s="169"/>
      <c r="D131" s="169"/>
      <c r="E131" s="169"/>
      <c r="F131" s="169"/>
      <c r="G131" s="169"/>
    </row>
    <row r="132" spans="2:7" ht="7.5" customHeight="1" x14ac:dyDescent="0.25">
      <c r="B132" s="169"/>
      <c r="C132" s="169"/>
      <c r="D132" s="169"/>
      <c r="E132" s="169"/>
      <c r="F132" s="169"/>
      <c r="G132" s="169"/>
    </row>
    <row r="133" spans="2:7" ht="36" customHeight="1" x14ac:dyDescent="0.25">
      <c r="B133" s="418" t="s">
        <v>189</v>
      </c>
      <c r="C133" s="418"/>
      <c r="D133" s="418"/>
      <c r="E133" s="418"/>
      <c r="F133" s="418"/>
      <c r="G133" s="418"/>
    </row>
    <row r="134" spans="2:7" ht="15" customHeight="1" x14ac:dyDescent="0.25">
      <c r="B134" s="163"/>
      <c r="C134" s="164">
        <v>2012</v>
      </c>
      <c r="D134" s="164">
        <v>2013</v>
      </c>
      <c r="E134" s="164">
        <v>2014</v>
      </c>
      <c r="F134" s="165" t="s">
        <v>180</v>
      </c>
      <c r="G134" s="165" t="s">
        <v>181</v>
      </c>
    </row>
    <row r="135" spans="2:7" ht="15" customHeight="1" x14ac:dyDescent="0.25">
      <c r="B135" s="166" t="s">
        <v>97</v>
      </c>
      <c r="C135" s="58">
        <v>2765</v>
      </c>
      <c r="D135" s="58">
        <v>2412</v>
      </c>
      <c r="E135" s="58">
        <v>2715</v>
      </c>
      <c r="F135" s="61">
        <v>-0.1276672694394213</v>
      </c>
      <c r="G135" s="61">
        <v>0.12562189054726369</v>
      </c>
    </row>
    <row r="136" spans="2:7" ht="15" customHeight="1" x14ac:dyDescent="0.25">
      <c r="B136" s="166" t="s">
        <v>96</v>
      </c>
      <c r="C136" s="58">
        <v>1785</v>
      </c>
      <c r="D136" s="58">
        <v>2028</v>
      </c>
      <c r="E136" s="58">
        <v>2657</v>
      </c>
      <c r="F136" s="61">
        <v>0.13613445378151257</v>
      </c>
      <c r="G136" s="61">
        <v>0.31015779092702167</v>
      </c>
    </row>
    <row r="137" spans="2:7" ht="15" customHeight="1" x14ac:dyDescent="0.25">
      <c r="B137" s="166" t="s">
        <v>95</v>
      </c>
      <c r="C137" s="58">
        <v>2320</v>
      </c>
      <c r="D137" s="58">
        <v>2405</v>
      </c>
      <c r="E137" s="58">
        <v>2665</v>
      </c>
      <c r="F137" s="61">
        <v>3.6637931034482651E-2</v>
      </c>
      <c r="G137" s="61">
        <v>0.10810810810810811</v>
      </c>
    </row>
    <row r="138" spans="2:7" ht="15" customHeight="1" x14ac:dyDescent="0.25">
      <c r="B138" s="166" t="s">
        <v>94</v>
      </c>
      <c r="C138" s="58">
        <v>741</v>
      </c>
      <c r="D138" s="58">
        <v>827</v>
      </c>
      <c r="E138" s="58">
        <v>763</v>
      </c>
      <c r="F138" s="61">
        <v>0.11605937921727394</v>
      </c>
      <c r="G138" s="61">
        <v>-7.7388149939540463E-2</v>
      </c>
    </row>
    <row r="139" spans="2:7" ht="15" customHeight="1" x14ac:dyDescent="0.25">
      <c r="B139" s="166" t="s">
        <v>93</v>
      </c>
      <c r="C139" s="58">
        <v>47</v>
      </c>
      <c r="D139" s="58">
        <v>71</v>
      </c>
      <c r="E139" s="58"/>
      <c r="F139" s="61">
        <v>0.5106382978723405</v>
      </c>
      <c r="G139" s="61"/>
    </row>
    <row r="140" spans="2:7" ht="15" customHeight="1" x14ac:dyDescent="0.25">
      <c r="B140" s="166" t="s">
        <v>92</v>
      </c>
      <c r="C140" s="58">
        <v>90</v>
      </c>
      <c r="D140" s="58">
        <v>90</v>
      </c>
      <c r="E140" s="58"/>
      <c r="F140" s="61">
        <v>0</v>
      </c>
      <c r="G140" s="61"/>
    </row>
    <row r="141" spans="2:7" ht="15" customHeight="1" x14ac:dyDescent="0.25">
      <c r="B141" s="166" t="s">
        <v>91</v>
      </c>
      <c r="C141" s="58">
        <v>81</v>
      </c>
      <c r="D141" s="58">
        <v>182</v>
      </c>
      <c r="E141" s="58"/>
      <c r="F141" s="61">
        <v>1.2469135802469138</v>
      </c>
      <c r="G141" s="61"/>
    </row>
    <row r="142" spans="2:7" ht="15" customHeight="1" x14ac:dyDescent="0.25">
      <c r="B142" s="166" t="s">
        <v>90</v>
      </c>
      <c r="C142" s="58">
        <v>44</v>
      </c>
      <c r="D142" s="58">
        <v>82</v>
      </c>
      <c r="E142" s="58"/>
      <c r="F142" s="61">
        <v>0.86363636363636354</v>
      </c>
      <c r="G142" s="61"/>
    </row>
    <row r="143" spans="2:7" ht="15" customHeight="1" x14ac:dyDescent="0.25">
      <c r="B143" s="166" t="s">
        <v>89</v>
      </c>
      <c r="C143" s="58">
        <v>113</v>
      </c>
      <c r="D143" s="58">
        <v>107</v>
      </c>
      <c r="E143" s="58"/>
      <c r="F143" s="61">
        <v>-5.3097345132743334E-2</v>
      </c>
      <c r="G143" s="61"/>
    </row>
    <row r="144" spans="2:7" ht="15" customHeight="1" x14ac:dyDescent="0.25">
      <c r="B144" s="166" t="s">
        <v>88</v>
      </c>
      <c r="C144" s="58">
        <v>1399</v>
      </c>
      <c r="D144" s="58">
        <v>1887</v>
      </c>
      <c r="E144" s="58"/>
      <c r="F144" s="61">
        <v>0.34882058613295208</v>
      </c>
      <c r="G144" s="61"/>
    </row>
    <row r="145" spans="2:7" ht="15" customHeight="1" x14ac:dyDescent="0.25">
      <c r="B145" s="166" t="s">
        <v>87</v>
      </c>
      <c r="C145" s="58">
        <v>2518</v>
      </c>
      <c r="D145" s="58">
        <v>3292</v>
      </c>
      <c r="E145" s="58"/>
      <c r="F145" s="61">
        <v>0.3073868149324861</v>
      </c>
      <c r="G145" s="61"/>
    </row>
    <row r="146" spans="2:7" ht="15" customHeight="1" x14ac:dyDescent="0.25">
      <c r="B146" s="166" t="s">
        <v>86</v>
      </c>
      <c r="C146" s="58">
        <v>2892</v>
      </c>
      <c r="D146" s="58">
        <v>3455</v>
      </c>
      <c r="E146" s="58"/>
      <c r="F146" s="61">
        <v>0.19467496542185336</v>
      </c>
      <c r="G146" s="61"/>
    </row>
    <row r="147" spans="2:7" ht="15" customHeight="1" x14ac:dyDescent="0.25">
      <c r="B147" s="167" t="s">
        <v>47</v>
      </c>
      <c r="C147" s="66">
        <v>14795</v>
      </c>
      <c r="D147" s="66">
        <v>16838</v>
      </c>
      <c r="E147" s="66">
        <v>8800</v>
      </c>
      <c r="F147" s="168">
        <v>0.13808719161879024</v>
      </c>
      <c r="G147" s="168"/>
    </row>
    <row r="148" spans="2:7" ht="15" customHeight="1" x14ac:dyDescent="0.25">
      <c r="B148" s="417" t="s">
        <v>182</v>
      </c>
      <c r="C148" s="417"/>
      <c r="D148" s="417"/>
      <c r="E148" s="417"/>
      <c r="F148" s="417"/>
      <c r="G148" s="417"/>
    </row>
    <row r="149" spans="2:7" ht="8.25" customHeight="1" x14ac:dyDescent="0.25">
      <c r="B149" s="169"/>
      <c r="C149" s="169"/>
      <c r="D149" s="169"/>
      <c r="E149" s="169"/>
      <c r="F149" s="169"/>
      <c r="G149" s="169"/>
    </row>
    <row r="150" spans="2:7" ht="9.75" customHeight="1" x14ac:dyDescent="0.25">
      <c r="B150" s="169"/>
      <c r="C150" s="169"/>
      <c r="D150" s="169"/>
      <c r="E150" s="169"/>
      <c r="F150" s="169"/>
      <c r="G150" s="169"/>
    </row>
    <row r="151" spans="2:7" ht="36" customHeight="1" x14ac:dyDescent="0.25">
      <c r="B151" s="418" t="s">
        <v>190</v>
      </c>
      <c r="C151" s="418"/>
      <c r="D151" s="418"/>
      <c r="E151" s="418"/>
      <c r="F151" s="418"/>
      <c r="G151" s="418"/>
    </row>
    <row r="152" spans="2:7" ht="15" customHeight="1" x14ac:dyDescent="0.25">
      <c r="B152" s="163"/>
      <c r="C152" s="164">
        <v>2012</v>
      </c>
      <c r="D152" s="164">
        <v>2013</v>
      </c>
      <c r="E152" s="164">
        <v>2014</v>
      </c>
      <c r="F152" s="165" t="s">
        <v>180</v>
      </c>
      <c r="G152" s="165" t="s">
        <v>181</v>
      </c>
    </row>
    <row r="153" spans="2:7" ht="15" customHeight="1" x14ac:dyDescent="0.25">
      <c r="B153" s="166" t="s">
        <v>97</v>
      </c>
      <c r="C153" s="58">
        <v>1150</v>
      </c>
      <c r="D153" s="58">
        <v>945</v>
      </c>
      <c r="E153" s="58">
        <v>1196</v>
      </c>
      <c r="F153" s="61">
        <v>-0.17826086956521736</v>
      </c>
      <c r="G153" s="61">
        <v>0.26560846560846563</v>
      </c>
    </row>
    <row r="154" spans="2:7" ht="15" customHeight="1" x14ac:dyDescent="0.25">
      <c r="B154" s="166" t="s">
        <v>96</v>
      </c>
      <c r="C154" s="58">
        <v>1810</v>
      </c>
      <c r="D154" s="58">
        <v>1281</v>
      </c>
      <c r="E154" s="58">
        <v>1673</v>
      </c>
      <c r="F154" s="61">
        <v>-0.29226519337016577</v>
      </c>
      <c r="G154" s="61">
        <v>0.30601092896174853</v>
      </c>
    </row>
    <row r="155" spans="2:7" ht="15" customHeight="1" x14ac:dyDescent="0.25">
      <c r="B155" s="166" t="s">
        <v>95</v>
      </c>
      <c r="C155" s="58">
        <v>1760</v>
      </c>
      <c r="D155" s="58">
        <v>2203</v>
      </c>
      <c r="E155" s="58">
        <v>2431</v>
      </c>
      <c r="F155" s="61">
        <v>0.25170454545454546</v>
      </c>
      <c r="G155" s="61">
        <v>0.10349523377212888</v>
      </c>
    </row>
    <row r="156" spans="2:7" ht="15" customHeight="1" x14ac:dyDescent="0.25">
      <c r="B156" s="166" t="s">
        <v>94</v>
      </c>
      <c r="C156" s="58">
        <v>1917</v>
      </c>
      <c r="D156" s="58">
        <v>1930</v>
      </c>
      <c r="E156" s="58">
        <v>2359</v>
      </c>
      <c r="F156" s="61">
        <v>6.7814293166406081E-3</v>
      </c>
      <c r="G156" s="61">
        <v>0.22227979274611398</v>
      </c>
    </row>
    <row r="157" spans="2:7" ht="15" customHeight="1" x14ac:dyDescent="0.25">
      <c r="B157" s="166" t="s">
        <v>93</v>
      </c>
      <c r="C157" s="58">
        <v>1671</v>
      </c>
      <c r="D157" s="58">
        <v>1808</v>
      </c>
      <c r="E157" s="58"/>
      <c r="F157" s="61">
        <v>8.1986834230999506E-2</v>
      </c>
      <c r="G157" s="61"/>
    </row>
    <row r="158" spans="2:7" ht="15" customHeight="1" x14ac:dyDescent="0.25">
      <c r="B158" s="166" t="s">
        <v>92</v>
      </c>
      <c r="C158" s="58">
        <v>1072</v>
      </c>
      <c r="D158" s="58">
        <v>1776</v>
      </c>
      <c r="E158" s="58"/>
      <c r="F158" s="61">
        <v>0.65671641791044766</v>
      </c>
      <c r="G158" s="61"/>
    </row>
    <row r="159" spans="2:7" ht="15" customHeight="1" x14ac:dyDescent="0.25">
      <c r="B159" s="166" t="s">
        <v>91</v>
      </c>
      <c r="C159" s="58">
        <v>1312</v>
      </c>
      <c r="D159" s="58">
        <v>2020</v>
      </c>
      <c r="E159" s="58"/>
      <c r="F159" s="61">
        <v>0.53963414634146334</v>
      </c>
      <c r="G159" s="61"/>
    </row>
    <row r="160" spans="2:7" ht="15" customHeight="1" x14ac:dyDescent="0.25">
      <c r="B160" s="166" t="s">
        <v>90</v>
      </c>
      <c r="C160" s="58">
        <v>1724</v>
      </c>
      <c r="D160" s="58">
        <v>2213</v>
      </c>
      <c r="E160" s="58"/>
      <c r="F160" s="61">
        <v>0.28364269141531318</v>
      </c>
      <c r="G160" s="61"/>
    </row>
    <row r="161" spans="2:7" ht="15" customHeight="1" x14ac:dyDescent="0.25">
      <c r="B161" s="166" t="s">
        <v>89</v>
      </c>
      <c r="C161" s="58">
        <v>1344</v>
      </c>
      <c r="D161" s="58">
        <v>1473</v>
      </c>
      <c r="E161" s="58"/>
      <c r="F161" s="61">
        <v>9.5982142857142794E-2</v>
      </c>
      <c r="G161" s="61"/>
    </row>
    <row r="162" spans="2:7" ht="15" customHeight="1" x14ac:dyDescent="0.25">
      <c r="B162" s="166" t="s">
        <v>88</v>
      </c>
      <c r="C162" s="58">
        <v>1223</v>
      </c>
      <c r="D162" s="58">
        <v>1768</v>
      </c>
      <c r="E162" s="58"/>
      <c r="F162" s="61">
        <v>0.44562551103843018</v>
      </c>
      <c r="G162" s="61"/>
    </row>
    <row r="163" spans="2:7" ht="15" customHeight="1" x14ac:dyDescent="0.25">
      <c r="B163" s="166" t="s">
        <v>87</v>
      </c>
      <c r="C163" s="58">
        <v>826</v>
      </c>
      <c r="D163" s="58">
        <v>779</v>
      </c>
      <c r="E163" s="58"/>
      <c r="F163" s="61">
        <v>-5.6900726392251855E-2</v>
      </c>
      <c r="G163" s="61"/>
    </row>
    <row r="164" spans="2:7" ht="15" customHeight="1" x14ac:dyDescent="0.25">
      <c r="B164" s="166" t="s">
        <v>86</v>
      </c>
      <c r="C164" s="58">
        <v>1127</v>
      </c>
      <c r="D164" s="58">
        <v>1476</v>
      </c>
      <c r="E164" s="58"/>
      <c r="F164" s="61">
        <v>0.30967169476486256</v>
      </c>
      <c r="G164" s="61"/>
    </row>
    <row r="165" spans="2:7" ht="15" customHeight="1" x14ac:dyDescent="0.25">
      <c r="B165" s="167" t="s">
        <v>47</v>
      </c>
      <c r="C165" s="66">
        <v>16936</v>
      </c>
      <c r="D165" s="66">
        <v>19672</v>
      </c>
      <c r="E165" s="66">
        <v>7659</v>
      </c>
      <c r="F165" s="168">
        <v>0.16154936230514871</v>
      </c>
      <c r="G165" s="168"/>
    </row>
    <row r="166" spans="2:7" ht="15" customHeight="1" x14ac:dyDescent="0.25">
      <c r="B166" s="417" t="s">
        <v>182</v>
      </c>
      <c r="C166" s="417"/>
      <c r="D166" s="417"/>
      <c r="E166" s="417"/>
      <c r="F166" s="417"/>
      <c r="G166" s="417"/>
    </row>
    <row r="167" spans="2:7" ht="10.5" customHeight="1" x14ac:dyDescent="0.25">
      <c r="B167" s="169"/>
      <c r="C167" s="169"/>
      <c r="D167" s="169"/>
      <c r="E167" s="169"/>
      <c r="F167" s="169"/>
      <c r="G167" s="169"/>
    </row>
    <row r="168" spans="2:7" ht="7.5" customHeight="1" x14ac:dyDescent="0.25">
      <c r="B168" s="169"/>
      <c r="C168" s="169"/>
      <c r="D168" s="169"/>
      <c r="E168" s="169"/>
      <c r="F168" s="169"/>
      <c r="G168" s="169"/>
    </row>
    <row r="169" spans="2:7" ht="36" customHeight="1" x14ac:dyDescent="0.25">
      <c r="B169" s="418" t="s">
        <v>191</v>
      </c>
      <c r="C169" s="418"/>
      <c r="D169" s="418"/>
      <c r="E169" s="418"/>
      <c r="F169" s="418"/>
      <c r="G169" s="418"/>
    </row>
    <row r="170" spans="2:7" ht="15" customHeight="1" x14ac:dyDescent="0.25">
      <c r="B170" s="163"/>
      <c r="C170" s="164">
        <v>2012</v>
      </c>
      <c r="D170" s="164">
        <v>2013</v>
      </c>
      <c r="E170" s="164">
        <v>2014</v>
      </c>
      <c r="F170" s="165" t="s">
        <v>180</v>
      </c>
      <c r="G170" s="165" t="s">
        <v>181</v>
      </c>
    </row>
    <row r="171" spans="2:7" ht="15" customHeight="1" x14ac:dyDescent="0.25">
      <c r="B171" s="166" t="s">
        <v>97</v>
      </c>
      <c r="C171" s="58">
        <v>213</v>
      </c>
      <c r="D171" s="58">
        <v>426</v>
      </c>
      <c r="E171" s="58">
        <v>489</v>
      </c>
      <c r="F171" s="61">
        <v>1</v>
      </c>
      <c r="G171" s="61">
        <v>0.147887323943662</v>
      </c>
    </row>
    <row r="172" spans="2:7" ht="15" customHeight="1" x14ac:dyDescent="0.25">
      <c r="B172" s="166" t="s">
        <v>96</v>
      </c>
      <c r="C172" s="58">
        <v>239</v>
      </c>
      <c r="D172" s="58">
        <v>424</v>
      </c>
      <c r="E172" s="58">
        <v>471</v>
      </c>
      <c r="F172" s="61">
        <v>0.77405857740585771</v>
      </c>
      <c r="G172" s="61">
        <v>0.11084905660377364</v>
      </c>
    </row>
    <row r="173" spans="2:7" ht="15" customHeight="1" x14ac:dyDescent="0.25">
      <c r="B173" s="166" t="s">
        <v>95</v>
      </c>
      <c r="C173" s="58">
        <v>304</v>
      </c>
      <c r="D173" s="58">
        <v>402</v>
      </c>
      <c r="E173" s="58">
        <v>366</v>
      </c>
      <c r="F173" s="61">
        <v>0.32236842105263164</v>
      </c>
      <c r="G173" s="61">
        <v>-8.9552238805970186E-2</v>
      </c>
    </row>
    <row r="174" spans="2:7" ht="15" customHeight="1" x14ac:dyDescent="0.25">
      <c r="B174" s="166" t="s">
        <v>94</v>
      </c>
      <c r="C174" s="58">
        <v>327</v>
      </c>
      <c r="D174" s="58">
        <v>326</v>
      </c>
      <c r="E174" s="58">
        <v>360</v>
      </c>
      <c r="F174" s="61">
        <v>-3.0581039755351869E-3</v>
      </c>
      <c r="G174" s="61">
        <v>0.10429447852760743</v>
      </c>
    </row>
    <row r="175" spans="2:7" ht="15" customHeight="1" x14ac:dyDescent="0.25">
      <c r="B175" s="166" t="s">
        <v>93</v>
      </c>
      <c r="C175" s="58">
        <v>206</v>
      </c>
      <c r="D175" s="58">
        <v>302</v>
      </c>
      <c r="E175" s="58"/>
      <c r="F175" s="61">
        <v>0.46601941747572817</v>
      </c>
      <c r="G175" s="61"/>
    </row>
    <row r="176" spans="2:7" ht="15" customHeight="1" x14ac:dyDescent="0.25">
      <c r="B176" s="166" t="s">
        <v>92</v>
      </c>
      <c r="C176" s="58">
        <v>237</v>
      </c>
      <c r="D176" s="58">
        <v>359</v>
      </c>
      <c r="E176" s="58"/>
      <c r="F176" s="61">
        <v>0.51476793248945141</v>
      </c>
      <c r="G176" s="61"/>
    </row>
    <row r="177" spans="2:7" ht="15" customHeight="1" x14ac:dyDescent="0.25">
      <c r="B177" s="166" t="s">
        <v>91</v>
      </c>
      <c r="C177" s="58">
        <v>252</v>
      </c>
      <c r="D177" s="58">
        <v>686</v>
      </c>
      <c r="E177" s="58"/>
      <c r="F177" s="61">
        <v>1.7222222222222223</v>
      </c>
      <c r="G177" s="61"/>
    </row>
    <row r="178" spans="2:7" ht="15" customHeight="1" x14ac:dyDescent="0.25">
      <c r="B178" s="166" t="s">
        <v>90</v>
      </c>
      <c r="C178" s="58">
        <v>419</v>
      </c>
      <c r="D178" s="58">
        <v>663</v>
      </c>
      <c r="E178" s="58"/>
      <c r="F178" s="61">
        <v>0.58233890214797146</v>
      </c>
      <c r="G178" s="61"/>
    </row>
    <row r="179" spans="2:7" ht="15" customHeight="1" x14ac:dyDescent="0.25">
      <c r="B179" s="166" t="s">
        <v>89</v>
      </c>
      <c r="C179" s="58">
        <v>342</v>
      </c>
      <c r="D179" s="58">
        <v>976</v>
      </c>
      <c r="E179" s="58"/>
      <c r="F179" s="61">
        <v>1.8538011695906431</v>
      </c>
      <c r="G179" s="61"/>
    </row>
    <row r="180" spans="2:7" ht="15" customHeight="1" x14ac:dyDescent="0.25">
      <c r="B180" s="166" t="s">
        <v>88</v>
      </c>
      <c r="C180" s="58">
        <v>326</v>
      </c>
      <c r="D180" s="58">
        <v>431</v>
      </c>
      <c r="E180" s="58"/>
      <c r="F180" s="61">
        <v>0.32208588957055206</v>
      </c>
      <c r="G180" s="61"/>
    </row>
    <row r="181" spans="2:7" ht="15" customHeight="1" x14ac:dyDescent="0.25">
      <c r="B181" s="166" t="s">
        <v>87</v>
      </c>
      <c r="C181" s="58">
        <v>268</v>
      </c>
      <c r="D181" s="58">
        <v>440</v>
      </c>
      <c r="E181" s="58"/>
      <c r="F181" s="61">
        <v>0.64179104477611948</v>
      </c>
      <c r="G181" s="61"/>
    </row>
    <row r="182" spans="2:7" ht="15" customHeight="1" x14ac:dyDescent="0.25">
      <c r="B182" s="166" t="s">
        <v>86</v>
      </c>
      <c r="C182" s="58">
        <v>396</v>
      </c>
      <c r="D182" s="58">
        <v>380</v>
      </c>
      <c r="E182" s="58"/>
      <c r="F182" s="61">
        <v>-4.0404040404040442E-2</v>
      </c>
      <c r="G182" s="61"/>
    </row>
    <row r="183" spans="2:7" ht="15" customHeight="1" x14ac:dyDescent="0.25">
      <c r="B183" s="167" t="s">
        <v>47</v>
      </c>
      <c r="C183" s="66">
        <v>3529</v>
      </c>
      <c r="D183" s="66">
        <v>5815</v>
      </c>
      <c r="E183" s="66">
        <v>1686</v>
      </c>
      <c r="F183" s="168">
        <v>0.64777557381694528</v>
      </c>
      <c r="G183" s="168"/>
    </row>
    <row r="184" spans="2:7" ht="15" customHeight="1" x14ac:dyDescent="0.25">
      <c r="B184" s="417" t="s">
        <v>182</v>
      </c>
      <c r="C184" s="417"/>
      <c r="D184" s="417"/>
      <c r="E184" s="417"/>
      <c r="F184" s="417"/>
      <c r="G184" s="417"/>
    </row>
    <row r="185" spans="2:7" ht="9.75" customHeight="1" x14ac:dyDescent="0.25">
      <c r="B185" s="169"/>
      <c r="C185" s="169"/>
      <c r="D185" s="169"/>
      <c r="E185" s="169"/>
      <c r="F185" s="169"/>
      <c r="G185" s="169"/>
    </row>
    <row r="186" spans="2:7" ht="7.5" customHeight="1" x14ac:dyDescent="0.25">
      <c r="B186" s="169"/>
      <c r="C186" s="169"/>
      <c r="D186" s="169"/>
      <c r="E186" s="169"/>
      <c r="F186" s="169"/>
      <c r="G186" s="169"/>
    </row>
    <row r="187" spans="2:7" ht="36" customHeight="1" x14ac:dyDescent="0.25">
      <c r="B187" s="418" t="s">
        <v>192</v>
      </c>
      <c r="C187" s="418"/>
      <c r="D187" s="418"/>
      <c r="E187" s="418"/>
      <c r="F187" s="418"/>
      <c r="G187" s="418"/>
    </row>
    <row r="188" spans="2:7" ht="15" customHeight="1" x14ac:dyDescent="0.25">
      <c r="B188" s="163"/>
      <c r="C188" s="164">
        <v>2012</v>
      </c>
      <c r="D188" s="164">
        <v>2013</v>
      </c>
      <c r="E188" s="164">
        <v>2014</v>
      </c>
      <c r="F188" s="165" t="s">
        <v>180</v>
      </c>
      <c r="G188" s="165" t="s">
        <v>181</v>
      </c>
    </row>
    <row r="189" spans="2:7" ht="15" customHeight="1" x14ac:dyDescent="0.25">
      <c r="B189" s="166" t="s">
        <v>97</v>
      </c>
      <c r="C189" s="58">
        <v>158</v>
      </c>
      <c r="D189" s="58">
        <v>167</v>
      </c>
      <c r="E189" s="58">
        <v>223</v>
      </c>
      <c r="F189" s="61">
        <v>5.6962025316455778E-2</v>
      </c>
      <c r="G189" s="61">
        <v>0.33532934131736525</v>
      </c>
    </row>
    <row r="190" spans="2:7" ht="15" customHeight="1" x14ac:dyDescent="0.25">
      <c r="B190" s="166" t="s">
        <v>96</v>
      </c>
      <c r="C190" s="58">
        <v>156</v>
      </c>
      <c r="D190" s="58">
        <v>122</v>
      </c>
      <c r="E190" s="58">
        <v>206</v>
      </c>
      <c r="F190" s="61">
        <v>-0.21794871794871795</v>
      </c>
      <c r="G190" s="61">
        <v>0.68852459016393452</v>
      </c>
    </row>
    <row r="191" spans="2:7" ht="15" customHeight="1" x14ac:dyDescent="0.25">
      <c r="B191" s="166" t="s">
        <v>95</v>
      </c>
      <c r="C191" s="58">
        <v>150</v>
      </c>
      <c r="D191" s="58">
        <v>183</v>
      </c>
      <c r="E191" s="58">
        <v>207</v>
      </c>
      <c r="F191" s="61">
        <v>0.21999999999999997</v>
      </c>
      <c r="G191" s="61">
        <v>0.13114754098360648</v>
      </c>
    </row>
    <row r="192" spans="2:7" ht="15" customHeight="1" x14ac:dyDescent="0.25">
      <c r="B192" s="166" t="s">
        <v>94</v>
      </c>
      <c r="C192" s="58">
        <v>150</v>
      </c>
      <c r="D192" s="58">
        <v>107</v>
      </c>
      <c r="E192" s="58">
        <v>187</v>
      </c>
      <c r="F192" s="61">
        <v>-0.28666666666666663</v>
      </c>
      <c r="G192" s="61">
        <v>0.74766355140186924</v>
      </c>
    </row>
    <row r="193" spans="2:7" ht="15" customHeight="1" x14ac:dyDescent="0.25">
      <c r="B193" s="166" t="s">
        <v>93</v>
      </c>
      <c r="C193" s="58">
        <v>170</v>
      </c>
      <c r="D193" s="58">
        <v>141</v>
      </c>
      <c r="E193" s="58"/>
      <c r="F193" s="61">
        <v>-0.1705882352941176</v>
      </c>
      <c r="G193" s="61"/>
    </row>
    <row r="194" spans="2:7" ht="15" customHeight="1" x14ac:dyDescent="0.25">
      <c r="B194" s="166" t="s">
        <v>92</v>
      </c>
      <c r="C194" s="58">
        <v>154</v>
      </c>
      <c r="D194" s="58">
        <v>152</v>
      </c>
      <c r="E194" s="58"/>
      <c r="F194" s="61">
        <v>-1.2987012987012991E-2</v>
      </c>
      <c r="G194" s="61"/>
    </row>
    <row r="195" spans="2:7" ht="15" customHeight="1" x14ac:dyDescent="0.25">
      <c r="B195" s="166" t="s">
        <v>91</v>
      </c>
      <c r="C195" s="58">
        <v>157</v>
      </c>
      <c r="D195" s="58">
        <v>261</v>
      </c>
      <c r="E195" s="58"/>
      <c r="F195" s="61">
        <v>0.66242038216560517</v>
      </c>
      <c r="G195" s="61"/>
    </row>
    <row r="196" spans="2:7" ht="15" customHeight="1" x14ac:dyDescent="0.25">
      <c r="B196" s="166" t="s">
        <v>90</v>
      </c>
      <c r="C196" s="58">
        <v>149</v>
      </c>
      <c r="D196" s="58">
        <v>213</v>
      </c>
      <c r="E196" s="58"/>
      <c r="F196" s="61">
        <v>0.42953020134228193</v>
      </c>
      <c r="G196" s="61"/>
    </row>
    <row r="197" spans="2:7" ht="15" customHeight="1" x14ac:dyDescent="0.25">
      <c r="B197" s="166" t="s">
        <v>89</v>
      </c>
      <c r="C197" s="58">
        <v>202</v>
      </c>
      <c r="D197" s="58">
        <v>120</v>
      </c>
      <c r="E197" s="58"/>
      <c r="F197" s="61">
        <v>-0.40594059405940597</v>
      </c>
      <c r="G197" s="61"/>
    </row>
    <row r="198" spans="2:7" ht="15" customHeight="1" x14ac:dyDescent="0.25">
      <c r="B198" s="166" t="s">
        <v>88</v>
      </c>
      <c r="C198" s="58">
        <v>243</v>
      </c>
      <c r="D198" s="58">
        <v>166</v>
      </c>
      <c r="E198" s="58"/>
      <c r="F198" s="61">
        <v>-0.3168724279835391</v>
      </c>
      <c r="G198" s="61"/>
    </row>
    <row r="199" spans="2:7" ht="15" customHeight="1" x14ac:dyDescent="0.25">
      <c r="B199" s="166" t="s">
        <v>87</v>
      </c>
      <c r="C199" s="58">
        <v>170</v>
      </c>
      <c r="D199" s="58">
        <v>131</v>
      </c>
      <c r="E199" s="58"/>
      <c r="F199" s="61">
        <v>-0.22941176470588232</v>
      </c>
      <c r="G199" s="61"/>
    </row>
    <row r="200" spans="2:7" ht="15" customHeight="1" x14ac:dyDescent="0.25">
      <c r="B200" s="166" t="s">
        <v>86</v>
      </c>
      <c r="C200" s="58">
        <v>359</v>
      </c>
      <c r="D200" s="58">
        <v>217</v>
      </c>
      <c r="E200" s="58"/>
      <c r="F200" s="61">
        <v>-0.3955431754874652</v>
      </c>
      <c r="G200" s="61"/>
    </row>
    <row r="201" spans="2:7" ht="15" customHeight="1" x14ac:dyDescent="0.25">
      <c r="B201" s="167" t="s">
        <v>47</v>
      </c>
      <c r="C201" s="66">
        <v>2218</v>
      </c>
      <c r="D201" s="66">
        <v>1980</v>
      </c>
      <c r="E201" s="66">
        <v>823</v>
      </c>
      <c r="F201" s="168">
        <v>-0.10730387736699731</v>
      </c>
      <c r="G201" s="168"/>
    </row>
    <row r="202" spans="2:7" ht="15" customHeight="1" x14ac:dyDescent="0.25">
      <c r="B202" s="417" t="s">
        <v>182</v>
      </c>
      <c r="C202" s="417"/>
      <c r="D202" s="417"/>
      <c r="E202" s="417"/>
      <c r="F202" s="417"/>
      <c r="G202" s="417"/>
    </row>
    <row r="203" spans="2:7" ht="7.5" customHeight="1" x14ac:dyDescent="0.25">
      <c r="B203" s="169"/>
      <c r="C203" s="169"/>
      <c r="D203" s="169"/>
      <c r="E203" s="169"/>
      <c r="F203" s="169"/>
      <c r="G203" s="169"/>
    </row>
    <row r="204" spans="2:7" ht="7.5" customHeight="1" x14ac:dyDescent="0.25">
      <c r="B204" s="169"/>
      <c r="C204" s="169"/>
      <c r="D204" s="169"/>
      <c r="E204" s="169"/>
      <c r="F204" s="169"/>
      <c r="G204" s="169"/>
    </row>
    <row r="205" spans="2:7" ht="36" customHeight="1" x14ac:dyDescent="0.25">
      <c r="B205" s="418" t="s">
        <v>193</v>
      </c>
      <c r="C205" s="418"/>
      <c r="D205" s="418"/>
      <c r="E205" s="418"/>
      <c r="F205" s="418"/>
      <c r="G205" s="418"/>
    </row>
    <row r="206" spans="2:7" ht="15" customHeight="1" x14ac:dyDescent="0.25">
      <c r="B206" s="163"/>
      <c r="C206" s="164">
        <v>2012</v>
      </c>
      <c r="D206" s="164">
        <v>2013</v>
      </c>
      <c r="E206" s="164">
        <v>2014</v>
      </c>
      <c r="F206" s="165" t="s">
        <v>180</v>
      </c>
      <c r="G206" s="165" t="s">
        <v>181</v>
      </c>
    </row>
    <row r="207" spans="2:7" ht="15" customHeight="1" x14ac:dyDescent="0.25">
      <c r="B207" s="166" t="s">
        <v>97</v>
      </c>
      <c r="C207" s="58">
        <v>433</v>
      </c>
      <c r="D207" s="58">
        <v>434</v>
      </c>
      <c r="E207" s="58">
        <v>519</v>
      </c>
      <c r="F207" s="61">
        <v>2.3094688221709792E-3</v>
      </c>
      <c r="G207" s="61">
        <v>0.19585253456221197</v>
      </c>
    </row>
    <row r="208" spans="2:7" ht="15" customHeight="1" x14ac:dyDescent="0.25">
      <c r="B208" s="166" t="s">
        <v>96</v>
      </c>
      <c r="C208" s="58">
        <v>362</v>
      </c>
      <c r="D208" s="58">
        <v>399</v>
      </c>
      <c r="E208" s="58">
        <v>439</v>
      </c>
      <c r="F208" s="61">
        <v>0.10220994475138112</v>
      </c>
      <c r="G208" s="61">
        <v>0.10025062656641603</v>
      </c>
    </row>
    <row r="209" spans="2:7" ht="15" customHeight="1" x14ac:dyDescent="0.25">
      <c r="B209" s="166" t="s">
        <v>95</v>
      </c>
      <c r="C209" s="58">
        <v>450</v>
      </c>
      <c r="D209" s="58">
        <v>347</v>
      </c>
      <c r="E209" s="58">
        <v>539</v>
      </c>
      <c r="F209" s="61">
        <v>-0.22888888888888892</v>
      </c>
      <c r="G209" s="61">
        <v>0.55331412103746391</v>
      </c>
    </row>
    <row r="210" spans="2:7" ht="15" customHeight="1" x14ac:dyDescent="0.25">
      <c r="B210" s="166" t="s">
        <v>94</v>
      </c>
      <c r="C210" s="58">
        <v>352</v>
      </c>
      <c r="D210" s="58">
        <v>408</v>
      </c>
      <c r="E210" s="58">
        <v>573</v>
      </c>
      <c r="F210" s="61">
        <v>0.15909090909090917</v>
      </c>
      <c r="G210" s="61">
        <v>0.40441176470588225</v>
      </c>
    </row>
    <row r="211" spans="2:7" ht="15" customHeight="1" x14ac:dyDescent="0.25">
      <c r="B211" s="166" t="s">
        <v>93</v>
      </c>
      <c r="C211" s="58">
        <v>388</v>
      </c>
      <c r="D211" s="58">
        <v>391</v>
      </c>
      <c r="E211" s="58"/>
      <c r="F211" s="61">
        <v>7.7319587628865705E-3</v>
      </c>
      <c r="G211" s="61"/>
    </row>
    <row r="212" spans="2:7" ht="15" customHeight="1" x14ac:dyDescent="0.25">
      <c r="B212" s="166" t="s">
        <v>92</v>
      </c>
      <c r="C212" s="58">
        <v>403</v>
      </c>
      <c r="D212" s="58">
        <v>576</v>
      </c>
      <c r="E212" s="58"/>
      <c r="F212" s="61">
        <v>0.42928039702233245</v>
      </c>
      <c r="G212" s="61"/>
    </row>
    <row r="213" spans="2:7" ht="15" customHeight="1" x14ac:dyDescent="0.25">
      <c r="B213" s="166" t="s">
        <v>91</v>
      </c>
      <c r="C213" s="58">
        <v>345</v>
      </c>
      <c r="D213" s="58">
        <v>666</v>
      </c>
      <c r="E213" s="58"/>
      <c r="F213" s="61">
        <v>0.93043478260869561</v>
      </c>
      <c r="G213" s="61"/>
    </row>
    <row r="214" spans="2:7" ht="15" customHeight="1" x14ac:dyDescent="0.25">
      <c r="B214" s="166" t="s">
        <v>90</v>
      </c>
      <c r="C214" s="58">
        <v>887</v>
      </c>
      <c r="D214" s="58">
        <v>1093</v>
      </c>
      <c r="E214" s="58"/>
      <c r="F214" s="61">
        <v>0.23224351747463357</v>
      </c>
      <c r="G214" s="61"/>
    </row>
    <row r="215" spans="2:7" ht="15" customHeight="1" x14ac:dyDescent="0.25">
      <c r="B215" s="166" t="s">
        <v>89</v>
      </c>
      <c r="C215" s="58">
        <v>517</v>
      </c>
      <c r="D215" s="58">
        <v>731</v>
      </c>
      <c r="E215" s="58"/>
      <c r="F215" s="61">
        <v>0.41392649903288192</v>
      </c>
      <c r="G215" s="61"/>
    </row>
    <row r="216" spans="2:7" ht="15" customHeight="1" x14ac:dyDescent="0.25">
      <c r="B216" s="166" t="s">
        <v>88</v>
      </c>
      <c r="C216" s="58">
        <v>475</v>
      </c>
      <c r="D216" s="58">
        <v>509</v>
      </c>
      <c r="E216" s="58"/>
      <c r="F216" s="61">
        <v>7.1578947368420964E-2</v>
      </c>
      <c r="G216" s="61"/>
    </row>
    <row r="217" spans="2:7" ht="15" customHeight="1" x14ac:dyDescent="0.25">
      <c r="B217" s="166" t="s">
        <v>87</v>
      </c>
      <c r="C217" s="58">
        <v>449</v>
      </c>
      <c r="D217" s="58">
        <v>470</v>
      </c>
      <c r="E217" s="58"/>
      <c r="F217" s="61">
        <v>4.6770601336302953E-2</v>
      </c>
      <c r="G217" s="61"/>
    </row>
    <row r="218" spans="2:7" ht="15" customHeight="1" x14ac:dyDescent="0.25">
      <c r="B218" s="166" t="s">
        <v>86</v>
      </c>
      <c r="C218" s="58">
        <v>471</v>
      </c>
      <c r="D218" s="58">
        <v>478</v>
      </c>
      <c r="E218" s="58"/>
      <c r="F218" s="61">
        <v>1.4861995753715496E-2</v>
      </c>
      <c r="G218" s="61"/>
    </row>
    <row r="219" spans="2:7" ht="15" customHeight="1" x14ac:dyDescent="0.25">
      <c r="B219" s="167" t="s">
        <v>47</v>
      </c>
      <c r="C219" s="66">
        <v>5532</v>
      </c>
      <c r="D219" s="66">
        <v>6502</v>
      </c>
      <c r="E219" s="66">
        <v>2070</v>
      </c>
      <c r="F219" s="168">
        <v>0.17534345625451908</v>
      </c>
      <c r="G219" s="168"/>
    </row>
    <row r="220" spans="2:7" ht="15" customHeight="1" x14ac:dyDescent="0.25">
      <c r="B220" s="417" t="s">
        <v>182</v>
      </c>
      <c r="C220" s="417"/>
      <c r="D220" s="417"/>
      <c r="E220" s="417"/>
      <c r="F220" s="417"/>
      <c r="G220" s="417"/>
    </row>
    <row r="221" spans="2:7" ht="8.25" customHeight="1" x14ac:dyDescent="0.25">
      <c r="B221" s="169"/>
      <c r="C221" s="169"/>
      <c r="D221" s="169"/>
      <c r="E221" s="169"/>
      <c r="F221" s="169"/>
      <c r="G221" s="169"/>
    </row>
    <row r="222" spans="2:7" ht="6.75" customHeight="1" x14ac:dyDescent="0.25">
      <c r="B222" s="169"/>
      <c r="C222" s="169"/>
      <c r="D222" s="169"/>
      <c r="E222" s="169"/>
      <c r="F222" s="169"/>
      <c r="G222" s="169"/>
    </row>
    <row r="223" spans="2:7" ht="36" customHeight="1" x14ac:dyDescent="0.25">
      <c r="B223" s="418" t="s">
        <v>194</v>
      </c>
      <c r="C223" s="418"/>
      <c r="D223" s="418"/>
      <c r="E223" s="418"/>
      <c r="F223" s="418"/>
      <c r="G223" s="418"/>
    </row>
    <row r="224" spans="2:7" ht="15" customHeight="1" x14ac:dyDescent="0.25">
      <c r="B224" s="163"/>
      <c r="C224" s="164">
        <v>2012</v>
      </c>
      <c r="D224" s="164">
        <v>2013</v>
      </c>
      <c r="E224" s="164">
        <v>2014</v>
      </c>
      <c r="F224" s="165" t="s">
        <v>180</v>
      </c>
      <c r="G224" s="165" t="s">
        <v>181</v>
      </c>
    </row>
    <row r="225" spans="2:7" ht="15" customHeight="1" x14ac:dyDescent="0.25">
      <c r="B225" s="166" t="s">
        <v>97</v>
      </c>
      <c r="C225" s="58">
        <v>433</v>
      </c>
      <c r="D225" s="58">
        <v>517</v>
      </c>
      <c r="E225" s="58">
        <v>1002</v>
      </c>
      <c r="F225" s="61">
        <v>0.19399538106235559</v>
      </c>
      <c r="G225" s="61">
        <v>0.93810444874274657</v>
      </c>
    </row>
    <row r="226" spans="2:7" ht="15" customHeight="1" x14ac:dyDescent="0.25">
      <c r="B226" s="166" t="s">
        <v>96</v>
      </c>
      <c r="C226" s="58">
        <v>182</v>
      </c>
      <c r="D226" s="58">
        <v>468</v>
      </c>
      <c r="E226" s="58">
        <v>775</v>
      </c>
      <c r="F226" s="61">
        <v>1.5714285714285716</v>
      </c>
      <c r="G226" s="61">
        <v>0.65598290598290587</v>
      </c>
    </row>
    <row r="227" spans="2:7" ht="15" customHeight="1" x14ac:dyDescent="0.25">
      <c r="B227" s="166" t="s">
        <v>95</v>
      </c>
      <c r="C227" s="58">
        <v>262</v>
      </c>
      <c r="D227" s="58">
        <v>539</v>
      </c>
      <c r="E227" s="58">
        <v>789</v>
      </c>
      <c r="F227" s="61">
        <v>1.0572519083969465</v>
      </c>
      <c r="G227" s="61">
        <v>0.46382189239332106</v>
      </c>
    </row>
    <row r="228" spans="2:7" ht="15" customHeight="1" x14ac:dyDescent="0.25">
      <c r="B228" s="166" t="s">
        <v>94</v>
      </c>
      <c r="C228" s="58">
        <v>314</v>
      </c>
      <c r="D228" s="58">
        <v>541</v>
      </c>
      <c r="E228" s="58">
        <v>667</v>
      </c>
      <c r="F228" s="61">
        <v>0.72292993630573243</v>
      </c>
      <c r="G228" s="61">
        <v>0.2329020332717191</v>
      </c>
    </row>
    <row r="229" spans="2:7" ht="15" customHeight="1" x14ac:dyDescent="0.25">
      <c r="B229" s="166" t="s">
        <v>93</v>
      </c>
      <c r="C229" s="58">
        <v>311</v>
      </c>
      <c r="D229" s="58">
        <v>569</v>
      </c>
      <c r="E229" s="58"/>
      <c r="F229" s="61">
        <v>0.82958199356913176</v>
      </c>
      <c r="G229" s="61"/>
    </row>
    <row r="230" spans="2:7" ht="15" customHeight="1" x14ac:dyDescent="0.25">
      <c r="B230" s="166" t="s">
        <v>92</v>
      </c>
      <c r="C230" s="58">
        <v>433</v>
      </c>
      <c r="D230" s="58">
        <v>812</v>
      </c>
      <c r="E230" s="58"/>
      <c r="F230" s="61">
        <v>0.87528868360277134</v>
      </c>
      <c r="G230" s="61"/>
    </row>
    <row r="231" spans="2:7" ht="15" customHeight="1" x14ac:dyDescent="0.25">
      <c r="B231" s="166" t="s">
        <v>91</v>
      </c>
      <c r="C231" s="58">
        <v>412</v>
      </c>
      <c r="D231" s="58">
        <v>1002</v>
      </c>
      <c r="E231" s="58"/>
      <c r="F231" s="61">
        <v>1.4320388349514563</v>
      </c>
      <c r="G231" s="61"/>
    </row>
    <row r="232" spans="2:7" ht="15" customHeight="1" x14ac:dyDescent="0.25">
      <c r="B232" s="166" t="s">
        <v>90</v>
      </c>
      <c r="C232" s="58">
        <v>558</v>
      </c>
      <c r="D232" s="58">
        <v>884</v>
      </c>
      <c r="E232" s="58"/>
      <c r="F232" s="61">
        <v>0.58422939068100366</v>
      </c>
      <c r="G232" s="61"/>
    </row>
    <row r="233" spans="2:7" ht="15" customHeight="1" x14ac:dyDescent="0.25">
      <c r="B233" s="166" t="s">
        <v>89</v>
      </c>
      <c r="C233" s="58">
        <v>534</v>
      </c>
      <c r="D233" s="58">
        <v>902</v>
      </c>
      <c r="E233" s="58"/>
      <c r="F233" s="61">
        <v>0.68913857677902612</v>
      </c>
      <c r="G233" s="61"/>
    </row>
    <row r="234" spans="2:7" ht="15" customHeight="1" x14ac:dyDescent="0.25">
      <c r="B234" s="166" t="s">
        <v>88</v>
      </c>
      <c r="C234" s="58">
        <v>572</v>
      </c>
      <c r="D234" s="58">
        <v>983</v>
      </c>
      <c r="E234" s="58"/>
      <c r="F234" s="61">
        <v>0.71853146853146854</v>
      </c>
      <c r="G234" s="61"/>
    </row>
    <row r="235" spans="2:7" ht="15" customHeight="1" x14ac:dyDescent="0.25">
      <c r="B235" s="166" t="s">
        <v>87</v>
      </c>
      <c r="C235" s="58">
        <v>453</v>
      </c>
      <c r="D235" s="58">
        <v>718</v>
      </c>
      <c r="E235" s="58"/>
      <c r="F235" s="61">
        <v>0.58498896247240628</v>
      </c>
      <c r="G235" s="61"/>
    </row>
    <row r="236" spans="2:7" ht="15" customHeight="1" x14ac:dyDescent="0.25">
      <c r="B236" s="166" t="s">
        <v>86</v>
      </c>
      <c r="C236" s="58">
        <v>479</v>
      </c>
      <c r="D236" s="58">
        <v>826</v>
      </c>
      <c r="E236" s="58"/>
      <c r="F236" s="61">
        <v>0.72442588726513568</v>
      </c>
      <c r="G236" s="61"/>
    </row>
    <row r="237" spans="2:7" ht="15" customHeight="1" x14ac:dyDescent="0.25">
      <c r="B237" s="167" t="s">
        <v>47</v>
      </c>
      <c r="C237" s="66">
        <v>4943</v>
      </c>
      <c r="D237" s="66">
        <v>8761</v>
      </c>
      <c r="E237" s="66">
        <v>3233</v>
      </c>
      <c r="F237" s="168">
        <v>0.77240542180861826</v>
      </c>
      <c r="G237" s="168"/>
    </row>
    <row r="238" spans="2:7" ht="15" customHeight="1" x14ac:dyDescent="0.25">
      <c r="B238" s="417" t="s">
        <v>182</v>
      </c>
      <c r="C238" s="417"/>
      <c r="D238" s="417"/>
      <c r="E238" s="417"/>
      <c r="F238" s="417"/>
      <c r="G238" s="417"/>
    </row>
    <row r="239" spans="2:7" ht="7.5" customHeight="1" x14ac:dyDescent="0.25">
      <c r="B239" s="169"/>
      <c r="C239" s="169"/>
      <c r="D239" s="169"/>
      <c r="E239" s="169"/>
      <c r="F239" s="169"/>
      <c r="G239" s="169"/>
    </row>
    <row r="240" spans="2:7" ht="7.5" customHeight="1" x14ac:dyDescent="0.25">
      <c r="B240" s="169"/>
      <c r="C240" s="169"/>
      <c r="D240" s="169"/>
      <c r="E240" s="169"/>
      <c r="F240" s="169"/>
      <c r="G240" s="169"/>
    </row>
    <row r="241" spans="2:7" ht="36" customHeight="1" x14ac:dyDescent="0.25">
      <c r="B241" s="418" t="s">
        <v>195</v>
      </c>
      <c r="C241" s="418"/>
      <c r="D241" s="418"/>
      <c r="E241" s="418"/>
      <c r="F241" s="418"/>
      <c r="G241" s="418"/>
    </row>
    <row r="242" spans="2:7" ht="15" customHeight="1" x14ac:dyDescent="0.25">
      <c r="B242" s="163"/>
      <c r="C242" s="164">
        <v>2012</v>
      </c>
      <c r="D242" s="164">
        <v>2013</v>
      </c>
      <c r="E242" s="164">
        <v>2014</v>
      </c>
      <c r="F242" s="165" t="s">
        <v>180</v>
      </c>
      <c r="G242" s="165" t="s">
        <v>181</v>
      </c>
    </row>
    <row r="243" spans="2:7" ht="15" customHeight="1" x14ac:dyDescent="0.25">
      <c r="B243" s="166" t="s">
        <v>97</v>
      </c>
      <c r="C243" s="58">
        <v>153</v>
      </c>
      <c r="D243" s="58">
        <v>177</v>
      </c>
      <c r="E243" s="58">
        <v>440</v>
      </c>
      <c r="F243" s="61">
        <v>0.15686274509803932</v>
      </c>
      <c r="G243" s="61">
        <v>1.4858757062146895</v>
      </c>
    </row>
    <row r="244" spans="2:7" ht="15" customHeight="1" x14ac:dyDescent="0.25">
      <c r="B244" s="166" t="s">
        <v>96</v>
      </c>
      <c r="C244" s="58">
        <v>167</v>
      </c>
      <c r="D244" s="58">
        <v>194</v>
      </c>
      <c r="E244" s="58">
        <v>455</v>
      </c>
      <c r="F244" s="61">
        <v>0.16167664670658688</v>
      </c>
      <c r="G244" s="61">
        <v>1.3453608247422681</v>
      </c>
    </row>
    <row r="245" spans="2:7" ht="15" customHeight="1" x14ac:dyDescent="0.25">
      <c r="B245" s="166" t="s">
        <v>95</v>
      </c>
      <c r="C245" s="58">
        <v>287</v>
      </c>
      <c r="D245" s="58">
        <v>246</v>
      </c>
      <c r="E245" s="58">
        <v>602</v>
      </c>
      <c r="F245" s="61">
        <v>-0.1428571428571429</v>
      </c>
      <c r="G245" s="61">
        <v>1.4471544715447155</v>
      </c>
    </row>
    <row r="246" spans="2:7" ht="15" customHeight="1" x14ac:dyDescent="0.25">
      <c r="B246" s="166" t="s">
        <v>94</v>
      </c>
      <c r="C246" s="58">
        <v>336</v>
      </c>
      <c r="D246" s="58">
        <v>226</v>
      </c>
      <c r="E246" s="58">
        <v>497</v>
      </c>
      <c r="F246" s="61">
        <v>-0.32738095238095233</v>
      </c>
      <c r="G246" s="61">
        <v>1.1991150442477876</v>
      </c>
    </row>
    <row r="247" spans="2:7" ht="15" customHeight="1" x14ac:dyDescent="0.25">
      <c r="B247" s="166" t="s">
        <v>93</v>
      </c>
      <c r="C247" s="58">
        <v>307</v>
      </c>
      <c r="D247" s="58">
        <v>293</v>
      </c>
      <c r="E247" s="58"/>
      <c r="F247" s="61">
        <v>-4.5602605863192203E-2</v>
      </c>
      <c r="G247" s="61"/>
    </row>
    <row r="248" spans="2:7" ht="15" customHeight="1" x14ac:dyDescent="0.25">
      <c r="B248" s="166" t="s">
        <v>92</v>
      </c>
      <c r="C248" s="58">
        <v>596</v>
      </c>
      <c r="D248" s="58">
        <v>392</v>
      </c>
      <c r="E248" s="58"/>
      <c r="F248" s="61">
        <v>-0.34228187919463082</v>
      </c>
      <c r="G248" s="61"/>
    </row>
    <row r="249" spans="2:7" ht="15" customHeight="1" x14ac:dyDescent="0.25">
      <c r="B249" s="166" t="s">
        <v>91</v>
      </c>
      <c r="C249" s="58">
        <v>457</v>
      </c>
      <c r="D249" s="58">
        <v>690</v>
      </c>
      <c r="E249" s="58"/>
      <c r="F249" s="61">
        <v>0.50984682713347929</v>
      </c>
      <c r="G249" s="61"/>
    </row>
    <row r="250" spans="2:7" ht="15" customHeight="1" x14ac:dyDescent="0.25">
      <c r="B250" s="166" t="s">
        <v>90</v>
      </c>
      <c r="C250" s="58">
        <v>739</v>
      </c>
      <c r="D250" s="58">
        <v>741</v>
      </c>
      <c r="E250" s="58"/>
      <c r="F250" s="61">
        <v>2.7063599458727605E-3</v>
      </c>
      <c r="G250" s="61"/>
    </row>
    <row r="251" spans="2:7" ht="15" customHeight="1" x14ac:dyDescent="0.25">
      <c r="B251" s="166" t="s">
        <v>89</v>
      </c>
      <c r="C251" s="58">
        <v>354</v>
      </c>
      <c r="D251" s="58">
        <v>747</v>
      </c>
      <c r="E251" s="58"/>
      <c r="F251" s="61">
        <v>1.1101694915254239</v>
      </c>
      <c r="G251" s="61"/>
    </row>
    <row r="252" spans="2:7" ht="15" customHeight="1" x14ac:dyDescent="0.25">
      <c r="B252" s="166" t="s">
        <v>88</v>
      </c>
      <c r="C252" s="58">
        <v>441</v>
      </c>
      <c r="D252" s="58">
        <v>967</v>
      </c>
      <c r="E252" s="58"/>
      <c r="F252" s="61">
        <v>1.1927437641723357</v>
      </c>
      <c r="G252" s="61"/>
    </row>
    <row r="253" spans="2:7" ht="15" customHeight="1" x14ac:dyDescent="0.25">
      <c r="B253" s="166" t="s">
        <v>87</v>
      </c>
      <c r="C253" s="58">
        <v>242</v>
      </c>
      <c r="D253" s="58">
        <v>309</v>
      </c>
      <c r="E253" s="58"/>
      <c r="F253" s="61">
        <v>0.27685950413223148</v>
      </c>
      <c r="G253" s="61"/>
    </row>
    <row r="254" spans="2:7" ht="15" customHeight="1" x14ac:dyDescent="0.25">
      <c r="B254" s="166" t="s">
        <v>86</v>
      </c>
      <c r="C254" s="58">
        <v>291</v>
      </c>
      <c r="D254" s="58">
        <v>590</v>
      </c>
      <c r="E254" s="58"/>
      <c r="F254" s="61">
        <v>1.0274914089347078</v>
      </c>
      <c r="G254" s="61"/>
    </row>
    <row r="255" spans="2:7" ht="15" customHeight="1" x14ac:dyDescent="0.25">
      <c r="B255" s="167" t="s">
        <v>47</v>
      </c>
      <c r="C255" s="66">
        <v>4370</v>
      </c>
      <c r="D255" s="66">
        <v>5572</v>
      </c>
      <c r="E255" s="66">
        <v>1994</v>
      </c>
      <c r="F255" s="168">
        <v>0.27505720823798629</v>
      </c>
      <c r="G255" s="168"/>
    </row>
    <row r="256" spans="2:7" ht="15" customHeight="1" x14ac:dyDescent="0.25">
      <c r="B256" s="417" t="s">
        <v>182</v>
      </c>
      <c r="C256" s="417"/>
      <c r="D256" s="417"/>
      <c r="E256" s="417"/>
      <c r="F256" s="417"/>
      <c r="G256" s="417"/>
    </row>
    <row r="257" spans="2:7" ht="6.75" customHeight="1" x14ac:dyDescent="0.25">
      <c r="B257" s="169"/>
      <c r="C257" s="169"/>
      <c r="D257" s="169"/>
      <c r="E257" s="169"/>
      <c r="F257" s="169"/>
      <c r="G257" s="169"/>
    </row>
    <row r="258" spans="2:7" ht="7.5" customHeight="1" x14ac:dyDescent="0.25">
      <c r="B258" s="169"/>
      <c r="C258" s="169"/>
      <c r="D258" s="169"/>
      <c r="E258" s="169"/>
      <c r="F258" s="169"/>
      <c r="G258" s="169"/>
    </row>
    <row r="259" spans="2:7" ht="36" customHeight="1" x14ac:dyDescent="0.25">
      <c r="B259" s="418" t="s">
        <v>196</v>
      </c>
      <c r="C259" s="418"/>
      <c r="D259" s="418"/>
      <c r="E259" s="418"/>
      <c r="F259" s="418"/>
      <c r="G259" s="418"/>
    </row>
    <row r="260" spans="2:7" ht="15" customHeight="1" x14ac:dyDescent="0.25">
      <c r="B260" s="163"/>
      <c r="C260" s="164">
        <v>2012</v>
      </c>
      <c r="D260" s="164">
        <v>2013</v>
      </c>
      <c r="E260" s="164">
        <v>2014</v>
      </c>
      <c r="F260" s="165" t="s">
        <v>180</v>
      </c>
      <c r="G260" s="165" t="s">
        <v>181</v>
      </c>
    </row>
    <row r="261" spans="2:7" ht="15" customHeight="1" x14ac:dyDescent="0.25">
      <c r="B261" s="166" t="s">
        <v>97</v>
      </c>
      <c r="C261" s="58">
        <v>179</v>
      </c>
      <c r="D261" s="58">
        <v>255</v>
      </c>
      <c r="E261" s="58">
        <v>306</v>
      </c>
      <c r="F261" s="61">
        <v>0.42458100558659218</v>
      </c>
      <c r="G261" s="61">
        <v>0.19999999999999996</v>
      </c>
    </row>
    <row r="262" spans="2:7" ht="15" customHeight="1" x14ac:dyDescent="0.25">
      <c r="B262" s="166" t="s">
        <v>96</v>
      </c>
      <c r="C262" s="58">
        <v>168</v>
      </c>
      <c r="D262" s="58">
        <v>219</v>
      </c>
      <c r="E262" s="58">
        <v>370</v>
      </c>
      <c r="F262" s="61">
        <v>0.3035714285714286</v>
      </c>
      <c r="G262" s="61">
        <v>0.68949771689497719</v>
      </c>
    </row>
    <row r="263" spans="2:7" ht="15" customHeight="1" x14ac:dyDescent="0.25">
      <c r="B263" s="166" t="s">
        <v>95</v>
      </c>
      <c r="C263" s="58">
        <v>189</v>
      </c>
      <c r="D263" s="58">
        <v>221</v>
      </c>
      <c r="E263" s="58">
        <v>381</v>
      </c>
      <c r="F263" s="61">
        <v>0.1693121693121693</v>
      </c>
      <c r="G263" s="61">
        <v>0.72398190045248878</v>
      </c>
    </row>
    <row r="264" spans="2:7" ht="15" customHeight="1" x14ac:dyDescent="0.25">
      <c r="B264" s="166" t="s">
        <v>94</v>
      </c>
      <c r="C264" s="58">
        <v>192</v>
      </c>
      <c r="D264" s="58">
        <v>148</v>
      </c>
      <c r="E264" s="58">
        <v>213</v>
      </c>
      <c r="F264" s="61">
        <v>-0.22916666666666663</v>
      </c>
      <c r="G264" s="61">
        <v>0.43918918918918926</v>
      </c>
    </row>
    <row r="265" spans="2:7" ht="15" customHeight="1" x14ac:dyDescent="0.25">
      <c r="B265" s="166" t="s">
        <v>93</v>
      </c>
      <c r="C265" s="58">
        <v>109</v>
      </c>
      <c r="D265" s="58">
        <v>112</v>
      </c>
      <c r="E265" s="58"/>
      <c r="F265" s="61">
        <v>2.7522935779816571E-2</v>
      </c>
      <c r="G265" s="61"/>
    </row>
    <row r="266" spans="2:7" ht="15" customHeight="1" x14ac:dyDescent="0.25">
      <c r="B266" s="166" t="s">
        <v>92</v>
      </c>
      <c r="C266" s="58">
        <v>310</v>
      </c>
      <c r="D266" s="58">
        <v>162</v>
      </c>
      <c r="E266" s="58"/>
      <c r="F266" s="61">
        <v>-0.47741935483870968</v>
      </c>
      <c r="G266" s="61"/>
    </row>
    <row r="267" spans="2:7" ht="15" customHeight="1" x14ac:dyDescent="0.25">
      <c r="B267" s="166" t="s">
        <v>91</v>
      </c>
      <c r="C267" s="58">
        <v>131</v>
      </c>
      <c r="D267" s="58">
        <v>110</v>
      </c>
      <c r="E267" s="58"/>
      <c r="F267" s="61">
        <v>-0.16030534351145043</v>
      </c>
      <c r="G267" s="61"/>
    </row>
    <row r="268" spans="2:7" ht="15" customHeight="1" x14ac:dyDescent="0.25">
      <c r="B268" s="166" t="s">
        <v>90</v>
      </c>
      <c r="C268" s="58">
        <v>146</v>
      </c>
      <c r="D268" s="58">
        <v>183</v>
      </c>
      <c r="E268" s="58"/>
      <c r="F268" s="61">
        <v>0.25342465753424648</v>
      </c>
      <c r="G268" s="61"/>
    </row>
    <row r="269" spans="2:7" ht="15" customHeight="1" x14ac:dyDescent="0.25">
      <c r="B269" s="166" t="s">
        <v>89</v>
      </c>
      <c r="C269" s="58">
        <v>314</v>
      </c>
      <c r="D269" s="58">
        <v>295</v>
      </c>
      <c r="E269" s="58"/>
      <c r="F269" s="61">
        <v>-6.0509554140127375E-2</v>
      </c>
      <c r="G269" s="61"/>
    </row>
    <row r="270" spans="2:7" ht="15" customHeight="1" x14ac:dyDescent="0.25">
      <c r="B270" s="166" t="s">
        <v>88</v>
      </c>
      <c r="C270" s="58">
        <v>462</v>
      </c>
      <c r="D270" s="58">
        <v>276</v>
      </c>
      <c r="E270" s="58"/>
      <c r="F270" s="61">
        <v>-0.40259740259740262</v>
      </c>
      <c r="G270" s="61"/>
    </row>
    <row r="271" spans="2:7" ht="15" customHeight="1" x14ac:dyDescent="0.25">
      <c r="B271" s="166" t="s">
        <v>87</v>
      </c>
      <c r="C271" s="58">
        <v>400</v>
      </c>
      <c r="D271" s="58">
        <v>374</v>
      </c>
      <c r="E271" s="58"/>
      <c r="F271" s="61">
        <v>-6.4999999999999947E-2</v>
      </c>
      <c r="G271" s="61"/>
    </row>
    <row r="272" spans="2:7" ht="15" customHeight="1" x14ac:dyDescent="0.25">
      <c r="B272" s="166" t="s">
        <v>86</v>
      </c>
      <c r="C272" s="58">
        <v>397</v>
      </c>
      <c r="D272" s="58">
        <v>261</v>
      </c>
      <c r="E272" s="58"/>
      <c r="F272" s="61">
        <v>-0.34256926952141054</v>
      </c>
      <c r="G272" s="61"/>
    </row>
    <row r="273" spans="2:7" ht="15" customHeight="1" x14ac:dyDescent="0.25">
      <c r="B273" s="167" t="s">
        <v>47</v>
      </c>
      <c r="C273" s="66">
        <v>2997</v>
      </c>
      <c r="D273" s="66">
        <v>2616</v>
      </c>
      <c r="E273" s="66">
        <v>1270</v>
      </c>
      <c r="F273" s="168">
        <v>-0.12712712712712715</v>
      </c>
      <c r="G273" s="168"/>
    </row>
    <row r="274" spans="2:7" ht="15" customHeight="1" x14ac:dyDescent="0.25">
      <c r="B274" s="417" t="s">
        <v>182</v>
      </c>
      <c r="C274" s="417"/>
      <c r="D274" s="417"/>
      <c r="E274" s="417"/>
      <c r="F274" s="417"/>
      <c r="G274" s="417"/>
    </row>
    <row r="275" spans="2:7" ht="4.5" customHeight="1" x14ac:dyDescent="0.25">
      <c r="B275" s="169"/>
      <c r="C275" s="169"/>
      <c r="D275" s="169"/>
      <c r="E275" s="169"/>
      <c r="F275" s="169"/>
      <c r="G275" s="169"/>
    </row>
    <row r="276" spans="2:7" ht="7.5" customHeight="1" x14ac:dyDescent="0.25">
      <c r="B276" s="169"/>
      <c r="C276" s="169"/>
      <c r="D276" s="169"/>
      <c r="E276" s="169"/>
      <c r="F276" s="169"/>
      <c r="G276" s="169"/>
    </row>
    <row r="277" spans="2:7" ht="36" customHeight="1" x14ac:dyDescent="0.25">
      <c r="B277" s="418" t="s">
        <v>197</v>
      </c>
      <c r="C277" s="418"/>
      <c r="D277" s="418"/>
      <c r="E277" s="418"/>
      <c r="F277" s="418"/>
      <c r="G277" s="418"/>
    </row>
    <row r="278" spans="2:7" ht="15" customHeight="1" x14ac:dyDescent="0.25">
      <c r="B278" s="163"/>
      <c r="C278" s="164">
        <v>2012</v>
      </c>
      <c r="D278" s="164">
        <v>2013</v>
      </c>
      <c r="E278" s="164">
        <v>2014</v>
      </c>
      <c r="F278" s="165" t="s">
        <v>180</v>
      </c>
      <c r="G278" s="165" t="s">
        <v>181</v>
      </c>
    </row>
    <row r="279" spans="2:7" ht="15" customHeight="1" x14ac:dyDescent="0.25">
      <c r="B279" s="166" t="s">
        <v>97</v>
      </c>
      <c r="C279" s="58">
        <v>248</v>
      </c>
      <c r="D279" s="58">
        <v>252</v>
      </c>
      <c r="E279" s="58">
        <v>306</v>
      </c>
      <c r="F279" s="61">
        <v>1.6129032258064502E-2</v>
      </c>
      <c r="G279" s="61">
        <v>0.21428571428571419</v>
      </c>
    </row>
    <row r="280" spans="2:7" ht="15" customHeight="1" x14ac:dyDescent="0.25">
      <c r="B280" s="166" t="s">
        <v>96</v>
      </c>
      <c r="C280" s="58">
        <v>290</v>
      </c>
      <c r="D280" s="58">
        <v>267</v>
      </c>
      <c r="E280" s="58">
        <v>334</v>
      </c>
      <c r="F280" s="61">
        <v>-7.9310344827586254E-2</v>
      </c>
      <c r="G280" s="61">
        <v>0.25093632958801493</v>
      </c>
    </row>
    <row r="281" spans="2:7" ht="15" customHeight="1" x14ac:dyDescent="0.25">
      <c r="B281" s="166" t="s">
        <v>95</v>
      </c>
      <c r="C281" s="58">
        <v>247</v>
      </c>
      <c r="D281" s="58">
        <v>317</v>
      </c>
      <c r="E281" s="58">
        <v>337</v>
      </c>
      <c r="F281" s="61">
        <v>0.2834008097165992</v>
      </c>
      <c r="G281" s="61">
        <v>6.3091482649842323E-2</v>
      </c>
    </row>
    <row r="282" spans="2:7" ht="15" customHeight="1" x14ac:dyDescent="0.25">
      <c r="B282" s="166" t="s">
        <v>94</v>
      </c>
      <c r="C282" s="58">
        <v>233</v>
      </c>
      <c r="D282" s="58">
        <v>371</v>
      </c>
      <c r="E282" s="58">
        <v>390</v>
      </c>
      <c r="F282" s="61">
        <v>0.59227467811158796</v>
      </c>
      <c r="G282" s="61">
        <v>5.1212938005390729E-2</v>
      </c>
    </row>
    <row r="283" spans="2:7" ht="15" customHeight="1" x14ac:dyDescent="0.25">
      <c r="B283" s="166" t="s">
        <v>93</v>
      </c>
      <c r="C283" s="58">
        <v>253</v>
      </c>
      <c r="D283" s="58">
        <v>212</v>
      </c>
      <c r="E283" s="58"/>
      <c r="F283" s="61">
        <v>-0.1620553359683794</v>
      </c>
      <c r="G283" s="61"/>
    </row>
    <row r="284" spans="2:7" ht="15" customHeight="1" x14ac:dyDescent="0.25">
      <c r="B284" s="166" t="s">
        <v>92</v>
      </c>
      <c r="C284" s="58">
        <v>178</v>
      </c>
      <c r="D284" s="58">
        <v>240</v>
      </c>
      <c r="E284" s="58"/>
      <c r="F284" s="61">
        <v>0.348314606741573</v>
      </c>
      <c r="G284" s="61"/>
    </row>
    <row r="285" spans="2:7" ht="15" customHeight="1" x14ac:dyDescent="0.25">
      <c r="B285" s="166" t="s">
        <v>91</v>
      </c>
      <c r="C285" s="58">
        <v>201</v>
      </c>
      <c r="D285" s="58">
        <v>278</v>
      </c>
      <c r="E285" s="58"/>
      <c r="F285" s="61">
        <v>0.38308457711442778</v>
      </c>
      <c r="G285" s="61"/>
    </row>
    <row r="286" spans="2:7" ht="15" customHeight="1" x14ac:dyDescent="0.25">
      <c r="B286" s="166" t="s">
        <v>90</v>
      </c>
      <c r="C286" s="58">
        <v>156</v>
      </c>
      <c r="D286" s="58">
        <v>196</v>
      </c>
      <c r="E286" s="58"/>
      <c r="F286" s="61">
        <v>0.25641025641025639</v>
      </c>
      <c r="G286" s="61"/>
    </row>
    <row r="287" spans="2:7" ht="15" customHeight="1" x14ac:dyDescent="0.25">
      <c r="B287" s="166" t="s">
        <v>89</v>
      </c>
      <c r="C287" s="58">
        <v>272</v>
      </c>
      <c r="D287" s="58">
        <v>327</v>
      </c>
      <c r="E287" s="58"/>
      <c r="F287" s="61">
        <v>0.20220588235294112</v>
      </c>
      <c r="G287" s="61"/>
    </row>
    <row r="288" spans="2:7" ht="15" customHeight="1" x14ac:dyDescent="0.25">
      <c r="B288" s="166" t="s">
        <v>88</v>
      </c>
      <c r="C288" s="58">
        <v>487</v>
      </c>
      <c r="D288" s="58">
        <v>452</v>
      </c>
      <c r="E288" s="58"/>
      <c r="F288" s="61">
        <v>-7.186858316221767E-2</v>
      </c>
      <c r="G288" s="61"/>
    </row>
    <row r="289" spans="2:7" ht="15" customHeight="1" x14ac:dyDescent="0.25">
      <c r="B289" s="166" t="s">
        <v>87</v>
      </c>
      <c r="C289" s="58">
        <v>403</v>
      </c>
      <c r="D289" s="58">
        <v>309</v>
      </c>
      <c r="E289" s="58"/>
      <c r="F289" s="61">
        <v>-0.23325062034739452</v>
      </c>
      <c r="G289" s="61"/>
    </row>
    <row r="290" spans="2:7" ht="15" customHeight="1" x14ac:dyDescent="0.25">
      <c r="B290" s="166" t="s">
        <v>86</v>
      </c>
      <c r="C290" s="58">
        <v>304</v>
      </c>
      <c r="D290" s="58">
        <v>361</v>
      </c>
      <c r="E290" s="58"/>
      <c r="F290" s="61">
        <v>0.1875</v>
      </c>
      <c r="G290" s="61"/>
    </row>
    <row r="291" spans="2:7" ht="15" customHeight="1" x14ac:dyDescent="0.25">
      <c r="B291" s="167" t="s">
        <v>47</v>
      </c>
      <c r="C291" s="66">
        <v>3272</v>
      </c>
      <c r="D291" s="66">
        <v>3582</v>
      </c>
      <c r="E291" s="66">
        <v>1367</v>
      </c>
      <c r="F291" s="168">
        <v>9.4743276283618671E-2</v>
      </c>
      <c r="G291" s="168"/>
    </row>
    <row r="292" spans="2:7" ht="15" customHeight="1" x14ac:dyDescent="0.25">
      <c r="B292" s="417" t="s">
        <v>182</v>
      </c>
      <c r="C292" s="417"/>
      <c r="D292" s="417"/>
      <c r="E292" s="417"/>
      <c r="F292" s="417"/>
      <c r="G292" s="417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46" right="0.34" top="0.78740157480314965" bottom="0.78740157480314965" header="0" footer="0.19685039370078741"/>
  <pageSetup paperSize="9" scale="62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16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 x14ac:dyDescent="0.25">
      <c r="B5" s="171" t="s">
        <v>198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</row>
    <row r="6" spans="2:49" s="175" customFormat="1" ht="25.5" x14ac:dyDescent="0.25">
      <c r="B6" s="112" t="s">
        <v>199</v>
      </c>
      <c r="C6" s="112" t="s">
        <v>200</v>
      </c>
      <c r="D6" s="113" t="s">
        <v>201</v>
      </c>
      <c r="E6" s="112" t="s">
        <v>202</v>
      </c>
      <c r="F6" s="113" t="s">
        <v>201</v>
      </c>
      <c r="G6" s="112" t="s">
        <v>203</v>
      </c>
      <c r="H6" s="113" t="s">
        <v>201</v>
      </c>
      <c r="I6" s="112" t="s">
        <v>204</v>
      </c>
      <c r="J6" s="113" t="s">
        <v>201</v>
      </c>
      <c r="K6" s="173" t="s">
        <v>205</v>
      </c>
      <c r="L6" s="113" t="s">
        <v>201</v>
      </c>
      <c r="M6" s="173" t="s">
        <v>206</v>
      </c>
      <c r="N6" s="113" t="s">
        <v>201</v>
      </c>
      <c r="O6" s="173" t="s">
        <v>207</v>
      </c>
      <c r="P6" s="113" t="s">
        <v>201</v>
      </c>
      <c r="Q6" s="173" t="s">
        <v>208</v>
      </c>
      <c r="R6" s="113" t="s">
        <v>201</v>
      </c>
      <c r="S6" s="112" t="s">
        <v>209</v>
      </c>
      <c r="T6" s="113" t="s">
        <v>201</v>
      </c>
      <c r="U6" s="174" t="s">
        <v>210</v>
      </c>
      <c r="V6" s="113" t="s">
        <v>201</v>
      </c>
      <c r="W6" s="174" t="s">
        <v>211</v>
      </c>
      <c r="X6" s="113" t="s">
        <v>201</v>
      </c>
      <c r="Y6" s="174" t="s">
        <v>212</v>
      </c>
      <c r="Z6" s="113" t="s">
        <v>201</v>
      </c>
      <c r="AA6" s="174" t="s">
        <v>213</v>
      </c>
      <c r="AB6" s="113" t="s">
        <v>201</v>
      </c>
      <c r="AC6" s="112" t="s">
        <v>214</v>
      </c>
      <c r="AD6" s="113" t="s">
        <v>201</v>
      </c>
      <c r="AE6" s="112" t="s">
        <v>215</v>
      </c>
      <c r="AF6" s="113" t="s">
        <v>201</v>
      </c>
      <c r="AG6" s="112" t="s">
        <v>216</v>
      </c>
      <c r="AH6" s="113" t="s">
        <v>201</v>
      </c>
      <c r="AI6" s="112" t="s">
        <v>217</v>
      </c>
      <c r="AJ6" s="113" t="s">
        <v>201</v>
      </c>
      <c r="AK6" s="112" t="s">
        <v>218</v>
      </c>
      <c r="AL6" s="113" t="s">
        <v>201</v>
      </c>
      <c r="AM6" s="112" t="s">
        <v>219</v>
      </c>
      <c r="AN6" s="113" t="s">
        <v>201</v>
      </c>
      <c r="AO6" s="112" t="s">
        <v>220</v>
      </c>
      <c r="AP6" s="113" t="s">
        <v>201</v>
      </c>
      <c r="AQ6" s="112" t="s">
        <v>221</v>
      </c>
      <c r="AR6" s="113" t="s">
        <v>201</v>
      </c>
      <c r="AS6" s="112" t="s">
        <v>222</v>
      </c>
      <c r="AT6" s="113" t="s">
        <v>201</v>
      </c>
      <c r="AU6" s="112" t="s">
        <v>83</v>
      </c>
      <c r="AV6" s="113" t="s">
        <v>201</v>
      </c>
      <c r="AW6"/>
    </row>
    <row r="7" spans="2:49" x14ac:dyDescent="0.25">
      <c r="B7" s="57" t="s">
        <v>94</v>
      </c>
      <c r="C7" s="176">
        <v>28449</v>
      </c>
      <c r="D7" s="177">
        <v>-4.0538261778692131E-2</v>
      </c>
      <c r="E7" s="176">
        <v>360</v>
      </c>
      <c r="F7" s="177">
        <v>0.10429447852760743</v>
      </c>
      <c r="G7" s="176">
        <v>187</v>
      </c>
      <c r="H7" s="177">
        <v>0.74766355140186924</v>
      </c>
      <c r="I7" s="176">
        <v>14263</v>
      </c>
      <c r="J7" s="177">
        <v>0.27633109619686791</v>
      </c>
      <c r="K7" s="176">
        <v>2359</v>
      </c>
      <c r="L7" s="177">
        <v>0.22227979274611398</v>
      </c>
      <c r="M7" s="176">
        <v>5255</v>
      </c>
      <c r="N7" s="177">
        <v>0.12310322718529609</v>
      </c>
      <c r="O7" s="176">
        <v>213</v>
      </c>
      <c r="P7" s="177">
        <v>0.43918918918918926</v>
      </c>
      <c r="Q7" s="176">
        <v>573</v>
      </c>
      <c r="R7" s="177">
        <v>0.40441176470588225</v>
      </c>
      <c r="S7" s="176">
        <v>3457</v>
      </c>
      <c r="T7" s="177">
        <v>0.24846514987360058</v>
      </c>
      <c r="U7" s="176">
        <v>763</v>
      </c>
      <c r="V7" s="177">
        <v>-7.7388149939540463E-2</v>
      </c>
      <c r="W7" s="176">
        <v>487</v>
      </c>
      <c r="X7" s="177">
        <v>1.6758241758241756</v>
      </c>
      <c r="Y7" s="176">
        <v>505</v>
      </c>
      <c r="Z7" s="177">
        <v>0.57320872274143309</v>
      </c>
      <c r="AA7" s="176">
        <v>1702</v>
      </c>
      <c r="AB7" s="177">
        <v>0.18276580958999311</v>
      </c>
      <c r="AC7" s="176">
        <v>390</v>
      </c>
      <c r="AD7" s="177">
        <v>5.1212938005390729E-2</v>
      </c>
      <c r="AE7" s="176">
        <v>413</v>
      </c>
      <c r="AF7" s="177">
        <v>0.46453900709219864</v>
      </c>
      <c r="AG7" s="176">
        <v>667</v>
      </c>
      <c r="AH7" s="177">
        <v>0.2329020332717191</v>
      </c>
      <c r="AI7" s="176">
        <v>497</v>
      </c>
      <c r="AJ7" s="177">
        <v>1.1991150442477876</v>
      </c>
      <c r="AK7" s="176">
        <v>1203</v>
      </c>
      <c r="AL7" s="177">
        <v>0.76134699853587118</v>
      </c>
      <c r="AM7" s="176">
        <v>149</v>
      </c>
      <c r="AN7" s="177">
        <v>-8.0246913580246937E-2</v>
      </c>
      <c r="AO7" s="176">
        <v>193</v>
      </c>
      <c r="AP7" s="177">
        <v>-3.9800995024875663E-2</v>
      </c>
      <c r="AQ7" s="176">
        <v>390</v>
      </c>
      <c r="AR7" s="177">
        <v>0.65254237288135597</v>
      </c>
      <c r="AS7" s="178">
        <v>30569</v>
      </c>
      <c r="AT7" s="179">
        <v>0.26088929219600732</v>
      </c>
      <c r="AU7" s="178">
        <v>59018</v>
      </c>
      <c r="AV7" s="179">
        <v>9.5055199925781597E-2</v>
      </c>
    </row>
    <row r="8" spans="2:49" x14ac:dyDescent="0.25">
      <c r="B8" s="57" t="s">
        <v>95</v>
      </c>
      <c r="C8" s="176">
        <v>20568</v>
      </c>
      <c r="D8" s="177">
        <v>-0.29083198289832091</v>
      </c>
      <c r="E8" s="176">
        <v>366</v>
      </c>
      <c r="F8" s="177">
        <v>-8.9552238805970186E-2</v>
      </c>
      <c r="G8" s="176">
        <v>207</v>
      </c>
      <c r="H8" s="177">
        <v>0.13114754098360648</v>
      </c>
      <c r="I8" s="176">
        <v>19355</v>
      </c>
      <c r="J8" s="177">
        <v>0.22345132743362828</v>
      </c>
      <c r="K8" s="176">
        <v>2431</v>
      </c>
      <c r="L8" s="177">
        <v>0.10349523377212888</v>
      </c>
      <c r="M8" s="176">
        <v>5812</v>
      </c>
      <c r="N8" s="177">
        <v>3.8970325348587798E-2</v>
      </c>
      <c r="O8" s="176">
        <v>381</v>
      </c>
      <c r="P8" s="177">
        <v>0.72398190045248878</v>
      </c>
      <c r="Q8" s="176">
        <v>539</v>
      </c>
      <c r="R8" s="177">
        <v>0.55331412103746391</v>
      </c>
      <c r="S8" s="176">
        <v>9984</v>
      </c>
      <c r="T8" s="177">
        <v>0.31506849315068486</v>
      </c>
      <c r="U8" s="176">
        <v>2665</v>
      </c>
      <c r="V8" s="177">
        <v>0.10810810810810811</v>
      </c>
      <c r="W8" s="176">
        <v>1625</v>
      </c>
      <c r="X8" s="177">
        <v>1.5154798761609909</v>
      </c>
      <c r="Y8" s="176">
        <v>1045</v>
      </c>
      <c r="Z8" s="177">
        <v>0.34318766066838036</v>
      </c>
      <c r="AA8" s="176">
        <v>4649</v>
      </c>
      <c r="AB8" s="177">
        <v>0.2354504384799363</v>
      </c>
      <c r="AC8" s="176">
        <v>337</v>
      </c>
      <c r="AD8" s="177">
        <v>6.3091482649842323E-2</v>
      </c>
      <c r="AE8" s="176">
        <v>868</v>
      </c>
      <c r="AF8" s="177">
        <v>0.79710144927536231</v>
      </c>
      <c r="AG8" s="176">
        <v>789</v>
      </c>
      <c r="AH8" s="177">
        <v>0.46382189239332106</v>
      </c>
      <c r="AI8" s="176">
        <v>602</v>
      </c>
      <c r="AJ8" s="177">
        <v>1.4471544715447155</v>
      </c>
      <c r="AK8" s="176">
        <v>1254</v>
      </c>
      <c r="AL8" s="177">
        <v>0.71311475409836067</v>
      </c>
      <c r="AM8" s="176">
        <v>155</v>
      </c>
      <c r="AN8" s="177">
        <v>9.9290780141843893E-2</v>
      </c>
      <c r="AO8" s="176">
        <v>163</v>
      </c>
      <c r="AP8" s="177">
        <v>-0.44932432432432434</v>
      </c>
      <c r="AQ8" s="176">
        <v>703</v>
      </c>
      <c r="AR8" s="177">
        <v>0.77974683544303791</v>
      </c>
      <c r="AS8" s="178">
        <v>43946</v>
      </c>
      <c r="AT8" s="179">
        <v>0.23753203232801101</v>
      </c>
      <c r="AU8" s="178">
        <v>64514</v>
      </c>
      <c r="AV8" s="179">
        <v>0</v>
      </c>
    </row>
    <row r="9" spans="2:49" x14ac:dyDescent="0.25">
      <c r="B9" s="57" t="s">
        <v>96</v>
      </c>
      <c r="C9" s="176">
        <v>18524</v>
      </c>
      <c r="D9" s="177">
        <v>-0.12146075409058577</v>
      </c>
      <c r="E9" s="176">
        <v>471</v>
      </c>
      <c r="F9" s="177">
        <v>0.11084905660377364</v>
      </c>
      <c r="G9" s="176">
        <v>206</v>
      </c>
      <c r="H9" s="177">
        <v>0.68852459016393452</v>
      </c>
      <c r="I9" s="176">
        <v>15696</v>
      </c>
      <c r="J9" s="177">
        <v>9.6932000838632959E-2</v>
      </c>
      <c r="K9" s="176">
        <v>1673</v>
      </c>
      <c r="L9" s="177">
        <v>0.30601092896174853</v>
      </c>
      <c r="M9" s="176">
        <v>5096</v>
      </c>
      <c r="N9" s="177">
        <v>7.5786362676799612E-2</v>
      </c>
      <c r="O9" s="176">
        <v>370</v>
      </c>
      <c r="P9" s="177">
        <v>0.68949771689497719</v>
      </c>
      <c r="Q9" s="176">
        <v>439</v>
      </c>
      <c r="R9" s="177">
        <v>0.10025062656641603</v>
      </c>
      <c r="S9" s="176">
        <v>9219</v>
      </c>
      <c r="T9" s="177">
        <v>0.17784591797623617</v>
      </c>
      <c r="U9" s="176">
        <v>2657</v>
      </c>
      <c r="V9" s="177">
        <v>0.31015779092702167</v>
      </c>
      <c r="W9" s="176">
        <v>1584</v>
      </c>
      <c r="X9" s="177">
        <v>-0.11754874651810587</v>
      </c>
      <c r="Y9" s="176">
        <v>977</v>
      </c>
      <c r="Z9" s="177">
        <v>7.1271929824561431E-2</v>
      </c>
      <c r="AA9" s="176">
        <v>4001</v>
      </c>
      <c r="AB9" s="177">
        <v>0.2939844760672703</v>
      </c>
      <c r="AC9" s="176">
        <v>334</v>
      </c>
      <c r="AD9" s="177">
        <v>0.25093632958801493</v>
      </c>
      <c r="AE9" s="176">
        <v>501</v>
      </c>
      <c r="AF9" s="177">
        <v>2.6639344262294973E-2</v>
      </c>
      <c r="AG9" s="176">
        <v>775</v>
      </c>
      <c r="AH9" s="177">
        <v>0.65598290598290587</v>
      </c>
      <c r="AI9" s="176">
        <v>455</v>
      </c>
      <c r="AJ9" s="177">
        <v>1.3453608247422681</v>
      </c>
      <c r="AK9" s="176">
        <v>1129</v>
      </c>
      <c r="AL9" s="177">
        <v>1.158699808795411</v>
      </c>
      <c r="AM9" s="176">
        <v>130</v>
      </c>
      <c r="AN9" s="177">
        <v>0.68831168831168821</v>
      </c>
      <c r="AO9" s="176">
        <v>146</v>
      </c>
      <c r="AP9" s="177">
        <v>-0.18435754189944131</v>
      </c>
      <c r="AQ9" s="176">
        <v>544</v>
      </c>
      <c r="AR9" s="177">
        <v>-8.4175084175084125E-2</v>
      </c>
      <c r="AS9" s="178">
        <v>37184</v>
      </c>
      <c r="AT9" s="179">
        <v>0.15809144138532449</v>
      </c>
      <c r="AU9" s="178">
        <v>55708</v>
      </c>
      <c r="AV9" s="179">
        <v>4.7280657229334722E-2</v>
      </c>
    </row>
    <row r="10" spans="2:49" x14ac:dyDescent="0.25">
      <c r="B10" s="57" t="s">
        <v>97</v>
      </c>
      <c r="C10" s="176">
        <v>17225</v>
      </c>
      <c r="D10" s="177">
        <v>-0.10263089346183907</v>
      </c>
      <c r="E10" s="176">
        <v>489</v>
      </c>
      <c r="F10" s="177">
        <v>0.147887323943662</v>
      </c>
      <c r="G10" s="176">
        <v>223</v>
      </c>
      <c r="H10" s="177">
        <v>0.33532934131736525</v>
      </c>
      <c r="I10" s="176">
        <v>17944</v>
      </c>
      <c r="J10" s="177">
        <v>2.1518843219856532E-2</v>
      </c>
      <c r="K10" s="176">
        <v>1196</v>
      </c>
      <c r="L10" s="177">
        <v>0.26560846560846563</v>
      </c>
      <c r="M10" s="176">
        <v>4905</v>
      </c>
      <c r="N10" s="177">
        <v>8.4936960849369525E-2</v>
      </c>
      <c r="O10" s="176">
        <v>306</v>
      </c>
      <c r="P10" s="177">
        <v>0.19999999999999996</v>
      </c>
      <c r="Q10" s="176">
        <v>519</v>
      </c>
      <c r="R10" s="177">
        <v>0.19585253456221197</v>
      </c>
      <c r="S10" s="176">
        <v>10272</v>
      </c>
      <c r="T10" s="177">
        <v>7.4027603513174389E-2</v>
      </c>
      <c r="U10" s="176">
        <v>2715</v>
      </c>
      <c r="V10" s="177">
        <v>0.12562189054726369</v>
      </c>
      <c r="W10" s="176">
        <v>1623</v>
      </c>
      <c r="X10" s="177">
        <v>-0.20983446932814021</v>
      </c>
      <c r="Y10" s="176">
        <v>1357</v>
      </c>
      <c r="Z10" s="177">
        <v>0.55085714285714293</v>
      </c>
      <c r="AA10" s="176">
        <v>4577</v>
      </c>
      <c r="AB10" s="177">
        <v>8.3826663509353638E-2</v>
      </c>
      <c r="AC10" s="176">
        <v>306</v>
      </c>
      <c r="AD10" s="177">
        <v>0.21428571428571419</v>
      </c>
      <c r="AE10" s="176">
        <v>503</v>
      </c>
      <c r="AF10" s="177">
        <v>7.4786324786324743E-2</v>
      </c>
      <c r="AG10" s="176">
        <v>1002</v>
      </c>
      <c r="AH10" s="177">
        <v>0.93810444874274657</v>
      </c>
      <c r="AI10" s="176">
        <v>440</v>
      </c>
      <c r="AJ10" s="177">
        <v>1.4858757062146895</v>
      </c>
      <c r="AK10" s="176">
        <v>1192</v>
      </c>
      <c r="AL10" s="177">
        <v>1.151624548736462</v>
      </c>
      <c r="AM10" s="176">
        <v>96</v>
      </c>
      <c r="AN10" s="177">
        <v>0.54838709677419351</v>
      </c>
      <c r="AO10" s="176">
        <v>170</v>
      </c>
      <c r="AP10" s="177">
        <v>-1.7341040462427793E-2</v>
      </c>
      <c r="AQ10" s="176">
        <v>386</v>
      </c>
      <c r="AR10" s="177">
        <v>-0.33448275862068966</v>
      </c>
      <c r="AS10" s="178">
        <v>39949</v>
      </c>
      <c r="AT10" s="179">
        <v>8.9686587927225059E-2</v>
      </c>
      <c r="AU10" s="178">
        <v>57174</v>
      </c>
      <c r="AV10" s="179">
        <v>2.3596390718991778E-2</v>
      </c>
    </row>
    <row r="11" spans="2:49" ht="30" customHeight="1" x14ac:dyDescent="0.25">
      <c r="B11" s="180" t="s">
        <v>331</v>
      </c>
      <c r="C11" s="181">
        <v>84766</v>
      </c>
      <c r="D11" s="120">
        <v>-0.14320658216588833</v>
      </c>
      <c r="E11" s="181">
        <v>1686</v>
      </c>
      <c r="F11" s="120">
        <v>6.8441064638783189E-2</v>
      </c>
      <c r="G11" s="181">
        <v>823</v>
      </c>
      <c r="H11" s="120">
        <v>0.4214162348877375</v>
      </c>
      <c r="I11" s="181">
        <v>67258</v>
      </c>
      <c r="J11" s="120">
        <v>0.14248343808391373</v>
      </c>
      <c r="K11" s="181">
        <v>7659</v>
      </c>
      <c r="L11" s="120">
        <v>0.20443465953766315</v>
      </c>
      <c r="M11" s="181">
        <v>21068</v>
      </c>
      <c r="N11" s="120">
        <v>7.8695407301213383E-2</v>
      </c>
      <c r="O11" s="181">
        <v>1270</v>
      </c>
      <c r="P11" s="120">
        <v>0.5065243179122183</v>
      </c>
      <c r="Q11" s="181">
        <v>2070</v>
      </c>
      <c r="R11" s="120">
        <v>0.30352644836272047</v>
      </c>
      <c r="S11" s="181">
        <v>32932</v>
      </c>
      <c r="T11" s="120">
        <v>0.18665321418276171</v>
      </c>
      <c r="U11" s="181">
        <v>8800</v>
      </c>
      <c r="V11" s="120">
        <v>0.14702815432742433</v>
      </c>
      <c r="W11" s="181">
        <v>5319</v>
      </c>
      <c r="X11" s="120">
        <v>0.13726747915330351</v>
      </c>
      <c r="Y11" s="181">
        <v>3884</v>
      </c>
      <c r="Z11" s="120">
        <v>0.34580734580734585</v>
      </c>
      <c r="AA11" s="181">
        <v>14929</v>
      </c>
      <c r="AB11" s="120">
        <v>0.19269793081409281</v>
      </c>
      <c r="AC11" s="181">
        <v>1367</v>
      </c>
      <c r="AD11" s="120">
        <v>0.13256006628003325</v>
      </c>
      <c r="AE11" s="181">
        <v>2285</v>
      </c>
      <c r="AF11" s="120">
        <v>0.32771644392794896</v>
      </c>
      <c r="AG11" s="181">
        <v>3233</v>
      </c>
      <c r="AH11" s="120">
        <v>0.56561743341404358</v>
      </c>
      <c r="AI11" s="181">
        <v>1994</v>
      </c>
      <c r="AJ11" s="120">
        <v>1.3653618030842232</v>
      </c>
      <c r="AK11" s="181">
        <v>4778</v>
      </c>
      <c r="AL11" s="120">
        <v>0.9173354735152488</v>
      </c>
      <c r="AM11" s="181">
        <v>530</v>
      </c>
      <c r="AN11" s="120">
        <v>0.19909502262443435</v>
      </c>
      <c r="AO11" s="181">
        <v>672</v>
      </c>
      <c r="AP11" s="120">
        <v>-0.20848056537102477</v>
      </c>
      <c r="AQ11" s="181">
        <v>2023</v>
      </c>
      <c r="AR11" s="120">
        <v>0.12077562326869806</v>
      </c>
      <c r="AS11" s="182">
        <v>151648</v>
      </c>
      <c r="AT11" s="183">
        <v>0.17991970371292521</v>
      </c>
      <c r="AU11" s="182">
        <v>236414</v>
      </c>
      <c r="AV11" s="183">
        <v>3.9374302068953426E-2</v>
      </c>
      <c r="AW11" s="184"/>
    </row>
    <row r="12" spans="2:49" outlineLevel="1" x14ac:dyDescent="0.25">
      <c r="B12" s="57" t="s">
        <v>86</v>
      </c>
      <c r="C12" s="176">
        <v>23910</v>
      </c>
      <c r="D12" s="177">
        <v>0.1709682158773691</v>
      </c>
      <c r="E12" s="176">
        <v>380</v>
      </c>
      <c r="F12" s="177">
        <v>-4.0404040404040442E-2</v>
      </c>
      <c r="G12" s="176">
        <v>217</v>
      </c>
      <c r="H12" s="177">
        <v>-0.3955431754874652</v>
      </c>
      <c r="I12" s="176">
        <v>15738</v>
      </c>
      <c r="J12" s="177">
        <v>3.2067676568955372E-2</v>
      </c>
      <c r="K12" s="176">
        <v>1476</v>
      </c>
      <c r="L12" s="177">
        <v>0.30967169476486256</v>
      </c>
      <c r="M12" s="176">
        <v>4659</v>
      </c>
      <c r="N12" s="177">
        <v>-6.651973552394308E-2</v>
      </c>
      <c r="O12" s="176">
        <v>261</v>
      </c>
      <c r="P12" s="177">
        <v>-0.34256926952141054</v>
      </c>
      <c r="Q12" s="176">
        <v>478</v>
      </c>
      <c r="R12" s="177">
        <v>1.4861995753715496E-2</v>
      </c>
      <c r="S12" s="176">
        <v>10367</v>
      </c>
      <c r="T12" s="177">
        <v>7.5303391764339755E-2</v>
      </c>
      <c r="U12" s="176">
        <v>3455</v>
      </c>
      <c r="V12" s="177">
        <v>0.19467496542185336</v>
      </c>
      <c r="W12" s="176">
        <v>1575</v>
      </c>
      <c r="X12" s="177">
        <v>-0.23839458413926495</v>
      </c>
      <c r="Y12" s="176">
        <v>1192</v>
      </c>
      <c r="Z12" s="177">
        <v>0.28586839266450914</v>
      </c>
      <c r="AA12" s="176">
        <v>4145</v>
      </c>
      <c r="AB12" s="177">
        <v>0.10415556739477894</v>
      </c>
      <c r="AC12" s="176">
        <v>361</v>
      </c>
      <c r="AD12" s="177">
        <v>0.1875</v>
      </c>
      <c r="AE12" s="176">
        <v>488</v>
      </c>
      <c r="AF12" s="177">
        <v>3.3898305084745672E-2</v>
      </c>
      <c r="AG12" s="176">
        <v>826</v>
      </c>
      <c r="AH12" s="177">
        <v>0.72442588726513568</v>
      </c>
      <c r="AI12" s="176">
        <v>590</v>
      </c>
      <c r="AJ12" s="177">
        <v>1.0274914089347078</v>
      </c>
      <c r="AK12" s="176">
        <v>1306</v>
      </c>
      <c r="AL12" s="177">
        <v>0.83943661971830985</v>
      </c>
      <c r="AM12" s="176">
        <v>110</v>
      </c>
      <c r="AN12" s="177">
        <v>-0.24657534246575341</v>
      </c>
      <c r="AO12" s="176">
        <v>220</v>
      </c>
      <c r="AP12" s="177">
        <v>-0.19117647058823528</v>
      </c>
      <c r="AQ12" s="176">
        <v>790</v>
      </c>
      <c r="AR12" s="177">
        <v>2.8645833333333259E-2</v>
      </c>
      <c r="AS12" s="178">
        <v>38267</v>
      </c>
      <c r="AT12" s="179">
        <v>6.0821112743603356E-2</v>
      </c>
      <c r="AU12" s="178">
        <v>62177</v>
      </c>
      <c r="AV12" s="179">
        <v>0.10063371804857324</v>
      </c>
    </row>
    <row r="13" spans="2:49" outlineLevel="1" x14ac:dyDescent="0.25">
      <c r="B13" s="57" t="s">
        <v>87</v>
      </c>
      <c r="C13" s="176">
        <v>25879</v>
      </c>
      <c r="D13" s="177">
        <v>0.2995380134578689</v>
      </c>
      <c r="E13" s="176">
        <v>440</v>
      </c>
      <c r="F13" s="177">
        <v>0.64179104477611948</v>
      </c>
      <c r="G13" s="176">
        <v>131</v>
      </c>
      <c r="H13" s="177">
        <v>-0.22941176470588232</v>
      </c>
      <c r="I13" s="176">
        <v>20133</v>
      </c>
      <c r="J13" s="177">
        <v>0.2124661246612467</v>
      </c>
      <c r="K13" s="176">
        <v>779</v>
      </c>
      <c r="L13" s="177">
        <v>-5.6900726392251855E-2</v>
      </c>
      <c r="M13" s="176">
        <v>5109</v>
      </c>
      <c r="N13" s="177">
        <v>0.15041657284395415</v>
      </c>
      <c r="O13" s="176">
        <v>374</v>
      </c>
      <c r="P13" s="177">
        <v>-6.4999999999999947E-2</v>
      </c>
      <c r="Q13" s="176">
        <v>470</v>
      </c>
      <c r="R13" s="177">
        <v>4.6770601336302953E-2</v>
      </c>
      <c r="S13" s="176">
        <v>11692</v>
      </c>
      <c r="T13" s="177">
        <v>0.42724609375</v>
      </c>
      <c r="U13" s="176">
        <v>3292</v>
      </c>
      <c r="V13" s="177">
        <v>0.3073868149324861</v>
      </c>
      <c r="W13" s="176">
        <v>1533</v>
      </c>
      <c r="X13" s="177">
        <v>0.7661290322580645</v>
      </c>
      <c r="Y13" s="176">
        <v>1289</v>
      </c>
      <c r="Z13" s="177">
        <v>0.45814479638009042</v>
      </c>
      <c r="AA13" s="176">
        <v>5578</v>
      </c>
      <c r="AB13" s="177">
        <v>0.42223355430902609</v>
      </c>
      <c r="AC13" s="176">
        <v>309</v>
      </c>
      <c r="AD13" s="177">
        <v>-0.23325062034739452</v>
      </c>
      <c r="AE13" s="176">
        <v>475</v>
      </c>
      <c r="AF13" s="177">
        <v>0.2872628726287263</v>
      </c>
      <c r="AG13" s="176">
        <v>718</v>
      </c>
      <c r="AH13" s="177">
        <v>0.58498896247240628</v>
      </c>
      <c r="AI13" s="176">
        <v>309</v>
      </c>
      <c r="AJ13" s="177">
        <v>0.27685950413223148</v>
      </c>
      <c r="AK13" s="176">
        <v>1643</v>
      </c>
      <c r="AL13" s="177">
        <v>1.7337770382695505</v>
      </c>
      <c r="AM13" s="176">
        <v>202</v>
      </c>
      <c r="AN13" s="177">
        <v>1.5569620253164556</v>
      </c>
      <c r="AO13" s="176">
        <v>256</v>
      </c>
      <c r="AP13" s="177">
        <v>0.24271844660194164</v>
      </c>
      <c r="AQ13" s="176">
        <v>621</v>
      </c>
      <c r="AR13" s="177">
        <v>0.74929577464788721</v>
      </c>
      <c r="AS13" s="178">
        <v>43661</v>
      </c>
      <c r="AT13" s="179">
        <v>0.28192254616988177</v>
      </c>
      <c r="AU13" s="178">
        <v>69540</v>
      </c>
      <c r="AV13" s="179">
        <v>0.28842198877216396</v>
      </c>
    </row>
    <row r="14" spans="2:49" outlineLevel="1" x14ac:dyDescent="0.25">
      <c r="B14" s="57" t="s">
        <v>88</v>
      </c>
      <c r="C14" s="176">
        <v>30951</v>
      </c>
      <c r="D14" s="177">
        <v>0.15450035435861098</v>
      </c>
      <c r="E14" s="176">
        <v>431</v>
      </c>
      <c r="F14" s="177">
        <v>0.32208588957055206</v>
      </c>
      <c r="G14" s="176">
        <v>166</v>
      </c>
      <c r="H14" s="177">
        <v>-0.3168724279835391</v>
      </c>
      <c r="I14" s="176">
        <v>12591</v>
      </c>
      <c r="J14" s="177">
        <v>0.14048913043478262</v>
      </c>
      <c r="K14" s="176">
        <v>1768</v>
      </c>
      <c r="L14" s="177">
        <v>0.44562551103843018</v>
      </c>
      <c r="M14" s="176">
        <v>6281</v>
      </c>
      <c r="N14" s="177">
        <v>5.120819331092985E-3</v>
      </c>
      <c r="O14" s="176">
        <v>276</v>
      </c>
      <c r="P14" s="177">
        <v>-0.40259740259740262</v>
      </c>
      <c r="Q14" s="176">
        <v>509</v>
      </c>
      <c r="R14" s="177">
        <v>7.1578947368420964E-2</v>
      </c>
      <c r="S14" s="176">
        <v>5819</v>
      </c>
      <c r="T14" s="177">
        <v>0.18224299065420557</v>
      </c>
      <c r="U14" s="176">
        <v>1887</v>
      </c>
      <c r="V14" s="177">
        <v>0.34882058613295208</v>
      </c>
      <c r="W14" s="176">
        <v>812</v>
      </c>
      <c r="X14" s="177">
        <v>0.59842519685039375</v>
      </c>
      <c r="Y14" s="176">
        <v>811</v>
      </c>
      <c r="Z14" s="177">
        <v>0.32733224222585933</v>
      </c>
      <c r="AA14" s="176">
        <v>2309</v>
      </c>
      <c r="AB14" s="177">
        <v>-3.9517470881863526E-2</v>
      </c>
      <c r="AC14" s="176">
        <v>452</v>
      </c>
      <c r="AD14" s="177">
        <v>-7.186858316221767E-2</v>
      </c>
      <c r="AE14" s="176">
        <v>369</v>
      </c>
      <c r="AF14" s="177">
        <v>0</v>
      </c>
      <c r="AG14" s="176">
        <v>983</v>
      </c>
      <c r="AH14" s="177">
        <v>0.71853146853146854</v>
      </c>
      <c r="AI14" s="176">
        <v>967</v>
      </c>
      <c r="AJ14" s="177">
        <v>1.1927437641723357</v>
      </c>
      <c r="AK14" s="176">
        <v>2125</v>
      </c>
      <c r="AL14" s="177">
        <v>0.83823529411764697</v>
      </c>
      <c r="AM14" s="176">
        <v>88</v>
      </c>
      <c r="AN14" s="177">
        <v>-9.2783505154639179E-2</v>
      </c>
      <c r="AO14" s="176">
        <v>362</v>
      </c>
      <c r="AP14" s="177">
        <v>0.27017543859649118</v>
      </c>
      <c r="AQ14" s="176">
        <v>837</v>
      </c>
      <c r="AR14" s="177">
        <v>-0.22857142857142854</v>
      </c>
      <c r="AS14" s="178">
        <v>34024</v>
      </c>
      <c r="AT14" s="179">
        <v>0.15602065778744234</v>
      </c>
      <c r="AU14" s="178">
        <v>64975</v>
      </c>
      <c r="AV14" s="179">
        <v>0.15529595846446553</v>
      </c>
    </row>
    <row r="15" spans="2:49" outlineLevel="1" x14ac:dyDescent="0.25">
      <c r="B15" s="57" t="s">
        <v>89</v>
      </c>
      <c r="C15" s="176">
        <v>35619</v>
      </c>
      <c r="D15" s="177">
        <v>4.4729277878805762E-2</v>
      </c>
      <c r="E15" s="176">
        <v>976</v>
      </c>
      <c r="F15" s="177">
        <v>1.8538011695906431</v>
      </c>
      <c r="G15" s="176">
        <v>120</v>
      </c>
      <c r="H15" s="177">
        <v>-0.40594059405940597</v>
      </c>
      <c r="I15" s="176">
        <v>12900</v>
      </c>
      <c r="J15" s="177">
        <v>1.3195098963242113E-2</v>
      </c>
      <c r="K15" s="176">
        <v>1473</v>
      </c>
      <c r="L15" s="177">
        <v>9.5982142857142794E-2</v>
      </c>
      <c r="M15" s="176">
        <v>4545</v>
      </c>
      <c r="N15" s="177">
        <v>-0.25916870415647919</v>
      </c>
      <c r="O15" s="176">
        <v>295</v>
      </c>
      <c r="P15" s="177">
        <v>-6.0509554140127375E-2</v>
      </c>
      <c r="Q15" s="176">
        <v>731</v>
      </c>
      <c r="R15" s="177">
        <v>0.41392649903288192</v>
      </c>
      <c r="S15" s="176">
        <v>450</v>
      </c>
      <c r="T15" s="177">
        <v>0.21293800539083563</v>
      </c>
      <c r="U15" s="176">
        <v>107</v>
      </c>
      <c r="V15" s="177">
        <v>-5.3097345132743334E-2</v>
      </c>
      <c r="W15" s="176">
        <v>55</v>
      </c>
      <c r="X15" s="177">
        <v>1.2000000000000002</v>
      </c>
      <c r="Y15" s="176">
        <v>215</v>
      </c>
      <c r="Z15" s="177">
        <v>0.83760683760683752</v>
      </c>
      <c r="AA15" s="176">
        <v>73</v>
      </c>
      <c r="AB15" s="177">
        <v>-0.37068965517241381</v>
      </c>
      <c r="AC15" s="176">
        <v>327</v>
      </c>
      <c r="AD15" s="177">
        <v>0.20220588235294112</v>
      </c>
      <c r="AE15" s="176">
        <v>695</v>
      </c>
      <c r="AF15" s="177">
        <v>0.72029702970297027</v>
      </c>
      <c r="AG15" s="176">
        <v>902</v>
      </c>
      <c r="AH15" s="177">
        <v>0.68913857677902612</v>
      </c>
      <c r="AI15" s="176">
        <v>747</v>
      </c>
      <c r="AJ15" s="177">
        <v>1.1101694915254239</v>
      </c>
      <c r="AK15" s="176">
        <v>2165</v>
      </c>
      <c r="AL15" s="177">
        <v>0.52250351617440227</v>
      </c>
      <c r="AM15" s="176">
        <v>110</v>
      </c>
      <c r="AN15" s="177">
        <v>-0.18518518518518523</v>
      </c>
      <c r="AO15" s="176">
        <v>368</v>
      </c>
      <c r="AP15" s="177">
        <v>-4.6632124352331661E-2</v>
      </c>
      <c r="AQ15" s="176">
        <v>529</v>
      </c>
      <c r="AR15" s="177">
        <v>-0.2570224719101124</v>
      </c>
      <c r="AS15" s="178">
        <v>27333</v>
      </c>
      <c r="AT15" s="179">
        <v>4.4200794621026995E-2</v>
      </c>
      <c r="AU15" s="178">
        <v>62952</v>
      </c>
      <c r="AV15" s="179">
        <v>4.4499751119960074E-2</v>
      </c>
    </row>
    <row r="16" spans="2:49" outlineLevel="1" x14ac:dyDescent="0.25">
      <c r="B16" s="57" t="s">
        <v>90</v>
      </c>
      <c r="C16" s="176">
        <v>52547</v>
      </c>
      <c r="D16" s="177">
        <v>0.18032750061771385</v>
      </c>
      <c r="E16" s="176">
        <v>663</v>
      </c>
      <c r="F16" s="177">
        <v>0.58233890214797146</v>
      </c>
      <c r="G16" s="176">
        <v>213</v>
      </c>
      <c r="H16" s="177">
        <v>0.42953020134228193</v>
      </c>
      <c r="I16" s="176">
        <v>11629</v>
      </c>
      <c r="J16" s="177">
        <v>4.7468924518104805E-2</v>
      </c>
      <c r="K16" s="176">
        <v>2213</v>
      </c>
      <c r="L16" s="177">
        <v>0.28364269141531318</v>
      </c>
      <c r="M16" s="176">
        <v>5368</v>
      </c>
      <c r="N16" s="177">
        <v>0.2765755053507728</v>
      </c>
      <c r="O16" s="176">
        <v>183</v>
      </c>
      <c r="P16" s="177">
        <v>0.25342465753424648</v>
      </c>
      <c r="Q16" s="176">
        <v>1093</v>
      </c>
      <c r="R16" s="177">
        <v>0.23224351747463357</v>
      </c>
      <c r="S16" s="176">
        <v>380</v>
      </c>
      <c r="T16" s="177">
        <v>0.34275618374558303</v>
      </c>
      <c r="U16" s="176">
        <v>82</v>
      </c>
      <c r="V16" s="177">
        <v>0.86363636363636354</v>
      </c>
      <c r="W16" s="176">
        <v>48</v>
      </c>
      <c r="X16" s="177">
        <v>-9.4339622641509413E-2</v>
      </c>
      <c r="Y16" s="176">
        <v>215</v>
      </c>
      <c r="Z16" s="177">
        <v>0.3354037267080745</v>
      </c>
      <c r="AA16" s="176">
        <v>35</v>
      </c>
      <c r="AB16" s="177">
        <v>0.39999999999999991</v>
      </c>
      <c r="AC16" s="176">
        <v>196</v>
      </c>
      <c r="AD16" s="177">
        <v>0.25641025641025639</v>
      </c>
      <c r="AE16" s="176">
        <v>435</v>
      </c>
      <c r="AF16" s="177">
        <v>0.15691489361702127</v>
      </c>
      <c r="AG16" s="176">
        <v>884</v>
      </c>
      <c r="AH16" s="177">
        <v>0.58422939068100366</v>
      </c>
      <c r="AI16" s="176">
        <v>741</v>
      </c>
      <c r="AJ16" s="177">
        <v>2.7063599458727605E-3</v>
      </c>
      <c r="AK16" s="176">
        <v>1657</v>
      </c>
      <c r="AL16" s="177">
        <v>0.15793151642208247</v>
      </c>
      <c r="AM16" s="176">
        <v>106</v>
      </c>
      <c r="AN16" s="177">
        <v>0.34177215189873422</v>
      </c>
      <c r="AO16" s="176">
        <v>511</v>
      </c>
      <c r="AP16" s="177">
        <v>0.13303769401330379</v>
      </c>
      <c r="AQ16" s="176">
        <v>629</v>
      </c>
      <c r="AR16" s="177">
        <v>0.52669902912621369</v>
      </c>
      <c r="AS16" s="178">
        <v>26901</v>
      </c>
      <c r="AT16" s="179">
        <v>0.16368905999913475</v>
      </c>
      <c r="AU16" s="178">
        <v>79448</v>
      </c>
      <c r="AV16" s="179">
        <v>0.17464072387485952</v>
      </c>
    </row>
    <row r="17" spans="2:48" outlineLevel="1" x14ac:dyDescent="0.25">
      <c r="B17" s="57" t="s">
        <v>91</v>
      </c>
      <c r="C17" s="176">
        <v>43980</v>
      </c>
      <c r="D17" s="177">
        <v>0.27360129734738803</v>
      </c>
      <c r="E17" s="176">
        <v>686</v>
      </c>
      <c r="F17" s="177">
        <v>1.7222222222222223</v>
      </c>
      <c r="G17" s="176">
        <v>261</v>
      </c>
      <c r="H17" s="177">
        <v>0.66242038216560517</v>
      </c>
      <c r="I17" s="176">
        <v>11230</v>
      </c>
      <c r="J17" s="177">
        <v>0.30962099125364428</v>
      </c>
      <c r="K17" s="176">
        <v>2020</v>
      </c>
      <c r="L17" s="177">
        <v>0.53963414634146334</v>
      </c>
      <c r="M17" s="176">
        <v>4202</v>
      </c>
      <c r="N17" s="177">
        <v>0.44846604619096864</v>
      </c>
      <c r="O17" s="176">
        <v>110</v>
      </c>
      <c r="P17" s="177">
        <v>-0.16030534351145043</v>
      </c>
      <c r="Q17" s="176">
        <v>666</v>
      </c>
      <c r="R17" s="177">
        <v>0.93043478260869561</v>
      </c>
      <c r="S17" s="176">
        <v>717</v>
      </c>
      <c r="T17" s="177">
        <v>1.7898832684824901</v>
      </c>
      <c r="U17" s="176">
        <v>182</v>
      </c>
      <c r="V17" s="177">
        <v>1.2469135802469138</v>
      </c>
      <c r="W17" s="176">
        <v>146</v>
      </c>
      <c r="X17" s="177">
        <v>1.92</v>
      </c>
      <c r="Y17" s="176">
        <v>354</v>
      </c>
      <c r="Z17" s="177">
        <v>2.2477064220183487</v>
      </c>
      <c r="AA17" s="176">
        <v>35</v>
      </c>
      <c r="AB17" s="177">
        <v>1.0588235294117645</v>
      </c>
      <c r="AC17" s="176">
        <v>278</v>
      </c>
      <c r="AD17" s="177">
        <v>0.38308457711442778</v>
      </c>
      <c r="AE17" s="176">
        <v>442</v>
      </c>
      <c r="AF17" s="177">
        <v>0.36842105263157898</v>
      </c>
      <c r="AG17" s="176">
        <v>1002</v>
      </c>
      <c r="AH17" s="177">
        <v>1.4320388349514563</v>
      </c>
      <c r="AI17" s="176">
        <v>690</v>
      </c>
      <c r="AJ17" s="177">
        <v>0.50984682713347929</v>
      </c>
      <c r="AK17" s="176">
        <v>1894</v>
      </c>
      <c r="AL17" s="177">
        <v>0.86417322834645671</v>
      </c>
      <c r="AM17" s="176">
        <v>149</v>
      </c>
      <c r="AN17" s="177">
        <v>1.0694444444444446</v>
      </c>
      <c r="AO17" s="176">
        <v>410</v>
      </c>
      <c r="AP17" s="177">
        <v>0.68724279835390956</v>
      </c>
      <c r="AQ17" s="176">
        <v>617</v>
      </c>
      <c r="AR17" s="177">
        <v>0.408675799086758</v>
      </c>
      <c r="AS17" s="178">
        <v>25374</v>
      </c>
      <c r="AT17" s="179">
        <v>0.48455417739293227</v>
      </c>
      <c r="AU17" s="178">
        <v>69354</v>
      </c>
      <c r="AV17" s="179">
        <v>0.3434449093444909</v>
      </c>
    </row>
    <row r="18" spans="2:48" outlineLevel="1" x14ac:dyDescent="0.25">
      <c r="B18" s="57" t="s">
        <v>92</v>
      </c>
      <c r="C18" s="176">
        <v>41112</v>
      </c>
      <c r="D18" s="177">
        <v>8.4577639423838002E-2</v>
      </c>
      <c r="E18" s="176">
        <v>359</v>
      </c>
      <c r="F18" s="177">
        <v>0.51476793248945141</v>
      </c>
      <c r="G18" s="176">
        <v>152</v>
      </c>
      <c r="H18" s="177">
        <v>-1.2987012987012991E-2</v>
      </c>
      <c r="I18" s="176">
        <v>9655</v>
      </c>
      <c r="J18" s="177">
        <v>1.3010177316126414E-2</v>
      </c>
      <c r="K18" s="176">
        <v>1776</v>
      </c>
      <c r="L18" s="177">
        <v>0.65671641791044766</v>
      </c>
      <c r="M18" s="176">
        <v>4197</v>
      </c>
      <c r="N18" s="177">
        <v>0.31773940345368912</v>
      </c>
      <c r="O18" s="176">
        <v>162</v>
      </c>
      <c r="P18" s="177">
        <v>-0.47741935483870968</v>
      </c>
      <c r="Q18" s="176">
        <v>576</v>
      </c>
      <c r="R18" s="177">
        <v>0.42928039702233245</v>
      </c>
      <c r="S18" s="176">
        <v>412</v>
      </c>
      <c r="T18" s="177">
        <v>0.33766233766233755</v>
      </c>
      <c r="U18" s="176">
        <v>90</v>
      </c>
      <c r="V18" s="177">
        <v>0</v>
      </c>
      <c r="W18" s="176">
        <v>75</v>
      </c>
      <c r="X18" s="177">
        <v>0.15384615384615374</v>
      </c>
      <c r="Y18" s="176">
        <v>203</v>
      </c>
      <c r="Z18" s="177">
        <v>0.63709677419354849</v>
      </c>
      <c r="AA18" s="176">
        <v>44</v>
      </c>
      <c r="AB18" s="177">
        <v>0.51724137931034475</v>
      </c>
      <c r="AC18" s="176">
        <v>240</v>
      </c>
      <c r="AD18" s="177">
        <v>0.348314606741573</v>
      </c>
      <c r="AE18" s="176">
        <v>273</v>
      </c>
      <c r="AF18" s="177">
        <v>-7.2727272727273196E-3</v>
      </c>
      <c r="AG18" s="176">
        <v>812</v>
      </c>
      <c r="AH18" s="177">
        <v>0.87528868360277134</v>
      </c>
      <c r="AI18" s="176">
        <v>392</v>
      </c>
      <c r="AJ18" s="177">
        <v>-0.34228187919463082</v>
      </c>
      <c r="AK18" s="176">
        <v>1200</v>
      </c>
      <c r="AL18" s="177">
        <v>0.13960113960113962</v>
      </c>
      <c r="AM18" s="176">
        <v>143</v>
      </c>
      <c r="AN18" s="177">
        <v>-0.13855421686746983</v>
      </c>
      <c r="AO18" s="176">
        <v>321</v>
      </c>
      <c r="AP18" s="177">
        <v>0.11846689895470375</v>
      </c>
      <c r="AQ18" s="176">
        <v>549</v>
      </c>
      <c r="AR18" s="177">
        <v>0.26789838337182448</v>
      </c>
      <c r="AS18" s="178">
        <v>21219</v>
      </c>
      <c r="AT18" s="179">
        <v>0.13951989689060729</v>
      </c>
      <c r="AU18" s="178">
        <v>62331</v>
      </c>
      <c r="AV18" s="179">
        <v>0.10267659702443077</v>
      </c>
    </row>
    <row r="19" spans="2:48" outlineLevel="1" x14ac:dyDescent="0.25">
      <c r="B19" s="57" t="s">
        <v>93</v>
      </c>
      <c r="C19" s="176">
        <v>32421</v>
      </c>
      <c r="D19" s="177">
        <v>4.2124825770482044E-3</v>
      </c>
      <c r="E19" s="176">
        <v>302</v>
      </c>
      <c r="F19" s="177">
        <v>0.46601941747572817</v>
      </c>
      <c r="G19" s="176">
        <v>141</v>
      </c>
      <c r="H19" s="177">
        <v>-0.1705882352941176</v>
      </c>
      <c r="I19" s="176">
        <v>9843</v>
      </c>
      <c r="J19" s="177">
        <v>-7.4384051156667241E-2</v>
      </c>
      <c r="K19" s="176">
        <v>1808</v>
      </c>
      <c r="L19" s="177">
        <v>8.1986834230999506E-2</v>
      </c>
      <c r="M19" s="176">
        <v>2716</v>
      </c>
      <c r="N19" s="177">
        <v>8.945046129161649E-2</v>
      </c>
      <c r="O19" s="176">
        <v>112</v>
      </c>
      <c r="P19" s="177">
        <v>2.7522935779816571E-2</v>
      </c>
      <c r="Q19" s="176">
        <v>391</v>
      </c>
      <c r="R19" s="177">
        <v>7.7319587628865705E-3</v>
      </c>
      <c r="S19" s="176">
        <v>291</v>
      </c>
      <c r="T19" s="177">
        <v>0.17338709677419351</v>
      </c>
      <c r="U19" s="176">
        <v>71</v>
      </c>
      <c r="V19" s="177">
        <v>0.5106382978723405</v>
      </c>
      <c r="W19" s="176">
        <v>40</v>
      </c>
      <c r="X19" s="177">
        <v>0.4814814814814814</v>
      </c>
      <c r="Y19" s="176">
        <v>80</v>
      </c>
      <c r="Z19" s="177">
        <v>0.3793103448275863</v>
      </c>
      <c r="AA19" s="176">
        <v>100</v>
      </c>
      <c r="AB19" s="177">
        <v>-0.13793103448275867</v>
      </c>
      <c r="AC19" s="176">
        <v>212</v>
      </c>
      <c r="AD19" s="177">
        <v>-0.1620553359683794</v>
      </c>
      <c r="AE19" s="176">
        <v>284</v>
      </c>
      <c r="AF19" s="177">
        <v>-8.9743589743589758E-2</v>
      </c>
      <c r="AG19" s="176">
        <v>569</v>
      </c>
      <c r="AH19" s="177">
        <v>0.82958199356913176</v>
      </c>
      <c r="AI19" s="176">
        <v>293</v>
      </c>
      <c r="AJ19" s="177">
        <v>-4.5602605863192203E-2</v>
      </c>
      <c r="AK19" s="176">
        <v>775</v>
      </c>
      <c r="AL19" s="177">
        <v>0.35726795096322239</v>
      </c>
      <c r="AM19" s="176">
        <v>80</v>
      </c>
      <c r="AN19" s="177">
        <v>-0.27927927927927931</v>
      </c>
      <c r="AO19" s="176">
        <v>213</v>
      </c>
      <c r="AP19" s="177">
        <v>-0.21691176470588236</v>
      </c>
      <c r="AQ19" s="176">
        <v>402</v>
      </c>
      <c r="AR19" s="177">
        <v>0.1166666666666667</v>
      </c>
      <c r="AS19" s="178">
        <v>18432</v>
      </c>
      <c r="AT19" s="179">
        <v>8.6880973066905121E-4</v>
      </c>
      <c r="AU19" s="178">
        <v>50853</v>
      </c>
      <c r="AV19" s="179">
        <v>2.9979684818839392E-3</v>
      </c>
    </row>
    <row r="20" spans="2:48" outlineLevel="1" x14ac:dyDescent="0.25">
      <c r="B20" s="57" t="s">
        <v>94</v>
      </c>
      <c r="C20" s="176">
        <v>29651</v>
      </c>
      <c r="D20" s="177">
        <v>-4.3454416413962194E-2</v>
      </c>
      <c r="E20" s="176">
        <v>326</v>
      </c>
      <c r="F20" s="177">
        <v>-3.0581039755351869E-3</v>
      </c>
      <c r="G20" s="176">
        <v>107</v>
      </c>
      <c r="H20" s="177">
        <v>-0.28666666666666663</v>
      </c>
      <c r="I20" s="176">
        <v>11175</v>
      </c>
      <c r="J20" s="177">
        <v>-0.1637982639928165</v>
      </c>
      <c r="K20" s="176">
        <v>1930</v>
      </c>
      <c r="L20" s="177">
        <v>6.7814293166406081E-3</v>
      </c>
      <c r="M20" s="176">
        <v>4679</v>
      </c>
      <c r="N20" s="177">
        <v>0.24342280095668345</v>
      </c>
      <c r="O20" s="176">
        <v>148</v>
      </c>
      <c r="P20" s="177">
        <v>-0.22916666666666663</v>
      </c>
      <c r="Q20" s="176">
        <v>408</v>
      </c>
      <c r="R20" s="177">
        <v>0.15909090909090917</v>
      </c>
      <c r="S20" s="176">
        <v>2769</v>
      </c>
      <c r="T20" s="177">
        <v>3.6302395209580895E-2</v>
      </c>
      <c r="U20" s="176">
        <v>827</v>
      </c>
      <c r="V20" s="177">
        <v>0.11605937921727394</v>
      </c>
      <c r="W20" s="176">
        <v>182</v>
      </c>
      <c r="X20" s="177">
        <v>-0.47550432276657062</v>
      </c>
      <c r="Y20" s="176">
        <v>321</v>
      </c>
      <c r="Z20" s="177">
        <v>9.4339622641510523E-3</v>
      </c>
      <c r="AA20" s="176">
        <v>1439</v>
      </c>
      <c r="AB20" s="177">
        <v>0.13665086887835698</v>
      </c>
      <c r="AC20" s="176">
        <v>371</v>
      </c>
      <c r="AD20" s="177">
        <v>0.59227467811158796</v>
      </c>
      <c r="AE20" s="176">
        <v>282</v>
      </c>
      <c r="AF20" s="177">
        <v>-0.23160762942779289</v>
      </c>
      <c r="AG20" s="176">
        <v>541</v>
      </c>
      <c r="AH20" s="177">
        <v>0.72292993630573243</v>
      </c>
      <c r="AI20" s="176">
        <v>226</v>
      </c>
      <c r="AJ20" s="177">
        <v>-0.32738095238095233</v>
      </c>
      <c r="AK20" s="176">
        <v>683</v>
      </c>
      <c r="AL20" s="177">
        <v>9.8070739549839248E-2</v>
      </c>
      <c r="AM20" s="176">
        <v>162</v>
      </c>
      <c r="AN20" s="177">
        <v>0.28571428571428581</v>
      </c>
      <c r="AO20" s="176">
        <v>201</v>
      </c>
      <c r="AP20" s="177">
        <v>-7.7981651376146766E-2</v>
      </c>
      <c r="AQ20" s="176">
        <v>236</v>
      </c>
      <c r="AR20" s="177">
        <v>-0.25316455696202533</v>
      </c>
      <c r="AS20" s="178">
        <v>24244</v>
      </c>
      <c r="AT20" s="179">
        <v>-4.0563536348885987E-2</v>
      </c>
      <c r="AU20" s="178">
        <v>53895</v>
      </c>
      <c r="AV20" s="179">
        <v>-4.2156148364050017E-2</v>
      </c>
    </row>
    <row r="21" spans="2:48" outlineLevel="1" x14ac:dyDescent="0.25">
      <c r="B21" s="57" t="s">
        <v>95</v>
      </c>
      <c r="C21" s="176">
        <v>29003</v>
      </c>
      <c r="D21" s="177">
        <v>0.16796875</v>
      </c>
      <c r="E21" s="176">
        <v>402</v>
      </c>
      <c r="F21" s="177">
        <v>0.32236842105263164</v>
      </c>
      <c r="G21" s="176">
        <v>183</v>
      </c>
      <c r="H21" s="177">
        <v>0.21999999999999997</v>
      </c>
      <c r="I21" s="176">
        <v>15820</v>
      </c>
      <c r="J21" s="177">
        <v>-8.6077411900635448E-2</v>
      </c>
      <c r="K21" s="176">
        <v>2203</v>
      </c>
      <c r="L21" s="177">
        <v>0.25170454545454546</v>
      </c>
      <c r="M21" s="176">
        <v>5594</v>
      </c>
      <c r="N21" s="177">
        <v>-0.14712608629364232</v>
      </c>
      <c r="O21" s="176">
        <v>221</v>
      </c>
      <c r="P21" s="177">
        <v>0.1693121693121693</v>
      </c>
      <c r="Q21" s="176">
        <v>347</v>
      </c>
      <c r="R21" s="177">
        <v>-0.22888888888888892</v>
      </c>
      <c r="S21" s="176">
        <v>7592</v>
      </c>
      <c r="T21" s="177">
        <v>-2.0134228187919434E-2</v>
      </c>
      <c r="U21" s="176">
        <v>2405</v>
      </c>
      <c r="V21" s="177">
        <v>3.6637931034482651E-2</v>
      </c>
      <c r="W21" s="176">
        <v>646</v>
      </c>
      <c r="X21" s="177">
        <v>-7.6804915514593342E-3</v>
      </c>
      <c r="Y21" s="176">
        <v>778</v>
      </c>
      <c r="Z21" s="177">
        <v>-0.11791383219954643</v>
      </c>
      <c r="AA21" s="176">
        <v>3763</v>
      </c>
      <c r="AB21" s="177">
        <v>-3.3889602053915224E-2</v>
      </c>
      <c r="AC21" s="176">
        <v>317</v>
      </c>
      <c r="AD21" s="177">
        <v>0.2834008097165992</v>
      </c>
      <c r="AE21" s="176">
        <v>483</v>
      </c>
      <c r="AF21" s="177">
        <v>-0.10389610389610393</v>
      </c>
      <c r="AG21" s="176">
        <v>539</v>
      </c>
      <c r="AH21" s="177">
        <v>1.0572519083969465</v>
      </c>
      <c r="AI21" s="176">
        <v>246</v>
      </c>
      <c r="AJ21" s="177">
        <v>-0.1428571428571429</v>
      </c>
      <c r="AK21" s="176">
        <v>732</v>
      </c>
      <c r="AL21" s="177">
        <v>6.0869565217391397E-2</v>
      </c>
      <c r="AM21" s="176">
        <v>141</v>
      </c>
      <c r="AN21" s="177">
        <v>0.11023622047244097</v>
      </c>
      <c r="AO21" s="176">
        <v>296</v>
      </c>
      <c r="AP21" s="177">
        <v>0.55789473684210522</v>
      </c>
      <c r="AQ21" s="176">
        <v>395</v>
      </c>
      <c r="AR21" s="177">
        <v>-0.17364016736401677</v>
      </c>
      <c r="AS21" s="178">
        <v>35511</v>
      </c>
      <c r="AT21" s="179">
        <v>-4.7707160096540635E-2</v>
      </c>
      <c r="AU21" s="178">
        <v>64514</v>
      </c>
      <c r="AV21" s="179">
        <v>3.8504877499114576E-2</v>
      </c>
    </row>
    <row r="22" spans="2:48" outlineLevel="1" x14ac:dyDescent="0.25">
      <c r="B22" s="57" t="s">
        <v>96</v>
      </c>
      <c r="C22" s="176">
        <v>21085</v>
      </c>
      <c r="D22" s="177">
        <v>-7.9981180898611726E-3</v>
      </c>
      <c r="E22" s="176">
        <v>424</v>
      </c>
      <c r="F22" s="177">
        <v>0.77405857740585771</v>
      </c>
      <c r="G22" s="176">
        <v>122</v>
      </c>
      <c r="H22" s="177">
        <v>-0.21794871794871795</v>
      </c>
      <c r="I22" s="176">
        <v>14309</v>
      </c>
      <c r="J22" s="177">
        <v>-0.12424260970683643</v>
      </c>
      <c r="K22" s="176">
        <v>1281</v>
      </c>
      <c r="L22" s="177">
        <v>-0.29226519337016577</v>
      </c>
      <c r="M22" s="176">
        <v>4737</v>
      </c>
      <c r="N22" s="177">
        <v>-0.13747268754552078</v>
      </c>
      <c r="O22" s="176">
        <v>219</v>
      </c>
      <c r="P22" s="177">
        <v>0.3035714285714286</v>
      </c>
      <c r="Q22" s="176">
        <v>399</v>
      </c>
      <c r="R22" s="177">
        <v>0.10220994475138112</v>
      </c>
      <c r="S22" s="176">
        <v>7827</v>
      </c>
      <c r="T22" s="177">
        <v>7.9735135880811159E-2</v>
      </c>
      <c r="U22" s="176">
        <v>2028</v>
      </c>
      <c r="V22" s="177">
        <v>0.13613445378151257</v>
      </c>
      <c r="W22" s="176">
        <v>1795</v>
      </c>
      <c r="X22" s="177">
        <v>1.3251295336787563</v>
      </c>
      <c r="Y22" s="176">
        <v>912</v>
      </c>
      <c r="Z22" s="177">
        <v>-0.14446529080675419</v>
      </c>
      <c r="AA22" s="176">
        <v>3092</v>
      </c>
      <c r="AB22" s="177">
        <v>-0.14726971869829009</v>
      </c>
      <c r="AC22" s="176">
        <v>267</v>
      </c>
      <c r="AD22" s="177">
        <v>-7.9310344827586254E-2</v>
      </c>
      <c r="AE22" s="176">
        <v>488</v>
      </c>
      <c r="AF22" s="177">
        <v>-0.20779220779220775</v>
      </c>
      <c r="AG22" s="176">
        <v>468</v>
      </c>
      <c r="AH22" s="177">
        <v>1.5714285714285716</v>
      </c>
      <c r="AI22" s="176">
        <v>194</v>
      </c>
      <c r="AJ22" s="177">
        <v>0.16167664670658688</v>
      </c>
      <c r="AK22" s="176">
        <v>523</v>
      </c>
      <c r="AL22" s="177">
        <v>-9.358752166377815E-2</v>
      </c>
      <c r="AM22" s="176">
        <v>77</v>
      </c>
      <c r="AN22" s="177">
        <v>1.3157894736842035E-2</v>
      </c>
      <c r="AO22" s="176">
        <v>179</v>
      </c>
      <c r="AP22" s="177">
        <v>0.28776978417266186</v>
      </c>
      <c r="AQ22" s="176">
        <v>594</v>
      </c>
      <c r="AR22" s="177">
        <v>0.47761194029850751</v>
      </c>
      <c r="AS22" s="178">
        <v>32108</v>
      </c>
      <c r="AT22" s="179">
        <v>-6.2923184683633004E-2</v>
      </c>
      <c r="AU22" s="178">
        <v>53193</v>
      </c>
      <c r="AV22" s="179">
        <v>-4.1895567283272372E-2</v>
      </c>
    </row>
    <row r="23" spans="2:48" outlineLevel="1" x14ac:dyDescent="0.25">
      <c r="B23" s="57" t="s">
        <v>97</v>
      </c>
      <c r="C23" s="176">
        <v>19195</v>
      </c>
      <c r="D23" s="177">
        <v>5.7339449541293774E-4</v>
      </c>
      <c r="E23" s="176">
        <v>426</v>
      </c>
      <c r="F23" s="177">
        <v>1</v>
      </c>
      <c r="G23" s="176">
        <v>167</v>
      </c>
      <c r="H23" s="177">
        <v>5.6962025316455778E-2</v>
      </c>
      <c r="I23" s="176">
        <v>17566</v>
      </c>
      <c r="J23" s="177">
        <v>-8.7148573507249361E-2</v>
      </c>
      <c r="K23" s="176">
        <v>945</v>
      </c>
      <c r="L23" s="177">
        <v>-0.17826086956521736</v>
      </c>
      <c r="M23" s="176">
        <v>4521</v>
      </c>
      <c r="N23" s="177">
        <v>-0.12873386008864907</v>
      </c>
      <c r="O23" s="176">
        <v>255</v>
      </c>
      <c r="P23" s="177">
        <v>0.42458100558659218</v>
      </c>
      <c r="Q23" s="176">
        <v>434</v>
      </c>
      <c r="R23" s="177">
        <v>2.3094688221709792E-3</v>
      </c>
      <c r="S23" s="176">
        <v>9564</v>
      </c>
      <c r="T23" s="177">
        <v>0.10977024831747495</v>
      </c>
      <c r="U23" s="176">
        <v>2412</v>
      </c>
      <c r="V23" s="177">
        <v>-0.1276672694394213</v>
      </c>
      <c r="W23" s="176">
        <v>2054</v>
      </c>
      <c r="X23" s="177">
        <v>0.99611273080660845</v>
      </c>
      <c r="Y23" s="176">
        <v>875</v>
      </c>
      <c r="Z23" s="177">
        <v>-0.23245614035087714</v>
      </c>
      <c r="AA23" s="176">
        <v>4223</v>
      </c>
      <c r="AB23" s="177">
        <v>0.14630836047774154</v>
      </c>
      <c r="AC23" s="176">
        <v>252</v>
      </c>
      <c r="AD23" s="177">
        <v>1.6129032258064502E-2</v>
      </c>
      <c r="AE23" s="176">
        <v>468</v>
      </c>
      <c r="AF23" s="177">
        <v>-0.18890814558058922</v>
      </c>
      <c r="AG23" s="176">
        <v>517</v>
      </c>
      <c r="AH23" s="177">
        <v>0.19399538106235559</v>
      </c>
      <c r="AI23" s="176">
        <v>177</v>
      </c>
      <c r="AJ23" s="177">
        <v>0.15686274509803932</v>
      </c>
      <c r="AK23" s="176">
        <v>554</v>
      </c>
      <c r="AL23" s="177">
        <v>-5.3859964093356805E-3</v>
      </c>
      <c r="AM23" s="176">
        <v>62</v>
      </c>
      <c r="AN23" s="177">
        <v>-0.45132743362831862</v>
      </c>
      <c r="AO23" s="176">
        <v>173</v>
      </c>
      <c r="AP23" s="177">
        <v>6.7901234567901314E-2</v>
      </c>
      <c r="AQ23" s="176">
        <v>580</v>
      </c>
      <c r="AR23" s="177">
        <v>0.88925081433224751</v>
      </c>
      <c r="AS23" s="178">
        <v>36661</v>
      </c>
      <c r="AT23" s="179">
        <v>-2.8410144965944961E-2</v>
      </c>
      <c r="AU23" s="178">
        <v>55856</v>
      </c>
      <c r="AV23" s="179">
        <v>-1.8641179261029261E-2</v>
      </c>
    </row>
    <row r="24" spans="2:48" ht="15" customHeight="1" x14ac:dyDescent="0.25">
      <c r="B24" s="185">
        <v>2013</v>
      </c>
      <c r="C24" s="186">
        <v>385353</v>
      </c>
      <c r="D24" s="187">
        <v>0.11133766117659283</v>
      </c>
      <c r="E24" s="186">
        <v>5815</v>
      </c>
      <c r="F24" s="187">
        <v>0.64777557381694528</v>
      </c>
      <c r="G24" s="186">
        <v>1980</v>
      </c>
      <c r="H24" s="187">
        <v>-0.10730387736699731</v>
      </c>
      <c r="I24" s="186">
        <v>162589</v>
      </c>
      <c r="J24" s="187">
        <v>5.3486186342164288E-3</v>
      </c>
      <c r="K24" s="186">
        <v>19672</v>
      </c>
      <c r="L24" s="187">
        <v>0.16154936230514871</v>
      </c>
      <c r="M24" s="186">
        <v>56608</v>
      </c>
      <c r="N24" s="187">
        <v>1.8074564322068998E-2</v>
      </c>
      <c r="O24" s="186">
        <v>2616</v>
      </c>
      <c r="P24" s="187">
        <v>-0.12712712712712715</v>
      </c>
      <c r="Q24" s="186">
        <v>6502</v>
      </c>
      <c r="R24" s="187">
        <v>0.17534345625451908</v>
      </c>
      <c r="S24" s="186">
        <v>57880</v>
      </c>
      <c r="T24" s="187">
        <v>0.14593438793086388</v>
      </c>
      <c r="U24" s="186">
        <v>16838</v>
      </c>
      <c r="V24" s="187">
        <v>0.13808719161879024</v>
      </c>
      <c r="W24" s="186">
        <v>8961</v>
      </c>
      <c r="X24" s="187">
        <v>0.38650781370880405</v>
      </c>
      <c r="Y24" s="186">
        <v>7245</v>
      </c>
      <c r="Z24" s="187">
        <v>0.13256213850242293</v>
      </c>
      <c r="AA24" s="186">
        <v>24836</v>
      </c>
      <c r="AB24" s="187">
        <v>8.6724424608383588E-2</v>
      </c>
      <c r="AC24" s="186">
        <v>3582</v>
      </c>
      <c r="AD24" s="187">
        <v>9.4743276283618671E-2</v>
      </c>
      <c r="AE24" s="186">
        <v>5182</v>
      </c>
      <c r="AF24" s="187">
        <v>3.6607321464292797E-2</v>
      </c>
      <c r="AG24" s="186">
        <v>8761</v>
      </c>
      <c r="AH24" s="187">
        <v>0.77240542180861826</v>
      </c>
      <c r="AI24" s="186">
        <v>5572</v>
      </c>
      <c r="AJ24" s="187">
        <v>0.27505720823798629</v>
      </c>
      <c r="AK24" s="186">
        <v>15257</v>
      </c>
      <c r="AL24" s="187">
        <v>0.46617336152219879</v>
      </c>
      <c r="AM24" s="186">
        <v>1430</v>
      </c>
      <c r="AN24" s="187">
        <v>7.7618688771665445E-2</v>
      </c>
      <c r="AO24" s="186">
        <v>3510</v>
      </c>
      <c r="AP24" s="187">
        <v>0.12825458052073291</v>
      </c>
      <c r="AQ24" s="186">
        <v>6779</v>
      </c>
      <c r="AR24" s="187">
        <v>0.11754038905374209</v>
      </c>
      <c r="AS24" s="188">
        <v>363735</v>
      </c>
      <c r="AT24" s="189">
        <v>7.759923209556141E-2</v>
      </c>
      <c r="AU24" s="188">
        <v>749088</v>
      </c>
      <c r="AV24" s="189">
        <v>9.4695369938724738E-2</v>
      </c>
    </row>
    <row r="25" spans="2:48" customFormat="1" outlineLevel="1" x14ac:dyDescent="0.25">
      <c r="B25" s="57" t="s">
        <v>86</v>
      </c>
      <c r="C25" s="176">
        <v>20419</v>
      </c>
      <c r="D25" s="177">
        <v>-0.16911495422177014</v>
      </c>
      <c r="E25" s="176">
        <v>396</v>
      </c>
      <c r="F25" s="177">
        <v>0.4042553191489362</v>
      </c>
      <c r="G25" s="176">
        <v>359</v>
      </c>
      <c r="H25" s="177">
        <v>0.66203703703703698</v>
      </c>
      <c r="I25" s="176">
        <v>15249</v>
      </c>
      <c r="J25" s="177">
        <v>-7.7662856105969902E-2</v>
      </c>
      <c r="K25" s="176">
        <v>1127</v>
      </c>
      <c r="L25" s="177">
        <v>-0.28398983481575601</v>
      </c>
      <c r="M25" s="176">
        <v>4991</v>
      </c>
      <c r="N25" s="177">
        <v>0.1268909460374803</v>
      </c>
      <c r="O25" s="176">
        <v>397</v>
      </c>
      <c r="P25" s="177">
        <v>1.0050505050505052</v>
      </c>
      <c r="Q25" s="176">
        <v>471</v>
      </c>
      <c r="R25" s="177">
        <v>-0.10795454545454541</v>
      </c>
      <c r="S25" s="176">
        <v>9641</v>
      </c>
      <c r="T25" s="177">
        <v>0.33977209560867139</v>
      </c>
      <c r="U25" s="176">
        <v>2892</v>
      </c>
      <c r="V25" s="177">
        <v>0.21973850695908892</v>
      </c>
      <c r="W25" s="176">
        <v>2068</v>
      </c>
      <c r="X25" s="177">
        <v>2.2012383900928794</v>
      </c>
      <c r="Y25" s="176">
        <v>927</v>
      </c>
      <c r="Z25" s="177">
        <v>0.60658578856152512</v>
      </c>
      <c r="AA25" s="176">
        <v>3754</v>
      </c>
      <c r="AB25" s="177">
        <v>4.2198778456413066E-2</v>
      </c>
      <c r="AC25" s="176">
        <v>304</v>
      </c>
      <c r="AD25" s="177">
        <v>-4.4025157232704393E-2</v>
      </c>
      <c r="AE25" s="176">
        <v>472</v>
      </c>
      <c r="AF25" s="177">
        <v>-6.7193675889328008E-2</v>
      </c>
      <c r="AG25" s="176">
        <v>479</v>
      </c>
      <c r="AH25" s="177">
        <v>-5.8939096267190516E-2</v>
      </c>
      <c r="AI25" s="176">
        <v>291</v>
      </c>
      <c r="AJ25" s="177">
        <v>6.9852941176470562E-2</v>
      </c>
      <c r="AK25" s="176">
        <v>710</v>
      </c>
      <c r="AL25" s="177">
        <v>-0.10804020100502509</v>
      </c>
      <c r="AM25" s="176">
        <v>146</v>
      </c>
      <c r="AN25" s="177">
        <v>-0.45318352059925093</v>
      </c>
      <c r="AO25" s="176">
        <v>272</v>
      </c>
      <c r="AP25" s="177">
        <v>-0.22946175637393773</v>
      </c>
      <c r="AQ25" s="176">
        <v>768</v>
      </c>
      <c r="AR25" s="177">
        <v>0.4014598540145986</v>
      </c>
      <c r="AS25" s="178">
        <v>36073</v>
      </c>
      <c r="AT25" s="179">
        <v>4.4837074583635061E-2</v>
      </c>
      <c r="AU25" s="178">
        <v>56492</v>
      </c>
      <c r="AV25" s="179">
        <v>-4.4128595600676834E-2</v>
      </c>
    </row>
    <row r="26" spans="2:48" customFormat="1" outlineLevel="1" x14ac:dyDescent="0.25">
      <c r="B26" s="57" t="s">
        <v>87</v>
      </c>
      <c r="C26" s="176">
        <v>19914</v>
      </c>
      <c r="D26" s="177">
        <v>-0.15932117527862211</v>
      </c>
      <c r="E26" s="176">
        <v>268</v>
      </c>
      <c r="F26" s="177">
        <v>-1.8315018315018361E-2</v>
      </c>
      <c r="G26" s="176">
        <v>170</v>
      </c>
      <c r="H26" s="177">
        <v>0.328125</v>
      </c>
      <c r="I26" s="176">
        <v>16605</v>
      </c>
      <c r="J26" s="177">
        <v>2.0903781125115373E-2</v>
      </c>
      <c r="K26" s="176">
        <v>826</v>
      </c>
      <c r="L26" s="177">
        <v>-0.15885947046843174</v>
      </c>
      <c r="M26" s="176">
        <v>4441</v>
      </c>
      <c r="N26" s="177">
        <v>-0.24421375085091901</v>
      </c>
      <c r="O26" s="176">
        <v>400</v>
      </c>
      <c r="P26" s="177">
        <v>2.883495145631068</v>
      </c>
      <c r="Q26" s="176">
        <v>449</v>
      </c>
      <c r="R26" s="177">
        <v>0.16020671834625322</v>
      </c>
      <c r="S26" s="176">
        <v>8192</v>
      </c>
      <c r="T26" s="177">
        <v>-3.285071176542198E-3</v>
      </c>
      <c r="U26" s="176">
        <v>2518</v>
      </c>
      <c r="V26" s="177">
        <v>9.1934084995663579E-2</v>
      </c>
      <c r="W26" s="176">
        <v>868</v>
      </c>
      <c r="X26" s="177">
        <v>0.53086419753086411</v>
      </c>
      <c r="Y26" s="176">
        <v>884</v>
      </c>
      <c r="Z26" s="177">
        <v>0.37909516380655228</v>
      </c>
      <c r="AA26" s="176">
        <v>3922</v>
      </c>
      <c r="AB26" s="177">
        <v>-0.16641870350690757</v>
      </c>
      <c r="AC26" s="176">
        <v>403</v>
      </c>
      <c r="AD26" s="177">
        <v>0.64489795918367343</v>
      </c>
      <c r="AE26" s="176">
        <v>369</v>
      </c>
      <c r="AF26" s="177">
        <v>-0.10436893203883491</v>
      </c>
      <c r="AG26" s="176">
        <v>453</v>
      </c>
      <c r="AH26" s="177">
        <v>0.64727272727272722</v>
      </c>
      <c r="AI26" s="176">
        <v>242</v>
      </c>
      <c r="AJ26" s="177">
        <v>0.14150943396226423</v>
      </c>
      <c r="AK26" s="176">
        <v>601</v>
      </c>
      <c r="AL26" s="177">
        <v>0.61559139784946226</v>
      </c>
      <c r="AM26" s="176">
        <v>79</v>
      </c>
      <c r="AN26" s="177">
        <v>-0.27522935779816515</v>
      </c>
      <c r="AO26" s="176">
        <v>206</v>
      </c>
      <c r="AP26" s="177">
        <v>0.17045454545454541</v>
      </c>
      <c r="AQ26" s="176">
        <v>355</v>
      </c>
      <c r="AR26" s="177">
        <v>0.28623188405797095</v>
      </c>
      <c r="AS26" s="178">
        <v>34059</v>
      </c>
      <c r="AT26" s="179">
        <v>-7.3156514135820361E-3</v>
      </c>
      <c r="AU26" s="178">
        <v>53973</v>
      </c>
      <c r="AV26" s="179">
        <v>-6.9398944791199679E-2</v>
      </c>
    </row>
    <row r="27" spans="2:48" customFormat="1" outlineLevel="1" x14ac:dyDescent="0.25">
      <c r="B27" s="57" t="s">
        <v>88</v>
      </c>
      <c r="C27" s="176">
        <v>26809</v>
      </c>
      <c r="D27" s="177">
        <v>-5.4089337379154556E-2</v>
      </c>
      <c r="E27" s="176">
        <v>326</v>
      </c>
      <c r="F27" s="177">
        <v>-0.19704433497536944</v>
      </c>
      <c r="G27" s="176">
        <v>243</v>
      </c>
      <c r="H27" s="177">
        <v>0.1095890410958904</v>
      </c>
      <c r="I27" s="176">
        <v>11040</v>
      </c>
      <c r="J27" s="177">
        <v>-8.6999669202778684E-2</v>
      </c>
      <c r="K27" s="176">
        <v>1223</v>
      </c>
      <c r="L27" s="177">
        <v>-0.25743776563448695</v>
      </c>
      <c r="M27" s="176">
        <v>6249</v>
      </c>
      <c r="N27" s="177">
        <v>-7.5591715976331408E-2</v>
      </c>
      <c r="O27" s="176">
        <v>462</v>
      </c>
      <c r="P27" s="177">
        <v>1.1588785046728973</v>
      </c>
      <c r="Q27" s="176">
        <v>475</v>
      </c>
      <c r="R27" s="177">
        <v>-0.38471502590673579</v>
      </c>
      <c r="S27" s="176">
        <v>4922</v>
      </c>
      <c r="T27" s="177">
        <v>8.7494476358815687E-2</v>
      </c>
      <c r="U27" s="176">
        <v>1399</v>
      </c>
      <c r="V27" s="177">
        <v>0.27879341864716634</v>
      </c>
      <c r="W27" s="176">
        <v>508</v>
      </c>
      <c r="X27" s="177">
        <v>9.2473118279569944E-2</v>
      </c>
      <c r="Y27" s="176">
        <v>611</v>
      </c>
      <c r="Z27" s="177">
        <v>0.49754901960784315</v>
      </c>
      <c r="AA27" s="176">
        <v>2404</v>
      </c>
      <c r="AB27" s="177">
        <v>-6.0570535365377154E-2</v>
      </c>
      <c r="AC27" s="176">
        <v>487</v>
      </c>
      <c r="AD27" s="177">
        <v>0.4712990936555892</v>
      </c>
      <c r="AE27" s="176">
        <v>369</v>
      </c>
      <c r="AF27" s="177">
        <v>-0.15172413793103445</v>
      </c>
      <c r="AG27" s="176">
        <v>572</v>
      </c>
      <c r="AH27" s="177">
        <v>-0.20223152022315205</v>
      </c>
      <c r="AI27" s="176">
        <v>441</v>
      </c>
      <c r="AJ27" s="177">
        <v>-9.0721649484536093E-2</v>
      </c>
      <c r="AK27" s="176">
        <v>1156</v>
      </c>
      <c r="AL27" s="177">
        <v>-0.23897300855826198</v>
      </c>
      <c r="AM27" s="176">
        <v>97</v>
      </c>
      <c r="AN27" s="177">
        <v>-0.36601307189542487</v>
      </c>
      <c r="AO27" s="176">
        <v>285</v>
      </c>
      <c r="AP27" s="177">
        <v>-0.29104477611940294</v>
      </c>
      <c r="AQ27" s="176">
        <v>1085</v>
      </c>
      <c r="AR27" s="177">
        <v>0.75</v>
      </c>
      <c r="AS27" s="178">
        <v>29432</v>
      </c>
      <c r="AT27" s="179">
        <v>-5.9620423030225522E-2</v>
      </c>
      <c r="AU27" s="178">
        <v>56241</v>
      </c>
      <c r="AV27" s="179">
        <v>-5.6991951710261612E-2</v>
      </c>
    </row>
    <row r="28" spans="2:48" customFormat="1" outlineLevel="1" x14ac:dyDescent="0.25">
      <c r="B28" s="57" t="s">
        <v>89</v>
      </c>
      <c r="C28" s="176">
        <v>34094</v>
      </c>
      <c r="D28" s="177">
        <v>-4.3887938528842652E-2</v>
      </c>
      <c r="E28" s="176">
        <v>342</v>
      </c>
      <c r="F28" s="177">
        <v>0.125</v>
      </c>
      <c r="G28" s="176">
        <v>202</v>
      </c>
      <c r="H28" s="177">
        <v>-0.12173913043478257</v>
      </c>
      <c r="I28" s="176">
        <v>12732</v>
      </c>
      <c r="J28" s="177">
        <v>0.20556765457816484</v>
      </c>
      <c r="K28" s="176">
        <v>1344</v>
      </c>
      <c r="L28" s="177">
        <v>0.1872791519434629</v>
      </c>
      <c r="M28" s="176">
        <v>6135</v>
      </c>
      <c r="N28" s="177">
        <v>0.41882516188714147</v>
      </c>
      <c r="O28" s="176">
        <v>314</v>
      </c>
      <c r="P28" s="177">
        <v>0.84705882352941186</v>
      </c>
      <c r="Q28" s="176">
        <v>517</v>
      </c>
      <c r="R28" s="177">
        <v>-4.4362292051756014E-2</v>
      </c>
      <c r="S28" s="176">
        <v>371</v>
      </c>
      <c r="T28" s="177">
        <v>-7.2500000000000009E-2</v>
      </c>
      <c r="U28" s="176">
        <v>113</v>
      </c>
      <c r="V28" s="177">
        <v>-6.6115702479338845E-2</v>
      </c>
      <c r="W28" s="176">
        <v>25</v>
      </c>
      <c r="X28" s="177">
        <v>-0.16666666666666663</v>
      </c>
      <c r="Y28" s="176">
        <v>117</v>
      </c>
      <c r="Z28" s="177">
        <v>-0.23529411764705888</v>
      </c>
      <c r="AA28" s="176">
        <v>116</v>
      </c>
      <c r="AB28" s="177">
        <v>0.20833333333333326</v>
      </c>
      <c r="AC28" s="176">
        <v>272</v>
      </c>
      <c r="AD28" s="177">
        <v>0.91549295774647876</v>
      </c>
      <c r="AE28" s="176">
        <v>404</v>
      </c>
      <c r="AF28" s="177">
        <v>0.37883959044368609</v>
      </c>
      <c r="AG28" s="176">
        <v>534</v>
      </c>
      <c r="AH28" s="177">
        <v>-7.7720207253886064E-2</v>
      </c>
      <c r="AI28" s="176">
        <v>354</v>
      </c>
      <c r="AJ28" s="177">
        <v>-0.13235294117647056</v>
      </c>
      <c r="AK28" s="176">
        <v>1422</v>
      </c>
      <c r="AL28" s="177">
        <v>-7.5422626788036462E-2</v>
      </c>
      <c r="AM28" s="176">
        <v>135</v>
      </c>
      <c r="AN28" s="177">
        <v>0.64634146341463405</v>
      </c>
      <c r="AO28" s="176">
        <v>386</v>
      </c>
      <c r="AP28" s="177">
        <v>0.16969696969696968</v>
      </c>
      <c r="AQ28" s="176">
        <v>712</v>
      </c>
      <c r="AR28" s="177">
        <v>0.80253164556962031</v>
      </c>
      <c r="AS28" s="178">
        <v>26176</v>
      </c>
      <c r="AT28" s="179">
        <v>0.22152223622194223</v>
      </c>
      <c r="AU28" s="178">
        <v>60270</v>
      </c>
      <c r="AV28" s="179">
        <v>5.5738508968609768E-2</v>
      </c>
    </row>
    <row r="29" spans="2:48" customFormat="1" outlineLevel="1" x14ac:dyDescent="0.25">
      <c r="B29" s="57" t="s">
        <v>90</v>
      </c>
      <c r="C29" s="176">
        <v>44519</v>
      </c>
      <c r="D29" s="177">
        <v>-0.16904957443631474</v>
      </c>
      <c r="E29" s="176">
        <v>419</v>
      </c>
      <c r="F29" s="177">
        <v>0.59315589353612164</v>
      </c>
      <c r="G29" s="176">
        <v>149</v>
      </c>
      <c r="H29" s="177">
        <v>-0.19021739130434778</v>
      </c>
      <c r="I29" s="176">
        <v>11102</v>
      </c>
      <c r="J29" s="177">
        <v>0.15118208212360007</v>
      </c>
      <c r="K29" s="176">
        <v>1724</v>
      </c>
      <c r="L29" s="177">
        <v>0.1824417009602195</v>
      </c>
      <c r="M29" s="176">
        <v>4205</v>
      </c>
      <c r="N29" s="177">
        <v>8.7406258081199839E-2</v>
      </c>
      <c r="O29" s="176">
        <v>146</v>
      </c>
      <c r="P29" s="177">
        <v>-0.45724907063197029</v>
      </c>
      <c r="Q29" s="176">
        <v>887</v>
      </c>
      <c r="R29" s="177">
        <v>-0.1337890625</v>
      </c>
      <c r="S29" s="176">
        <v>283</v>
      </c>
      <c r="T29" s="177">
        <v>-0.18443804034582134</v>
      </c>
      <c r="U29" s="176">
        <v>44</v>
      </c>
      <c r="V29" s="177">
        <v>-0.41333333333333333</v>
      </c>
      <c r="W29" s="176">
        <v>53</v>
      </c>
      <c r="X29" s="177">
        <v>0.70967741935483875</v>
      </c>
      <c r="Y29" s="176">
        <v>161</v>
      </c>
      <c r="Z29" s="177">
        <v>-0.28125</v>
      </c>
      <c r="AA29" s="176">
        <v>25</v>
      </c>
      <c r="AB29" s="177">
        <v>0.47058823529411775</v>
      </c>
      <c r="AC29" s="176">
        <v>156</v>
      </c>
      <c r="AD29" s="177">
        <v>-0.38823529411764701</v>
      </c>
      <c r="AE29" s="176">
        <v>376</v>
      </c>
      <c r="AF29" s="177">
        <v>0.58649789029535859</v>
      </c>
      <c r="AG29" s="176">
        <v>558</v>
      </c>
      <c r="AH29" s="177">
        <v>-8.6743044189852681E-2</v>
      </c>
      <c r="AI29" s="176">
        <v>739</v>
      </c>
      <c r="AJ29" s="177">
        <v>0.98655913978494625</v>
      </c>
      <c r="AK29" s="176">
        <v>1431</v>
      </c>
      <c r="AL29" s="177">
        <v>-0.20588235294117652</v>
      </c>
      <c r="AM29" s="176">
        <v>79</v>
      </c>
      <c r="AN29" s="177">
        <v>0.14492753623188404</v>
      </c>
      <c r="AO29" s="176">
        <v>451</v>
      </c>
      <c r="AP29" s="177">
        <v>-0.48160919540229885</v>
      </c>
      <c r="AQ29" s="176">
        <v>412</v>
      </c>
      <c r="AR29" s="177">
        <v>5.1020408163265252E-2</v>
      </c>
      <c r="AS29" s="178">
        <v>23117</v>
      </c>
      <c r="AT29" s="179">
        <v>6.7069793205317474E-2</v>
      </c>
      <c r="AU29" s="178">
        <v>67636</v>
      </c>
      <c r="AV29" s="179">
        <v>-0.10106326422115897</v>
      </c>
    </row>
    <row r="30" spans="2:48" customFormat="1" outlineLevel="1" x14ac:dyDescent="0.25">
      <c r="B30" s="57" t="s">
        <v>91</v>
      </c>
      <c r="C30" s="176">
        <v>34532</v>
      </c>
      <c r="D30" s="177">
        <v>-0.29635667128535337</v>
      </c>
      <c r="E30" s="176">
        <v>252</v>
      </c>
      <c r="F30" s="177">
        <v>-0.30386740331491713</v>
      </c>
      <c r="G30" s="176">
        <v>157</v>
      </c>
      <c r="H30" s="177">
        <v>-0.28959276018099545</v>
      </c>
      <c r="I30" s="176">
        <v>8575</v>
      </c>
      <c r="J30" s="177">
        <v>-0.10973837209302328</v>
      </c>
      <c r="K30" s="176">
        <v>1312</v>
      </c>
      <c r="L30" s="177">
        <v>-0.11946308724832211</v>
      </c>
      <c r="M30" s="176">
        <v>2901</v>
      </c>
      <c r="N30" s="177">
        <v>-0.1497655334114889</v>
      </c>
      <c r="O30" s="176">
        <v>131</v>
      </c>
      <c r="P30" s="177">
        <v>0.11965811965811968</v>
      </c>
      <c r="Q30" s="176">
        <v>345</v>
      </c>
      <c r="R30" s="177">
        <v>-0.45324881141045958</v>
      </c>
      <c r="S30" s="176">
        <v>257</v>
      </c>
      <c r="T30" s="177">
        <v>-0.47010309278350515</v>
      </c>
      <c r="U30" s="176">
        <v>81</v>
      </c>
      <c r="V30" s="177">
        <v>-0.14736842105263159</v>
      </c>
      <c r="W30" s="176">
        <v>50</v>
      </c>
      <c r="X30" s="177">
        <v>-0.43181818181818177</v>
      </c>
      <c r="Y30" s="176">
        <v>109</v>
      </c>
      <c r="Z30" s="177">
        <v>-0.55510204081632653</v>
      </c>
      <c r="AA30" s="176">
        <v>17</v>
      </c>
      <c r="AB30" s="177">
        <v>-0.70175438596491224</v>
      </c>
      <c r="AC30" s="176">
        <v>201</v>
      </c>
      <c r="AD30" s="177">
        <v>8.0645161290322509E-2</v>
      </c>
      <c r="AE30" s="176">
        <v>323</v>
      </c>
      <c r="AF30" s="177">
        <v>-0.10526315789473684</v>
      </c>
      <c r="AG30" s="176">
        <v>412</v>
      </c>
      <c r="AH30" s="177">
        <v>-0.35524256651017216</v>
      </c>
      <c r="AI30" s="176">
        <v>457</v>
      </c>
      <c r="AJ30" s="177">
        <v>0.54391891891891886</v>
      </c>
      <c r="AK30" s="176">
        <v>1016</v>
      </c>
      <c r="AL30" s="177">
        <v>-0.16102394715111479</v>
      </c>
      <c r="AM30" s="176">
        <v>72</v>
      </c>
      <c r="AN30" s="177">
        <v>-0.63636363636363635</v>
      </c>
      <c r="AO30" s="176">
        <v>243</v>
      </c>
      <c r="AP30" s="177">
        <v>-0.56057866184448457</v>
      </c>
      <c r="AQ30" s="176">
        <v>438</v>
      </c>
      <c r="AR30" s="177">
        <v>-0.124</v>
      </c>
      <c r="AS30" s="178">
        <v>17092</v>
      </c>
      <c r="AT30" s="179">
        <v>-0.15778062481521637</v>
      </c>
      <c r="AU30" s="178">
        <v>51624</v>
      </c>
      <c r="AV30" s="179">
        <v>-0.25581663543318434</v>
      </c>
    </row>
    <row r="31" spans="2:48" customFormat="1" outlineLevel="1" x14ac:dyDescent="0.25">
      <c r="B31" s="57" t="s">
        <v>92</v>
      </c>
      <c r="C31" s="176">
        <v>37906</v>
      </c>
      <c r="D31" s="177">
        <v>-4.2027850084662255E-2</v>
      </c>
      <c r="E31" s="176">
        <v>237</v>
      </c>
      <c r="F31" s="177">
        <v>0.5</v>
      </c>
      <c r="G31" s="176">
        <v>154</v>
      </c>
      <c r="H31" s="177">
        <v>0.52475247524752477</v>
      </c>
      <c r="I31" s="176">
        <v>9531</v>
      </c>
      <c r="J31" s="177">
        <v>8.8262160310573101E-2</v>
      </c>
      <c r="K31" s="176">
        <v>1072</v>
      </c>
      <c r="L31" s="177">
        <v>-1.5610651974288348E-2</v>
      </c>
      <c r="M31" s="176">
        <v>3185</v>
      </c>
      <c r="N31" s="177">
        <v>0.30586305863058638</v>
      </c>
      <c r="O31" s="176">
        <v>310</v>
      </c>
      <c r="P31" s="177">
        <v>3.3661971830985919</v>
      </c>
      <c r="Q31" s="176">
        <v>403</v>
      </c>
      <c r="R31" s="177">
        <v>0.12569832402234637</v>
      </c>
      <c r="S31" s="176">
        <v>308</v>
      </c>
      <c r="T31" s="177">
        <v>0.24193548387096775</v>
      </c>
      <c r="U31" s="176">
        <v>90</v>
      </c>
      <c r="V31" s="177">
        <v>3.7368421052631575</v>
      </c>
      <c r="W31" s="176">
        <v>65</v>
      </c>
      <c r="X31" s="177">
        <v>-4.4117647058823484E-2</v>
      </c>
      <c r="Y31" s="176">
        <v>124</v>
      </c>
      <c r="Z31" s="177">
        <v>0.51219512195121952</v>
      </c>
      <c r="AA31" s="176">
        <v>29</v>
      </c>
      <c r="AB31" s="177">
        <v>-0.63291139240506333</v>
      </c>
      <c r="AC31" s="176">
        <v>178</v>
      </c>
      <c r="AD31" s="177">
        <v>0.30882352941176472</v>
      </c>
      <c r="AE31" s="176">
        <v>275</v>
      </c>
      <c r="AF31" s="177">
        <v>0.50273224043715836</v>
      </c>
      <c r="AG31" s="176">
        <v>433</v>
      </c>
      <c r="AH31" s="177">
        <v>1.4051522248243575E-2</v>
      </c>
      <c r="AI31" s="176">
        <v>596</v>
      </c>
      <c r="AJ31" s="177">
        <v>0.33035714285714279</v>
      </c>
      <c r="AK31" s="176">
        <v>1053</v>
      </c>
      <c r="AL31" s="177">
        <v>-0.45070422535211263</v>
      </c>
      <c r="AM31" s="176">
        <v>166</v>
      </c>
      <c r="AN31" s="177">
        <v>5.7324840764331197E-2</v>
      </c>
      <c r="AO31" s="176">
        <v>287</v>
      </c>
      <c r="AP31" s="177">
        <v>-2.0477815699658675E-2</v>
      </c>
      <c r="AQ31" s="176">
        <v>433</v>
      </c>
      <c r="AR31" s="177">
        <v>6.3882063882063855E-2</v>
      </c>
      <c r="AS31" s="178">
        <v>18621</v>
      </c>
      <c r="AT31" s="179">
        <v>8.3246073298429257E-2</v>
      </c>
      <c r="AU31" s="178">
        <v>56527</v>
      </c>
      <c r="AV31" s="179">
        <v>-4.0874574957275867E-3</v>
      </c>
    </row>
    <row r="32" spans="2:48" customFormat="1" outlineLevel="1" x14ac:dyDescent="0.25">
      <c r="B32" s="57" t="s">
        <v>93</v>
      </c>
      <c r="C32" s="176">
        <v>32285</v>
      </c>
      <c r="D32" s="177">
        <v>-6.0745352456870183E-2</v>
      </c>
      <c r="E32" s="176">
        <v>206</v>
      </c>
      <c r="F32" s="177">
        <v>-0.2137404580152672</v>
      </c>
      <c r="G32" s="176">
        <v>170</v>
      </c>
      <c r="H32" s="177">
        <v>0.28787878787878785</v>
      </c>
      <c r="I32" s="176">
        <v>10634</v>
      </c>
      <c r="J32" s="177">
        <v>0.19429469901168006</v>
      </c>
      <c r="K32" s="176">
        <v>1671</v>
      </c>
      <c r="L32" s="177">
        <v>0.12525252525252517</v>
      </c>
      <c r="M32" s="176">
        <v>2493</v>
      </c>
      <c r="N32" s="177">
        <v>-1.3064133016627122E-2</v>
      </c>
      <c r="O32" s="176">
        <v>109</v>
      </c>
      <c r="P32" s="177">
        <v>2.8301886792452935E-2</v>
      </c>
      <c r="Q32" s="176">
        <v>388</v>
      </c>
      <c r="R32" s="177">
        <v>-1.0204081632653073E-2</v>
      </c>
      <c r="S32" s="176">
        <v>248</v>
      </c>
      <c r="T32" s="177">
        <v>-0.22499999999999998</v>
      </c>
      <c r="U32" s="176">
        <v>47</v>
      </c>
      <c r="V32" s="177">
        <v>4.4444444444444509E-2</v>
      </c>
      <c r="W32" s="176">
        <v>27</v>
      </c>
      <c r="X32" s="177">
        <v>-0.55737704918032782</v>
      </c>
      <c r="Y32" s="176">
        <v>58</v>
      </c>
      <c r="Z32" s="177">
        <v>-0.3012048192771084</v>
      </c>
      <c r="AA32" s="176">
        <v>116</v>
      </c>
      <c r="AB32" s="177">
        <v>-0.1145038167938931</v>
      </c>
      <c r="AC32" s="176">
        <v>253</v>
      </c>
      <c r="AD32" s="177">
        <v>0.64285714285714279</v>
      </c>
      <c r="AE32" s="176">
        <v>312</v>
      </c>
      <c r="AF32" s="177">
        <v>0.52941176470588225</v>
      </c>
      <c r="AG32" s="176">
        <v>311</v>
      </c>
      <c r="AH32" s="177">
        <v>-0.17066666666666663</v>
      </c>
      <c r="AI32" s="176">
        <v>307</v>
      </c>
      <c r="AJ32" s="177">
        <v>-0.5608011444921317</v>
      </c>
      <c r="AK32" s="176">
        <v>571</v>
      </c>
      <c r="AL32" s="177">
        <v>-0.20362622036262201</v>
      </c>
      <c r="AM32" s="176">
        <v>111</v>
      </c>
      <c r="AN32" s="177">
        <v>-0.17777777777777781</v>
      </c>
      <c r="AO32" s="176">
        <v>272</v>
      </c>
      <c r="AP32" s="177">
        <v>-0.12540192926045013</v>
      </c>
      <c r="AQ32" s="176">
        <v>360</v>
      </c>
      <c r="AR32" s="177">
        <v>0.18032786885245899</v>
      </c>
      <c r="AS32" s="178">
        <v>18416</v>
      </c>
      <c r="AT32" s="179">
        <v>8.1576319962412658E-2</v>
      </c>
      <c r="AU32" s="178">
        <v>50701</v>
      </c>
      <c r="AV32" s="179">
        <v>-1.3599221789883265E-2</v>
      </c>
    </row>
    <row r="33" spans="2:48" customFormat="1" outlineLevel="1" x14ac:dyDescent="0.25">
      <c r="B33" s="57" t="s">
        <v>94</v>
      </c>
      <c r="C33" s="176">
        <v>30998</v>
      </c>
      <c r="D33" s="177">
        <v>-0.10418171834812007</v>
      </c>
      <c r="E33" s="176">
        <v>327</v>
      </c>
      <c r="F33" s="177">
        <v>0.27237354085603105</v>
      </c>
      <c r="G33" s="176">
        <v>150</v>
      </c>
      <c r="H33" s="177">
        <v>-0.18478260869565222</v>
      </c>
      <c r="I33" s="176">
        <v>13364</v>
      </c>
      <c r="J33" s="177">
        <v>2.8712185359094811E-2</v>
      </c>
      <c r="K33" s="176">
        <v>1917</v>
      </c>
      <c r="L33" s="177">
        <v>-0.20025031289111395</v>
      </c>
      <c r="M33" s="176">
        <v>3763</v>
      </c>
      <c r="N33" s="177">
        <v>-0.18337673611111116</v>
      </c>
      <c r="O33" s="176">
        <v>192</v>
      </c>
      <c r="P33" s="177">
        <v>2.2542372881355934</v>
      </c>
      <c r="Q33" s="176">
        <v>352</v>
      </c>
      <c r="R33" s="177">
        <v>-0.2364425162689805</v>
      </c>
      <c r="S33" s="176">
        <v>2672</v>
      </c>
      <c r="T33" s="177">
        <v>-0.25942350332594233</v>
      </c>
      <c r="U33" s="176">
        <v>741</v>
      </c>
      <c r="V33" s="177">
        <v>-0.12823529411764711</v>
      </c>
      <c r="W33" s="176">
        <v>347</v>
      </c>
      <c r="X33" s="177">
        <v>-0.2254464285714286</v>
      </c>
      <c r="Y33" s="176">
        <v>318</v>
      </c>
      <c r="Z33" s="177">
        <v>-0.52748885586924221</v>
      </c>
      <c r="AA33" s="176">
        <v>1266</v>
      </c>
      <c r="AB33" s="177">
        <v>-0.22663408674404395</v>
      </c>
      <c r="AC33" s="176">
        <v>233</v>
      </c>
      <c r="AD33" s="177">
        <v>-0.23102310231023104</v>
      </c>
      <c r="AE33" s="176">
        <v>367</v>
      </c>
      <c r="AF33" s="177">
        <v>-0.14452214452214451</v>
      </c>
      <c r="AG33" s="176">
        <v>314</v>
      </c>
      <c r="AH33" s="177">
        <v>-6.2686567164179086E-2</v>
      </c>
      <c r="AI33" s="176">
        <v>336</v>
      </c>
      <c r="AJ33" s="177">
        <v>-6.9252077562326875E-2</v>
      </c>
      <c r="AK33" s="176">
        <v>622</v>
      </c>
      <c r="AL33" s="177">
        <v>8.9316987740805542E-2</v>
      </c>
      <c r="AM33" s="176">
        <v>126</v>
      </c>
      <c r="AN33" s="177">
        <v>-0.13698630136986301</v>
      </c>
      <c r="AO33" s="176">
        <v>218</v>
      </c>
      <c r="AP33" s="177">
        <v>-0.42480211081794195</v>
      </c>
      <c r="AQ33" s="176">
        <v>316</v>
      </c>
      <c r="AR33" s="177">
        <v>-0.30242825607064017</v>
      </c>
      <c r="AS33" s="178">
        <v>25269</v>
      </c>
      <c r="AT33" s="179">
        <v>-8.2528501924333697E-2</v>
      </c>
      <c r="AU33" s="178">
        <v>56267</v>
      </c>
      <c r="AV33" s="179">
        <v>-9.4585244186982109E-2</v>
      </c>
    </row>
    <row r="34" spans="2:48" customFormat="1" outlineLevel="1" x14ac:dyDescent="0.25">
      <c r="B34" s="57" t="s">
        <v>95</v>
      </c>
      <c r="C34" s="176">
        <v>24832</v>
      </c>
      <c r="D34" s="177">
        <v>-5.8252427184465994E-2</v>
      </c>
      <c r="E34" s="176">
        <v>304</v>
      </c>
      <c r="F34" s="177">
        <v>-6.461538461538463E-2</v>
      </c>
      <c r="G34" s="176">
        <v>150</v>
      </c>
      <c r="H34" s="177">
        <v>-0.1071428571428571</v>
      </c>
      <c r="I34" s="176">
        <v>17310</v>
      </c>
      <c r="J34" s="177">
        <v>-6.25E-2</v>
      </c>
      <c r="K34" s="176">
        <v>1760</v>
      </c>
      <c r="L34" s="177">
        <v>-0.2205491585473871</v>
      </c>
      <c r="M34" s="176">
        <v>6559</v>
      </c>
      <c r="N34" s="177">
        <v>6.6504065040650318E-2</v>
      </c>
      <c r="O34" s="176">
        <v>189</v>
      </c>
      <c r="P34" s="177">
        <v>-8.2524271844660158E-2</v>
      </c>
      <c r="Q34" s="176">
        <v>450</v>
      </c>
      <c r="R34" s="177">
        <v>2.2271714922048602E-3</v>
      </c>
      <c r="S34" s="176">
        <v>7748</v>
      </c>
      <c r="T34" s="177">
        <v>-0.17044967880085649</v>
      </c>
      <c r="U34" s="176">
        <v>2320</v>
      </c>
      <c r="V34" s="177">
        <v>-2.3157894736842155E-2</v>
      </c>
      <c r="W34" s="176">
        <v>651</v>
      </c>
      <c r="X34" s="177">
        <v>-0.33571428571428574</v>
      </c>
      <c r="Y34" s="176">
        <v>882</v>
      </c>
      <c r="Z34" s="177">
        <v>-0.3806179775280899</v>
      </c>
      <c r="AA34" s="176">
        <v>3895</v>
      </c>
      <c r="AB34" s="177">
        <v>-0.14602060951545714</v>
      </c>
      <c r="AC34" s="176">
        <v>247</v>
      </c>
      <c r="AD34" s="177">
        <v>-0.27777777777777779</v>
      </c>
      <c r="AE34" s="176">
        <v>539</v>
      </c>
      <c r="AF34" s="177">
        <v>0.14437367303609339</v>
      </c>
      <c r="AG34" s="176">
        <v>262</v>
      </c>
      <c r="AH34" s="177">
        <v>1.0629921259842519</v>
      </c>
      <c r="AI34" s="176">
        <v>287</v>
      </c>
      <c r="AJ34" s="177">
        <v>-0.32786885245901642</v>
      </c>
      <c r="AK34" s="176">
        <v>690</v>
      </c>
      <c r="AL34" s="177">
        <v>2.9850746268656803E-2</v>
      </c>
      <c r="AM34" s="176">
        <v>127</v>
      </c>
      <c r="AN34" s="177">
        <v>-0.23952095808383234</v>
      </c>
      <c r="AO34" s="176">
        <v>190</v>
      </c>
      <c r="AP34" s="177">
        <v>-0.13636363636363635</v>
      </c>
      <c r="AQ34" s="176">
        <v>478</v>
      </c>
      <c r="AR34" s="177">
        <v>4.8245614035087758E-2</v>
      </c>
      <c r="AS34" s="178">
        <v>37290</v>
      </c>
      <c r="AT34" s="179">
        <v>-7.3310139165009947E-2</v>
      </c>
      <c r="AU34" s="178">
        <v>62122</v>
      </c>
      <c r="AV34" s="179">
        <v>-6.7349267355272691E-2</v>
      </c>
    </row>
    <row r="35" spans="2:48" customFormat="1" outlineLevel="1" x14ac:dyDescent="0.25">
      <c r="B35" s="57" t="s">
        <v>96</v>
      </c>
      <c r="C35" s="176">
        <v>21255</v>
      </c>
      <c r="D35" s="177">
        <v>-9.0734086242299838E-2</v>
      </c>
      <c r="E35" s="176">
        <v>239</v>
      </c>
      <c r="F35" s="177">
        <v>-0.17586206896551726</v>
      </c>
      <c r="G35" s="176">
        <v>156</v>
      </c>
      <c r="H35" s="177">
        <v>9.0909090909090828E-2</v>
      </c>
      <c r="I35" s="176">
        <v>16339</v>
      </c>
      <c r="J35" s="177">
        <v>6.5054429307085604E-2</v>
      </c>
      <c r="K35" s="176">
        <v>1810</v>
      </c>
      <c r="L35" s="177">
        <v>0.1730395333765391</v>
      </c>
      <c r="M35" s="176">
        <v>5492</v>
      </c>
      <c r="N35" s="177">
        <v>0.1210451112471933</v>
      </c>
      <c r="O35" s="176">
        <v>168</v>
      </c>
      <c r="P35" s="177">
        <v>0.57009345794392519</v>
      </c>
      <c r="Q35" s="176">
        <v>362</v>
      </c>
      <c r="R35" s="177">
        <v>-0.17351598173515981</v>
      </c>
      <c r="S35" s="176">
        <v>7249</v>
      </c>
      <c r="T35" s="177">
        <v>-6.8491390388075057E-2</v>
      </c>
      <c r="U35" s="176">
        <v>1785</v>
      </c>
      <c r="V35" s="177">
        <v>1.6835016835017313E-3</v>
      </c>
      <c r="W35" s="176">
        <v>772</v>
      </c>
      <c r="X35" s="177">
        <v>-0.18651211801896739</v>
      </c>
      <c r="Y35" s="176">
        <v>1066</v>
      </c>
      <c r="Z35" s="177">
        <v>-0.163921568627451</v>
      </c>
      <c r="AA35" s="176">
        <v>3626</v>
      </c>
      <c r="AB35" s="177">
        <v>-3.9724576271186418E-2</v>
      </c>
      <c r="AC35" s="176">
        <v>290</v>
      </c>
      <c r="AD35" s="177">
        <v>-4.6052631578947345E-2</v>
      </c>
      <c r="AE35" s="176">
        <v>616</v>
      </c>
      <c r="AF35" s="177">
        <v>-3.1446540880503138E-2</v>
      </c>
      <c r="AG35" s="176">
        <v>182</v>
      </c>
      <c r="AH35" s="177">
        <v>8.3333333333333259E-2</v>
      </c>
      <c r="AI35" s="176">
        <v>167</v>
      </c>
      <c r="AJ35" s="177">
        <v>-0.61072261072261069</v>
      </c>
      <c r="AK35" s="176">
        <v>577</v>
      </c>
      <c r="AL35" s="177">
        <v>-6.0260586319218268E-2</v>
      </c>
      <c r="AM35" s="176">
        <v>76</v>
      </c>
      <c r="AN35" s="177">
        <v>-0.4285714285714286</v>
      </c>
      <c r="AO35" s="176">
        <v>139</v>
      </c>
      <c r="AP35" s="177">
        <v>-0.45703125</v>
      </c>
      <c r="AQ35" s="176">
        <v>402</v>
      </c>
      <c r="AR35" s="177">
        <v>0.80269058295964135</v>
      </c>
      <c r="AS35" s="178">
        <v>34264</v>
      </c>
      <c r="AT35" s="179">
        <v>2.8763586140635233E-2</v>
      </c>
      <c r="AU35" s="178">
        <v>55519</v>
      </c>
      <c r="AV35" s="179">
        <v>-2.0517977488444306E-2</v>
      </c>
    </row>
    <row r="36" spans="2:48" customFormat="1" outlineLevel="1" x14ac:dyDescent="0.25">
      <c r="B36" s="57" t="s">
        <v>97</v>
      </c>
      <c r="C36" s="176">
        <v>19184</v>
      </c>
      <c r="D36" s="177">
        <v>-9.7733044868779984E-2</v>
      </c>
      <c r="E36" s="176">
        <v>213</v>
      </c>
      <c r="F36" s="177">
        <v>-6.1674008810572722E-2</v>
      </c>
      <c r="G36" s="176">
        <v>158</v>
      </c>
      <c r="H36" s="177">
        <v>2.5974025974025983E-2</v>
      </c>
      <c r="I36" s="176">
        <v>19243</v>
      </c>
      <c r="J36" s="177">
        <v>0.15865847784200393</v>
      </c>
      <c r="K36" s="176">
        <v>1150</v>
      </c>
      <c r="L36" s="177">
        <v>0.16869918699186992</v>
      </c>
      <c r="M36" s="176">
        <v>5189</v>
      </c>
      <c r="N36" s="177">
        <v>0.10592497868712702</v>
      </c>
      <c r="O36" s="176">
        <v>179</v>
      </c>
      <c r="P36" s="177">
        <v>-0.19369369369369371</v>
      </c>
      <c r="Q36" s="176">
        <v>433</v>
      </c>
      <c r="R36" s="177">
        <v>6.1274509803921573E-2</v>
      </c>
      <c r="S36" s="176">
        <v>8618</v>
      </c>
      <c r="T36" s="177">
        <v>-3.9884135472370796E-2</v>
      </c>
      <c r="U36" s="176">
        <v>2765</v>
      </c>
      <c r="V36" s="177">
        <v>0.62265258215962449</v>
      </c>
      <c r="W36" s="176">
        <v>1029</v>
      </c>
      <c r="X36" s="177">
        <v>-8.3704363312555707E-2</v>
      </c>
      <c r="Y36" s="176">
        <v>1140</v>
      </c>
      <c r="Z36" s="177">
        <v>1.7574692442883233E-3</v>
      </c>
      <c r="AA36" s="176">
        <v>3684</v>
      </c>
      <c r="AB36" s="177">
        <v>-0.26481740171622425</v>
      </c>
      <c r="AC36" s="176">
        <v>248</v>
      </c>
      <c r="AD36" s="177">
        <v>-0.13888888888888884</v>
      </c>
      <c r="AE36" s="176">
        <v>577</v>
      </c>
      <c r="AF36" s="177">
        <v>-3.187919463087252E-2</v>
      </c>
      <c r="AG36" s="176">
        <v>433</v>
      </c>
      <c r="AH36" s="177">
        <v>1.1019417475728157</v>
      </c>
      <c r="AI36" s="176">
        <v>153</v>
      </c>
      <c r="AJ36" s="177">
        <v>-6.1349693251533721E-2</v>
      </c>
      <c r="AK36" s="176">
        <v>557</v>
      </c>
      <c r="AL36" s="177">
        <v>0.37871287128712861</v>
      </c>
      <c r="AM36" s="176">
        <v>113</v>
      </c>
      <c r="AN36" s="177">
        <v>0.29885057471264376</v>
      </c>
      <c r="AO36" s="176">
        <v>162</v>
      </c>
      <c r="AP36" s="177">
        <v>-0.25688073394495414</v>
      </c>
      <c r="AQ36" s="176">
        <v>307</v>
      </c>
      <c r="AR36" s="177">
        <v>0.35242290748898686</v>
      </c>
      <c r="AS36" s="178">
        <v>37733</v>
      </c>
      <c r="AT36" s="179">
        <v>9.4979686593151591E-2</v>
      </c>
      <c r="AU36" s="178">
        <v>56917</v>
      </c>
      <c r="AV36" s="179">
        <v>2.1445748537382014E-2</v>
      </c>
    </row>
    <row r="37" spans="2:48" customFormat="1" ht="15" customHeight="1" x14ac:dyDescent="0.25">
      <c r="B37" s="190">
        <v>2012</v>
      </c>
      <c r="C37" s="191">
        <v>346747</v>
      </c>
      <c r="D37" s="192">
        <v>-0.12097336405833692</v>
      </c>
      <c r="E37" s="191">
        <v>3529</v>
      </c>
      <c r="F37" s="192">
        <v>3.5200938691698491E-2</v>
      </c>
      <c r="G37" s="191">
        <v>2218</v>
      </c>
      <c r="H37" s="192">
        <v>6.6346153846153832E-2</v>
      </c>
      <c r="I37" s="191">
        <v>161724</v>
      </c>
      <c r="J37" s="192">
        <v>3.8069746394253867E-2</v>
      </c>
      <c r="K37" s="191">
        <v>16936</v>
      </c>
      <c r="L37" s="192">
        <v>-6.1145296302455798E-2</v>
      </c>
      <c r="M37" s="191">
        <v>55603</v>
      </c>
      <c r="N37" s="192">
        <v>3.0028528027861157E-2</v>
      </c>
      <c r="O37" s="191">
        <v>2997</v>
      </c>
      <c r="P37" s="192">
        <v>0.62703583061889256</v>
      </c>
      <c r="Q37" s="191">
        <v>5532</v>
      </c>
      <c r="R37" s="192">
        <v>-0.13413679762091091</v>
      </c>
      <c r="S37" s="191">
        <v>50509</v>
      </c>
      <c r="T37" s="192">
        <v>-1.8232355628122199E-2</v>
      </c>
      <c r="U37" s="191">
        <v>14795</v>
      </c>
      <c r="V37" s="192">
        <v>0.15252784918594697</v>
      </c>
      <c r="W37" s="191">
        <v>6463</v>
      </c>
      <c r="X37" s="192">
        <v>0.18456744868035191</v>
      </c>
      <c r="Y37" s="191">
        <v>6397</v>
      </c>
      <c r="Z37" s="192">
        <v>-7.5978621984688743E-2</v>
      </c>
      <c r="AA37" s="191">
        <v>22854</v>
      </c>
      <c r="AB37" s="192">
        <v>-0.12874080286683698</v>
      </c>
      <c r="AC37" s="191">
        <v>3272</v>
      </c>
      <c r="AD37" s="192">
        <v>8.9214380825565875E-2</v>
      </c>
      <c r="AE37" s="191">
        <v>4999</v>
      </c>
      <c r="AF37" s="192">
        <v>4.9548603821121251E-2</v>
      </c>
      <c r="AG37" s="191">
        <v>4943</v>
      </c>
      <c r="AH37" s="192">
        <v>-5.0322061191626632E-3</v>
      </c>
      <c r="AI37" s="191">
        <v>4370</v>
      </c>
      <c r="AJ37" s="192">
        <v>-4.4181977252843341E-2</v>
      </c>
      <c r="AK37" s="191">
        <v>10406</v>
      </c>
      <c r="AL37" s="192">
        <v>-0.14219767537713301</v>
      </c>
      <c r="AM37" s="191">
        <v>1327</v>
      </c>
      <c r="AN37" s="192">
        <v>-0.22078684674104521</v>
      </c>
      <c r="AO37" s="191">
        <v>3111</v>
      </c>
      <c r="AP37" s="192">
        <v>-0.28663150653519831</v>
      </c>
      <c r="AQ37" s="191">
        <v>6066</v>
      </c>
      <c r="AR37" s="192">
        <v>0.26322365680966264</v>
      </c>
      <c r="AS37" s="178">
        <v>337542</v>
      </c>
      <c r="AT37" s="193">
        <v>1.2772852063549278E-2</v>
      </c>
      <c r="AU37" s="178">
        <v>684289</v>
      </c>
      <c r="AV37" s="193">
        <v>-5.9722268025371283E-2</v>
      </c>
    </row>
    <row r="38" spans="2:48" customFormat="1" hidden="1" outlineLevel="1" x14ac:dyDescent="0.25">
      <c r="B38" s="57" t="s">
        <v>86</v>
      </c>
      <c r="C38" s="176">
        <v>24575</v>
      </c>
      <c r="D38" s="177">
        <v>-8.3672023565382725E-2</v>
      </c>
      <c r="E38" s="176">
        <v>282</v>
      </c>
      <c r="F38" s="177">
        <v>-0.36771300448430488</v>
      </c>
      <c r="G38" s="176">
        <v>216</v>
      </c>
      <c r="H38" s="177">
        <v>0.56521739130434789</v>
      </c>
      <c r="I38" s="176">
        <v>16533</v>
      </c>
      <c r="J38" s="177">
        <v>0.21156382822805209</v>
      </c>
      <c r="K38" s="176">
        <v>1574</v>
      </c>
      <c r="L38" s="177">
        <v>0.66384778012684986</v>
      </c>
      <c r="M38" s="176">
        <v>4429</v>
      </c>
      <c r="N38" s="177">
        <v>-3.6126224156692088E-2</v>
      </c>
      <c r="O38" s="176">
        <v>198</v>
      </c>
      <c r="P38" s="177">
        <v>0.27741935483870961</v>
      </c>
      <c r="Q38" s="176">
        <v>528</v>
      </c>
      <c r="R38" s="177">
        <v>1.3435700575815668E-2</v>
      </c>
      <c r="S38" s="176">
        <v>7196</v>
      </c>
      <c r="T38" s="177">
        <v>-0.11116600790513831</v>
      </c>
      <c r="U38" s="176">
        <v>2371</v>
      </c>
      <c r="V38" s="177">
        <v>0.48280175109443402</v>
      </c>
      <c r="W38" s="176">
        <v>646</v>
      </c>
      <c r="X38" s="177">
        <v>-0.15885416666666663</v>
      </c>
      <c r="Y38" s="176">
        <v>577</v>
      </c>
      <c r="Z38" s="177">
        <v>-0.36870897155361049</v>
      </c>
      <c r="AA38" s="176">
        <v>3602</v>
      </c>
      <c r="AB38" s="177">
        <v>-0.25192107995846313</v>
      </c>
      <c r="AC38" s="176">
        <v>318</v>
      </c>
      <c r="AD38" s="177">
        <v>0.26693227091633465</v>
      </c>
      <c r="AE38" s="176">
        <v>506</v>
      </c>
      <c r="AF38" s="177">
        <v>0.19058823529411772</v>
      </c>
      <c r="AG38" s="176">
        <v>509</v>
      </c>
      <c r="AH38" s="177">
        <v>2.885496183206107</v>
      </c>
      <c r="AI38" s="176">
        <v>272</v>
      </c>
      <c r="AJ38" s="177">
        <v>0.2952380952380953</v>
      </c>
      <c r="AK38" s="176">
        <v>796</v>
      </c>
      <c r="AL38" s="177">
        <v>0.71922246220302366</v>
      </c>
      <c r="AM38" s="176">
        <v>267</v>
      </c>
      <c r="AN38" s="177">
        <v>0.20814479638009042</v>
      </c>
      <c r="AO38" s="176">
        <v>353</v>
      </c>
      <c r="AP38" s="177">
        <v>0.2697841726618706</v>
      </c>
      <c r="AQ38" s="176">
        <v>548</v>
      </c>
      <c r="AR38" s="177">
        <v>0.41968911917098439</v>
      </c>
      <c r="AS38" s="178">
        <v>34525</v>
      </c>
      <c r="AT38" s="179">
        <v>0.11702471851947727</v>
      </c>
      <c r="AU38" s="178">
        <v>59100</v>
      </c>
      <c r="AV38" s="179">
        <v>2.3784364335579511E-2</v>
      </c>
    </row>
    <row r="39" spans="2:48" customFormat="1" hidden="1" outlineLevel="1" x14ac:dyDescent="0.25">
      <c r="B39" s="57" t="s">
        <v>87</v>
      </c>
      <c r="C39" s="176">
        <v>23688</v>
      </c>
      <c r="D39" s="177">
        <v>-0.11334032040724662</v>
      </c>
      <c r="E39" s="176">
        <v>273</v>
      </c>
      <c r="F39" s="177">
        <v>4.5977011494252817E-2</v>
      </c>
      <c r="G39" s="176">
        <v>128</v>
      </c>
      <c r="H39" s="177">
        <v>-5.1851851851851816E-2</v>
      </c>
      <c r="I39" s="176">
        <v>16265</v>
      </c>
      <c r="J39" s="177">
        <v>0.21064384071455144</v>
      </c>
      <c r="K39" s="176">
        <v>982</v>
      </c>
      <c r="L39" s="177">
        <v>0.23677581863979857</v>
      </c>
      <c r="M39" s="176">
        <v>5876</v>
      </c>
      <c r="N39" s="177">
        <v>0.49440488301119023</v>
      </c>
      <c r="O39" s="176">
        <v>103</v>
      </c>
      <c r="P39" s="177">
        <v>-0.11965811965811968</v>
      </c>
      <c r="Q39" s="176">
        <v>387</v>
      </c>
      <c r="R39" s="177">
        <v>-0.17307692307692313</v>
      </c>
      <c r="S39" s="176">
        <v>8219</v>
      </c>
      <c r="T39" s="177">
        <v>2.1628340584213701E-2</v>
      </c>
      <c r="U39" s="176">
        <v>2306</v>
      </c>
      <c r="V39" s="177">
        <v>0.44305381727158943</v>
      </c>
      <c r="W39" s="176">
        <v>567</v>
      </c>
      <c r="X39" s="177">
        <v>8.8967971530249379E-3</v>
      </c>
      <c r="Y39" s="176">
        <v>641</v>
      </c>
      <c r="Z39" s="177">
        <v>-0.4124656278643446</v>
      </c>
      <c r="AA39" s="176">
        <v>4705</v>
      </c>
      <c r="AB39" s="177">
        <v>-1.8564872757613649E-2</v>
      </c>
      <c r="AC39" s="176">
        <v>245</v>
      </c>
      <c r="AD39" s="177">
        <v>7.9295154185021977E-2</v>
      </c>
      <c r="AE39" s="176">
        <v>412</v>
      </c>
      <c r="AF39" s="177">
        <v>7.2916666666666741E-2</v>
      </c>
      <c r="AG39" s="176">
        <v>275</v>
      </c>
      <c r="AH39" s="177">
        <v>0.45502645502645511</v>
      </c>
      <c r="AI39" s="176">
        <v>212</v>
      </c>
      <c r="AJ39" s="177">
        <v>0.65625</v>
      </c>
      <c r="AK39" s="176">
        <v>372</v>
      </c>
      <c r="AL39" s="177">
        <v>-0.36410256410256414</v>
      </c>
      <c r="AM39" s="176">
        <v>109</v>
      </c>
      <c r="AN39" s="177">
        <v>-5.2173913043478293E-2</v>
      </c>
      <c r="AO39" s="176">
        <v>176</v>
      </c>
      <c r="AP39" s="177">
        <v>-0.26050420168067223</v>
      </c>
      <c r="AQ39" s="176">
        <v>276</v>
      </c>
      <c r="AR39" s="177">
        <v>-5.8020477815699634E-2</v>
      </c>
      <c r="AS39" s="178">
        <v>34310</v>
      </c>
      <c r="AT39" s="179">
        <v>0.16915422885572129</v>
      </c>
      <c r="AU39" s="178">
        <v>57998</v>
      </c>
      <c r="AV39" s="179">
        <v>3.4533195390817228E-2</v>
      </c>
    </row>
    <row r="40" spans="2:48" customFormat="1" hidden="1" outlineLevel="1" x14ac:dyDescent="0.25">
      <c r="B40" s="57" t="s">
        <v>88</v>
      </c>
      <c r="C40" s="176">
        <v>28342</v>
      </c>
      <c r="D40" s="177">
        <v>-0.13393430099312453</v>
      </c>
      <c r="E40" s="176">
        <v>406</v>
      </c>
      <c r="F40" s="177">
        <v>0.30967741935483861</v>
      </c>
      <c r="G40" s="176">
        <v>219</v>
      </c>
      <c r="H40" s="177">
        <v>0.85593220338983045</v>
      </c>
      <c r="I40" s="176">
        <v>12092</v>
      </c>
      <c r="J40" s="177">
        <v>0.2343813801551653</v>
      </c>
      <c r="K40" s="176">
        <v>1647</v>
      </c>
      <c r="L40" s="177">
        <v>1.2530779753761969</v>
      </c>
      <c r="M40" s="176">
        <v>6760</v>
      </c>
      <c r="N40" s="177">
        <v>0.69423558897243098</v>
      </c>
      <c r="O40" s="176">
        <v>214</v>
      </c>
      <c r="P40" s="177">
        <v>0.86086956521739122</v>
      </c>
      <c r="Q40" s="176">
        <v>772</v>
      </c>
      <c r="R40" s="177">
        <v>0.99483204134366932</v>
      </c>
      <c r="S40" s="176">
        <v>4526</v>
      </c>
      <c r="T40" s="177">
        <v>0.17588984151727716</v>
      </c>
      <c r="U40" s="176">
        <v>1094</v>
      </c>
      <c r="V40" s="177">
        <v>0.48238482384823844</v>
      </c>
      <c r="W40" s="176">
        <v>465</v>
      </c>
      <c r="X40" s="177">
        <v>0.25336927223719674</v>
      </c>
      <c r="Y40" s="176">
        <v>408</v>
      </c>
      <c r="Z40" s="177">
        <v>-0.49691738594327994</v>
      </c>
      <c r="AA40" s="176">
        <v>2559</v>
      </c>
      <c r="AB40" s="177">
        <v>0.32659409020217733</v>
      </c>
      <c r="AC40" s="176">
        <v>331</v>
      </c>
      <c r="AD40" s="177">
        <v>-0.10540540540540544</v>
      </c>
      <c r="AE40" s="176">
        <v>435</v>
      </c>
      <c r="AF40" s="177">
        <v>0.1328125</v>
      </c>
      <c r="AG40" s="176">
        <v>717</v>
      </c>
      <c r="AH40" s="177">
        <v>2.4637681159420288</v>
      </c>
      <c r="AI40" s="176">
        <v>485</v>
      </c>
      <c r="AJ40" s="177">
        <v>1.03781512605042</v>
      </c>
      <c r="AK40" s="176">
        <v>1519</v>
      </c>
      <c r="AL40" s="177">
        <v>1.2503703703703706</v>
      </c>
      <c r="AM40" s="176">
        <v>153</v>
      </c>
      <c r="AN40" s="177">
        <v>2.0000000000000018E-2</v>
      </c>
      <c r="AO40" s="176">
        <v>402</v>
      </c>
      <c r="AP40" s="177">
        <v>3.6082474226804218E-2</v>
      </c>
      <c r="AQ40" s="176">
        <v>620</v>
      </c>
      <c r="AR40" s="177">
        <v>0.65775401069518713</v>
      </c>
      <c r="AS40" s="178">
        <v>31298</v>
      </c>
      <c r="AT40" s="179">
        <v>0.41735350058871479</v>
      </c>
      <c r="AU40" s="178">
        <v>59640</v>
      </c>
      <c r="AV40" s="179">
        <v>8.8182166511576954E-2</v>
      </c>
    </row>
    <row r="41" spans="2:48" customFormat="1" hidden="1" outlineLevel="1" x14ac:dyDescent="0.25">
      <c r="B41" s="57" t="s">
        <v>89</v>
      </c>
      <c r="C41" s="176">
        <v>35659</v>
      </c>
      <c r="D41" s="177">
        <v>-4.4660558323956545E-2</v>
      </c>
      <c r="E41" s="176">
        <v>304</v>
      </c>
      <c r="F41" s="177">
        <v>0.42723004694835676</v>
      </c>
      <c r="G41" s="176">
        <v>230</v>
      </c>
      <c r="H41" s="177">
        <v>0.2432432432432432</v>
      </c>
      <c r="I41" s="176">
        <v>10561</v>
      </c>
      <c r="J41" s="177">
        <v>2.3253560701482323E-2</v>
      </c>
      <c r="K41" s="176">
        <v>1132</v>
      </c>
      <c r="L41" s="177">
        <v>0.18782791185729275</v>
      </c>
      <c r="M41" s="176">
        <v>4324</v>
      </c>
      <c r="N41" s="177">
        <v>0.44760629394040841</v>
      </c>
      <c r="O41" s="176">
        <v>170</v>
      </c>
      <c r="P41" s="177">
        <v>0.38211382113821135</v>
      </c>
      <c r="Q41" s="176">
        <v>541</v>
      </c>
      <c r="R41" s="177">
        <v>0.511173184357542</v>
      </c>
      <c r="S41" s="176">
        <v>400</v>
      </c>
      <c r="T41" s="177">
        <v>0.49253731343283591</v>
      </c>
      <c r="U41" s="176">
        <v>121</v>
      </c>
      <c r="V41" s="177">
        <v>0.72857142857142865</v>
      </c>
      <c r="W41" s="176">
        <v>30</v>
      </c>
      <c r="X41" s="177">
        <v>-0.38775510204081631</v>
      </c>
      <c r="Y41" s="176">
        <v>153</v>
      </c>
      <c r="Z41" s="177">
        <v>0.53</v>
      </c>
      <c r="AA41" s="176">
        <v>96</v>
      </c>
      <c r="AB41" s="177">
        <v>0.95918367346938771</v>
      </c>
      <c r="AC41" s="176">
        <v>142</v>
      </c>
      <c r="AD41" s="177">
        <v>-0.29353233830845771</v>
      </c>
      <c r="AE41" s="176">
        <v>293</v>
      </c>
      <c r="AF41" s="177">
        <v>8.5185185185185253E-2</v>
      </c>
      <c r="AG41" s="176">
        <v>579</v>
      </c>
      <c r="AH41" s="177">
        <v>2.1129032258064515</v>
      </c>
      <c r="AI41" s="176">
        <v>408</v>
      </c>
      <c r="AJ41" s="177">
        <v>0.45714285714285707</v>
      </c>
      <c r="AK41" s="176">
        <v>1538</v>
      </c>
      <c r="AL41" s="177">
        <v>0.29679595278246196</v>
      </c>
      <c r="AM41" s="176">
        <v>82</v>
      </c>
      <c r="AN41" s="177">
        <v>-0.65975103734439833</v>
      </c>
      <c r="AO41" s="176">
        <v>330</v>
      </c>
      <c r="AP41" s="177">
        <v>-0.26008968609865468</v>
      </c>
      <c r="AQ41" s="176">
        <v>395</v>
      </c>
      <c r="AR41" s="177">
        <v>5.3333333333333233E-2</v>
      </c>
      <c r="AS41" s="178">
        <v>21429</v>
      </c>
      <c r="AT41" s="179">
        <v>0.15253052223955255</v>
      </c>
      <c r="AU41" s="178">
        <v>57088</v>
      </c>
      <c r="AV41" s="179">
        <v>2.0905237933439347E-2</v>
      </c>
    </row>
    <row r="42" spans="2:48" customFormat="1" hidden="1" outlineLevel="1" x14ac:dyDescent="0.25">
      <c r="B42" s="57" t="s">
        <v>90</v>
      </c>
      <c r="C42" s="176">
        <v>53576</v>
      </c>
      <c r="D42" s="177">
        <v>-4.6147272468309408E-2</v>
      </c>
      <c r="E42" s="176">
        <v>263</v>
      </c>
      <c r="F42" s="177">
        <v>2.734375E-2</v>
      </c>
      <c r="G42" s="176">
        <v>184</v>
      </c>
      <c r="H42" s="177">
        <v>-0.11961722488038273</v>
      </c>
      <c r="I42" s="176">
        <v>9644</v>
      </c>
      <c r="J42" s="177">
        <v>0.33370211588991849</v>
      </c>
      <c r="K42" s="176">
        <v>1458</v>
      </c>
      <c r="L42" s="177">
        <v>0.33029197080291972</v>
      </c>
      <c r="M42" s="176">
        <v>3867</v>
      </c>
      <c r="N42" s="177">
        <v>0.67257785467128017</v>
      </c>
      <c r="O42" s="176">
        <v>269</v>
      </c>
      <c r="P42" s="177">
        <v>2.5394736842105261</v>
      </c>
      <c r="Q42" s="176">
        <v>1024</v>
      </c>
      <c r="R42" s="177">
        <v>0</v>
      </c>
      <c r="S42" s="176">
        <v>347</v>
      </c>
      <c r="T42" s="177">
        <v>1.3931034482758622</v>
      </c>
      <c r="U42" s="176">
        <v>75</v>
      </c>
      <c r="V42" s="177">
        <v>1.2058823529411766</v>
      </c>
      <c r="W42" s="176">
        <v>31</v>
      </c>
      <c r="X42" s="177">
        <v>0.9375</v>
      </c>
      <c r="Y42" s="176">
        <v>224</v>
      </c>
      <c r="Z42" s="177">
        <v>2.5</v>
      </c>
      <c r="AA42" s="176">
        <v>17</v>
      </c>
      <c r="AB42" s="177">
        <v>-0.45161290322580649</v>
      </c>
      <c r="AC42" s="176">
        <v>255</v>
      </c>
      <c r="AD42" s="177">
        <v>2</v>
      </c>
      <c r="AE42" s="176">
        <v>237</v>
      </c>
      <c r="AF42" s="177">
        <v>8.7155963302752326E-2</v>
      </c>
      <c r="AG42" s="176">
        <v>611</v>
      </c>
      <c r="AH42" s="177">
        <v>2.6369047619047619</v>
      </c>
      <c r="AI42" s="176">
        <v>372</v>
      </c>
      <c r="AJ42" s="177">
        <v>0.1961414790996785</v>
      </c>
      <c r="AK42" s="176">
        <v>1802</v>
      </c>
      <c r="AL42" s="177">
        <v>0.14050632911392413</v>
      </c>
      <c r="AM42" s="176">
        <v>69</v>
      </c>
      <c r="AN42" s="177">
        <v>-0.44354838709677424</v>
      </c>
      <c r="AO42" s="176">
        <v>870</v>
      </c>
      <c r="AP42" s="177">
        <v>0.57039711191335729</v>
      </c>
      <c r="AQ42" s="176">
        <v>392</v>
      </c>
      <c r="AR42" s="177">
        <v>-0.29622980251346498</v>
      </c>
      <c r="AS42" s="178">
        <v>21664</v>
      </c>
      <c r="AT42" s="179">
        <v>0.35858522513483004</v>
      </c>
      <c r="AU42" s="178">
        <v>75240</v>
      </c>
      <c r="AV42" s="179">
        <v>4.3348032282219728E-2</v>
      </c>
    </row>
    <row r="43" spans="2:48" customFormat="1" hidden="1" outlineLevel="1" x14ac:dyDescent="0.25">
      <c r="B43" s="57" t="s">
        <v>91</v>
      </c>
      <c r="C43" s="176">
        <v>49076</v>
      </c>
      <c r="D43" s="177">
        <v>4.7334499978658906E-2</v>
      </c>
      <c r="E43" s="176">
        <v>362</v>
      </c>
      <c r="F43" s="177">
        <v>0.25694444444444442</v>
      </c>
      <c r="G43" s="176">
        <v>221</v>
      </c>
      <c r="H43" s="177">
        <v>0.18817204301075274</v>
      </c>
      <c r="I43" s="176">
        <v>9632</v>
      </c>
      <c r="J43" s="177">
        <v>0.35930002822466833</v>
      </c>
      <c r="K43" s="176">
        <v>1490</v>
      </c>
      <c r="L43" s="177">
        <v>0.45365853658536581</v>
      </c>
      <c r="M43" s="176">
        <v>3412</v>
      </c>
      <c r="N43" s="177">
        <v>0.57598152424942262</v>
      </c>
      <c r="O43" s="176">
        <v>117</v>
      </c>
      <c r="P43" s="177">
        <v>-0.12030075187969924</v>
      </c>
      <c r="Q43" s="176">
        <v>631</v>
      </c>
      <c r="R43" s="177">
        <v>0.29835390946502049</v>
      </c>
      <c r="S43" s="176">
        <v>485</v>
      </c>
      <c r="T43" s="177">
        <v>0.25974025974025983</v>
      </c>
      <c r="U43" s="176">
        <v>95</v>
      </c>
      <c r="V43" s="177">
        <v>4.3956043956044022E-2</v>
      </c>
      <c r="W43" s="176">
        <v>88</v>
      </c>
      <c r="X43" s="177">
        <v>0.35384615384615392</v>
      </c>
      <c r="Y43" s="176">
        <v>245</v>
      </c>
      <c r="Z43" s="177">
        <v>0.45833333333333326</v>
      </c>
      <c r="AA43" s="176">
        <v>57</v>
      </c>
      <c r="AB43" s="177">
        <v>-6.557377049180324E-2</v>
      </c>
      <c r="AC43" s="176">
        <v>186</v>
      </c>
      <c r="AD43" s="177">
        <v>-5.3475935828877219E-3</v>
      </c>
      <c r="AE43" s="176">
        <v>361</v>
      </c>
      <c r="AF43" s="177">
        <v>0.6188340807174888</v>
      </c>
      <c r="AG43" s="176">
        <v>639</v>
      </c>
      <c r="AH43" s="177">
        <v>2.1019417475728157</v>
      </c>
      <c r="AI43" s="176">
        <v>296</v>
      </c>
      <c r="AJ43" s="177">
        <v>6.4748201438848962E-2</v>
      </c>
      <c r="AK43" s="176">
        <v>1211</v>
      </c>
      <c r="AL43" s="177">
        <v>5.4878048780487854E-2</v>
      </c>
      <c r="AM43" s="176">
        <v>198</v>
      </c>
      <c r="AN43" s="177">
        <v>-0.34219269102990035</v>
      </c>
      <c r="AO43" s="176">
        <v>553</v>
      </c>
      <c r="AP43" s="177">
        <v>-7.3701842546063601E-2</v>
      </c>
      <c r="AQ43" s="176">
        <v>500</v>
      </c>
      <c r="AR43" s="177">
        <v>1.0101010101010166E-2</v>
      </c>
      <c r="AS43" s="178">
        <v>20294</v>
      </c>
      <c r="AT43" s="179">
        <v>0.33609849232997568</v>
      </c>
      <c r="AU43" s="178">
        <v>69370</v>
      </c>
      <c r="AV43" s="179">
        <v>0.1180234338485342</v>
      </c>
    </row>
    <row r="44" spans="2:48" customFormat="1" hidden="1" outlineLevel="1" x14ac:dyDescent="0.25">
      <c r="B44" s="57" t="s">
        <v>92</v>
      </c>
      <c r="C44" s="176">
        <v>39569</v>
      </c>
      <c r="D44" s="177">
        <v>-0.2088257053166177</v>
      </c>
      <c r="E44" s="176">
        <v>158</v>
      </c>
      <c r="F44" s="177">
        <v>-0.28181818181818186</v>
      </c>
      <c r="G44" s="176">
        <v>101</v>
      </c>
      <c r="H44" s="177">
        <v>-0.71468926553672318</v>
      </c>
      <c r="I44" s="176">
        <v>8758</v>
      </c>
      <c r="J44" s="177">
        <v>0.26232343614874609</v>
      </c>
      <c r="K44" s="176">
        <v>1089</v>
      </c>
      <c r="L44" s="177">
        <v>2.8328611898017053E-2</v>
      </c>
      <c r="M44" s="176">
        <v>2439</v>
      </c>
      <c r="N44" s="177">
        <v>-6.1124694376527566E-3</v>
      </c>
      <c r="O44" s="176">
        <v>71</v>
      </c>
      <c r="P44" s="177">
        <v>-0.4453125</v>
      </c>
      <c r="Q44" s="176">
        <v>358</v>
      </c>
      <c r="R44" s="177">
        <v>-0.30620155038759689</v>
      </c>
      <c r="S44" s="176">
        <v>248</v>
      </c>
      <c r="T44" s="177">
        <v>-0.1079136690647482</v>
      </c>
      <c r="U44" s="176">
        <v>19</v>
      </c>
      <c r="V44" s="177">
        <v>-0.83035714285714279</v>
      </c>
      <c r="W44" s="176">
        <v>68</v>
      </c>
      <c r="X44" s="177">
        <v>-0.11688311688311692</v>
      </c>
      <c r="Y44" s="176">
        <v>82</v>
      </c>
      <c r="Z44" s="177">
        <v>0.78260869565217384</v>
      </c>
      <c r="AA44" s="176">
        <v>79</v>
      </c>
      <c r="AB44" s="177">
        <v>0.83720930232558133</v>
      </c>
      <c r="AC44" s="176">
        <v>136</v>
      </c>
      <c r="AD44" s="177">
        <v>-0.31313131313131315</v>
      </c>
      <c r="AE44" s="176">
        <v>183</v>
      </c>
      <c r="AF44" s="177">
        <v>-0.14084507042253525</v>
      </c>
      <c r="AG44" s="176">
        <v>427</v>
      </c>
      <c r="AH44" s="177">
        <v>3.1057692307692308</v>
      </c>
      <c r="AI44" s="176">
        <v>448</v>
      </c>
      <c r="AJ44" s="177">
        <v>1.2857142857142856</v>
      </c>
      <c r="AK44" s="176">
        <v>1917</v>
      </c>
      <c r="AL44" s="177">
        <v>1.6588072122052706</v>
      </c>
      <c r="AM44" s="176">
        <v>157</v>
      </c>
      <c r="AN44" s="177">
        <v>-0.5802139037433155</v>
      </c>
      <c r="AO44" s="176">
        <v>293</v>
      </c>
      <c r="AP44" s="177">
        <v>-0.40808080808080804</v>
      </c>
      <c r="AQ44" s="176">
        <v>407</v>
      </c>
      <c r="AR44" s="177">
        <v>-2.6315789473684181E-2</v>
      </c>
      <c r="AS44" s="178">
        <v>17190</v>
      </c>
      <c r="AT44" s="179">
        <v>0.17209873176053447</v>
      </c>
      <c r="AU44" s="178">
        <v>56759</v>
      </c>
      <c r="AV44" s="179">
        <v>-0.12245087277168787</v>
      </c>
    </row>
    <row r="45" spans="2:48" customFormat="1" hidden="1" outlineLevel="1" x14ac:dyDescent="0.25">
      <c r="B45" s="57" t="s">
        <v>93</v>
      </c>
      <c r="C45" s="176">
        <v>34373</v>
      </c>
      <c r="D45" s="177">
        <v>-0.16428397763189884</v>
      </c>
      <c r="E45" s="176">
        <v>262</v>
      </c>
      <c r="F45" s="177">
        <v>-0.32474226804123707</v>
      </c>
      <c r="G45" s="176">
        <v>132</v>
      </c>
      <c r="H45" s="177">
        <v>-0.52173913043478259</v>
      </c>
      <c r="I45" s="176">
        <v>8904</v>
      </c>
      <c r="J45" s="177">
        <v>4.4825158413517974E-2</v>
      </c>
      <c r="K45" s="176">
        <v>1485</v>
      </c>
      <c r="L45" s="177">
        <v>5.0955414012738842E-2</v>
      </c>
      <c r="M45" s="176">
        <v>2526</v>
      </c>
      <c r="N45" s="177">
        <v>0.19602272727272729</v>
      </c>
      <c r="O45" s="176">
        <v>106</v>
      </c>
      <c r="P45" s="177">
        <v>0.39473684210526305</v>
      </c>
      <c r="Q45" s="176">
        <v>392</v>
      </c>
      <c r="R45" s="177">
        <v>-8.1967213114754078E-2</v>
      </c>
      <c r="S45" s="176">
        <v>320</v>
      </c>
      <c r="T45" s="177">
        <v>1.2222222222222223</v>
      </c>
      <c r="U45" s="176">
        <v>45</v>
      </c>
      <c r="V45" s="177">
        <v>-0.296875</v>
      </c>
      <c r="W45" s="176">
        <v>61</v>
      </c>
      <c r="X45" s="177">
        <v>1.0333333333333332</v>
      </c>
      <c r="Y45" s="176">
        <v>83</v>
      </c>
      <c r="Z45" s="177">
        <v>3.882352941176471</v>
      </c>
      <c r="AA45" s="176">
        <v>131</v>
      </c>
      <c r="AB45" s="177">
        <v>2.9696969696969697</v>
      </c>
      <c r="AC45" s="176">
        <v>154</v>
      </c>
      <c r="AD45" s="177">
        <v>-0.21827411167512689</v>
      </c>
      <c r="AE45" s="176">
        <v>204</v>
      </c>
      <c r="AF45" s="177">
        <v>-9.3333333333333379E-2</v>
      </c>
      <c r="AG45" s="176">
        <v>375</v>
      </c>
      <c r="AH45" s="177">
        <v>2.7128712871287131</v>
      </c>
      <c r="AI45" s="176">
        <v>699</v>
      </c>
      <c r="AJ45" s="177">
        <v>5.8529411764705879</v>
      </c>
      <c r="AK45" s="176">
        <v>717</v>
      </c>
      <c r="AL45" s="177">
        <v>0.16396103896103886</v>
      </c>
      <c r="AM45" s="176">
        <v>135</v>
      </c>
      <c r="AN45" s="177">
        <v>-0.14556962025316456</v>
      </c>
      <c r="AO45" s="176">
        <v>311</v>
      </c>
      <c r="AP45" s="177">
        <v>-0.26128266033254155</v>
      </c>
      <c r="AQ45" s="176">
        <v>305</v>
      </c>
      <c r="AR45" s="177">
        <v>3.0405405405405483E-2</v>
      </c>
      <c r="AS45" s="178">
        <v>17027</v>
      </c>
      <c r="AT45" s="179">
        <v>0.10036189737624412</v>
      </c>
      <c r="AU45" s="178">
        <v>51400</v>
      </c>
      <c r="AV45" s="179">
        <v>-9.1936965585471042E-2</v>
      </c>
    </row>
    <row r="46" spans="2:48" customFormat="1" hidden="1" outlineLevel="1" x14ac:dyDescent="0.25">
      <c r="B46" s="57" t="s">
        <v>94</v>
      </c>
      <c r="C46" s="176">
        <v>34603</v>
      </c>
      <c r="D46" s="177">
        <v>-0.10998225262995442</v>
      </c>
      <c r="E46" s="176">
        <v>257</v>
      </c>
      <c r="F46" s="177">
        <v>0.6797385620915033</v>
      </c>
      <c r="G46" s="176">
        <v>184</v>
      </c>
      <c r="H46" s="177">
        <v>1.0219780219780219</v>
      </c>
      <c r="I46" s="176">
        <v>12991</v>
      </c>
      <c r="J46" s="177">
        <v>0.20543750579938758</v>
      </c>
      <c r="K46" s="176">
        <v>2397</v>
      </c>
      <c r="L46" s="177">
        <v>0.32066115702479348</v>
      </c>
      <c r="M46" s="176">
        <v>4608</v>
      </c>
      <c r="N46" s="177">
        <v>0.294745715088508</v>
      </c>
      <c r="O46" s="176">
        <v>59</v>
      </c>
      <c r="P46" s="177">
        <v>-0.26249999999999996</v>
      </c>
      <c r="Q46" s="176">
        <v>461</v>
      </c>
      <c r="R46" s="177">
        <v>0.61754385964912273</v>
      </c>
      <c r="S46" s="176">
        <v>3608</v>
      </c>
      <c r="T46" s="177">
        <v>0.76257938446507079</v>
      </c>
      <c r="U46" s="176">
        <v>850</v>
      </c>
      <c r="V46" s="177">
        <v>1.5297619047619047</v>
      </c>
      <c r="W46" s="176">
        <v>448</v>
      </c>
      <c r="X46" s="177">
        <v>2.7333333333333334</v>
      </c>
      <c r="Y46" s="176">
        <v>673</v>
      </c>
      <c r="Z46" s="177">
        <v>0.85399449035812669</v>
      </c>
      <c r="AA46" s="176">
        <v>1637</v>
      </c>
      <c r="AB46" s="177">
        <v>0.33306188925081437</v>
      </c>
      <c r="AC46" s="176">
        <v>303</v>
      </c>
      <c r="AD46" s="177">
        <v>-5.6074766355140193E-2</v>
      </c>
      <c r="AE46" s="176">
        <v>429</v>
      </c>
      <c r="AF46" s="177">
        <v>0.69565217391304346</v>
      </c>
      <c r="AG46" s="176">
        <v>335</v>
      </c>
      <c r="AH46" s="177">
        <v>2.284313725490196</v>
      </c>
      <c r="AI46" s="176">
        <v>361</v>
      </c>
      <c r="AJ46" s="177">
        <v>0.9513513513513514</v>
      </c>
      <c r="AK46" s="176">
        <v>571</v>
      </c>
      <c r="AL46" s="177">
        <v>0.2306034482758621</v>
      </c>
      <c r="AM46" s="176">
        <v>146</v>
      </c>
      <c r="AN46" s="177">
        <v>0.12307692307692308</v>
      </c>
      <c r="AO46" s="176">
        <v>379</v>
      </c>
      <c r="AP46" s="177">
        <v>0.25913621262458464</v>
      </c>
      <c r="AQ46" s="176">
        <v>453</v>
      </c>
      <c r="AR46" s="177">
        <v>0.26536312849162003</v>
      </c>
      <c r="AS46" s="178">
        <v>27542</v>
      </c>
      <c r="AT46" s="179">
        <v>0.31647626786482475</v>
      </c>
      <c r="AU46" s="178">
        <v>62145</v>
      </c>
      <c r="AV46" s="179">
        <v>3.9214046822742432E-2</v>
      </c>
    </row>
    <row r="47" spans="2:48" customFormat="1" hidden="1" outlineLevel="1" x14ac:dyDescent="0.25">
      <c r="B47" s="57" t="s">
        <v>95</v>
      </c>
      <c r="C47" s="176">
        <v>26368</v>
      </c>
      <c r="D47" s="177">
        <v>-0.14952909302025541</v>
      </c>
      <c r="E47" s="176">
        <v>325</v>
      </c>
      <c r="F47" s="177">
        <v>0.35416666666666674</v>
      </c>
      <c r="G47" s="176">
        <v>168</v>
      </c>
      <c r="H47" s="177">
        <v>0.15068493150684925</v>
      </c>
      <c r="I47" s="176">
        <v>18464</v>
      </c>
      <c r="J47" s="177">
        <v>0.42008921704353175</v>
      </c>
      <c r="K47" s="176">
        <v>2258</v>
      </c>
      <c r="L47" s="177">
        <v>0.66151582045621771</v>
      </c>
      <c r="M47" s="176">
        <v>6150</v>
      </c>
      <c r="N47" s="177">
        <v>0.30379478482086064</v>
      </c>
      <c r="O47" s="176">
        <v>206</v>
      </c>
      <c r="P47" s="177">
        <v>0.11956521739130443</v>
      </c>
      <c r="Q47" s="176">
        <v>449</v>
      </c>
      <c r="R47" s="177">
        <v>0.60931899641577059</v>
      </c>
      <c r="S47" s="176">
        <v>9340</v>
      </c>
      <c r="T47" s="177">
        <v>0.55537052456286418</v>
      </c>
      <c r="U47" s="176">
        <v>2375</v>
      </c>
      <c r="V47" s="177">
        <v>0.79245283018867929</v>
      </c>
      <c r="W47" s="176">
        <v>980</v>
      </c>
      <c r="X47" s="177">
        <v>0.64983164983164987</v>
      </c>
      <c r="Y47" s="176">
        <v>1424</v>
      </c>
      <c r="Z47" s="177">
        <v>0.97229916897506929</v>
      </c>
      <c r="AA47" s="176">
        <v>4561</v>
      </c>
      <c r="AB47" s="177">
        <v>0.35582639714625452</v>
      </c>
      <c r="AC47" s="176">
        <v>342</v>
      </c>
      <c r="AD47" s="177">
        <v>1.0479041916167664</v>
      </c>
      <c r="AE47" s="176">
        <v>471</v>
      </c>
      <c r="AF47" s="177">
        <v>0.15158924205378965</v>
      </c>
      <c r="AG47" s="176">
        <v>127</v>
      </c>
      <c r="AH47" s="177">
        <v>4.9586776859504189E-2</v>
      </c>
      <c r="AI47" s="176">
        <v>427</v>
      </c>
      <c r="AJ47" s="177">
        <v>1.398876404494382</v>
      </c>
      <c r="AK47" s="176">
        <v>670</v>
      </c>
      <c r="AL47" s="177">
        <v>0.33466135458167323</v>
      </c>
      <c r="AM47" s="176">
        <v>167</v>
      </c>
      <c r="AN47" s="177">
        <v>-2.9069767441860517E-2</v>
      </c>
      <c r="AO47" s="176">
        <v>220</v>
      </c>
      <c r="AP47" s="177">
        <v>-0.34718100890207715</v>
      </c>
      <c r="AQ47" s="176">
        <v>456</v>
      </c>
      <c r="AR47" s="177">
        <v>9.0909090909090828E-2</v>
      </c>
      <c r="AS47" s="178">
        <v>40240</v>
      </c>
      <c r="AT47" s="179">
        <v>0.42513103839070698</v>
      </c>
      <c r="AU47" s="178">
        <v>66608</v>
      </c>
      <c r="AV47" s="179">
        <v>0.12437542201215401</v>
      </c>
    </row>
    <row r="48" spans="2:48" customFormat="1" hidden="1" outlineLevel="1" x14ac:dyDescent="0.25">
      <c r="B48" s="57" t="s">
        <v>96</v>
      </c>
      <c r="C48" s="176">
        <v>23376</v>
      </c>
      <c r="D48" s="177">
        <v>-8.3294117647058852E-2</v>
      </c>
      <c r="E48" s="176">
        <v>290</v>
      </c>
      <c r="F48" s="177">
        <v>5.8394160583941535E-2</v>
      </c>
      <c r="G48" s="176">
        <v>143</v>
      </c>
      <c r="H48" s="177">
        <v>2.877697841726623E-2</v>
      </c>
      <c r="I48" s="176">
        <v>15341</v>
      </c>
      <c r="J48" s="177">
        <v>0.15406604980064698</v>
      </c>
      <c r="K48" s="176">
        <v>1543</v>
      </c>
      <c r="L48" s="177">
        <v>0.20265003897116141</v>
      </c>
      <c r="M48" s="176">
        <v>4899</v>
      </c>
      <c r="N48" s="177">
        <v>-4.0728411983552038E-2</v>
      </c>
      <c r="O48" s="176">
        <v>107</v>
      </c>
      <c r="P48" s="177">
        <v>-0.41208791208791207</v>
      </c>
      <c r="Q48" s="176">
        <v>438</v>
      </c>
      <c r="R48" s="177">
        <v>0.14960629921259838</v>
      </c>
      <c r="S48" s="176">
        <v>7782</v>
      </c>
      <c r="T48" s="177">
        <v>0.16166592028660998</v>
      </c>
      <c r="U48" s="176">
        <v>1782</v>
      </c>
      <c r="V48" s="177">
        <v>0.13071065989847708</v>
      </c>
      <c r="W48" s="176">
        <v>949</v>
      </c>
      <c r="X48" s="177">
        <v>0.64756944444444442</v>
      </c>
      <c r="Y48" s="176">
        <v>1275</v>
      </c>
      <c r="Z48" s="177">
        <v>0.22009569377990434</v>
      </c>
      <c r="AA48" s="176">
        <v>3776</v>
      </c>
      <c r="AB48" s="177">
        <v>7.824100513992005E-2</v>
      </c>
      <c r="AC48" s="176">
        <v>304</v>
      </c>
      <c r="AD48" s="177">
        <v>0.50495049504950495</v>
      </c>
      <c r="AE48" s="176">
        <v>636</v>
      </c>
      <c r="AF48" s="177">
        <v>0.45537757437070936</v>
      </c>
      <c r="AG48" s="176">
        <v>168</v>
      </c>
      <c r="AH48" s="177">
        <v>1.847457627118644</v>
      </c>
      <c r="AI48" s="176">
        <v>429</v>
      </c>
      <c r="AJ48" s="177">
        <v>1.9183673469387754</v>
      </c>
      <c r="AK48" s="176">
        <v>614</v>
      </c>
      <c r="AL48" s="177">
        <v>0.71508379888268148</v>
      </c>
      <c r="AM48" s="176">
        <v>133</v>
      </c>
      <c r="AN48" s="177">
        <v>0.46153846153846145</v>
      </c>
      <c r="AO48" s="176">
        <v>256</v>
      </c>
      <c r="AP48" s="177">
        <v>-1.158301158301156E-2</v>
      </c>
      <c r="AQ48" s="176">
        <v>223</v>
      </c>
      <c r="AR48" s="177">
        <v>-0.53347280334728031</v>
      </c>
      <c r="AS48" s="178">
        <v>33306</v>
      </c>
      <c r="AT48" s="179">
        <v>0.13328115961754405</v>
      </c>
      <c r="AU48" s="178">
        <v>56682</v>
      </c>
      <c r="AV48" s="179">
        <v>3.2665925777478177E-2</v>
      </c>
    </row>
    <row r="49" spans="2:48" customFormat="1" hidden="1" outlineLevel="1" x14ac:dyDescent="0.25">
      <c r="B49" s="57" t="s">
        <v>97</v>
      </c>
      <c r="C49" s="176">
        <v>21262</v>
      </c>
      <c r="D49" s="177">
        <v>-0.11271543629762548</v>
      </c>
      <c r="E49" s="176">
        <v>227</v>
      </c>
      <c r="F49" s="177">
        <v>0.16410256410256419</v>
      </c>
      <c r="G49" s="176">
        <v>154</v>
      </c>
      <c r="H49" s="177">
        <v>-0.30316742081447967</v>
      </c>
      <c r="I49" s="176">
        <v>16608</v>
      </c>
      <c r="J49" s="177">
        <v>4.2103281671581838E-2</v>
      </c>
      <c r="K49" s="176">
        <v>984</v>
      </c>
      <c r="L49" s="177">
        <v>0.13364055299539168</v>
      </c>
      <c r="M49" s="176">
        <v>4692</v>
      </c>
      <c r="N49" s="177">
        <v>-7.3825503355704702E-2</v>
      </c>
      <c r="O49" s="176">
        <v>222</v>
      </c>
      <c r="P49" s="177">
        <v>0.37888198757763969</v>
      </c>
      <c r="Q49" s="176">
        <v>408</v>
      </c>
      <c r="R49" s="177">
        <v>7.6517150395778444E-2</v>
      </c>
      <c r="S49" s="176">
        <v>8976</v>
      </c>
      <c r="T49" s="177">
        <v>1.9073569482288777E-2</v>
      </c>
      <c r="U49" s="176">
        <v>1704</v>
      </c>
      <c r="V49" s="177">
        <v>-0.14242576748867641</v>
      </c>
      <c r="W49" s="176">
        <v>1123</v>
      </c>
      <c r="X49" s="177">
        <v>0.19595314164004263</v>
      </c>
      <c r="Y49" s="176">
        <v>1138</v>
      </c>
      <c r="Z49" s="177">
        <v>0.1379999999999999</v>
      </c>
      <c r="AA49" s="176">
        <v>5011</v>
      </c>
      <c r="AB49" s="177">
        <v>2.642359688652185E-2</v>
      </c>
      <c r="AC49" s="176">
        <v>288</v>
      </c>
      <c r="AD49" s="177">
        <v>0.31506849315068486</v>
      </c>
      <c r="AE49" s="176">
        <v>596</v>
      </c>
      <c r="AF49" s="177">
        <v>0.11401869158878508</v>
      </c>
      <c r="AG49" s="176">
        <v>206</v>
      </c>
      <c r="AH49" s="177">
        <v>0.56060606060606055</v>
      </c>
      <c r="AI49" s="176">
        <v>163</v>
      </c>
      <c r="AJ49" s="177">
        <v>2.515723270440251E-2</v>
      </c>
      <c r="AK49" s="176">
        <v>404</v>
      </c>
      <c r="AL49" s="177">
        <v>-0.11982570806100223</v>
      </c>
      <c r="AM49" s="176">
        <v>87</v>
      </c>
      <c r="AN49" s="177">
        <v>-2.2471910112359605E-2</v>
      </c>
      <c r="AO49" s="176">
        <v>218</v>
      </c>
      <c r="AP49" s="177">
        <v>-0.22968197879858654</v>
      </c>
      <c r="AQ49" s="176">
        <v>227</v>
      </c>
      <c r="AR49" s="177">
        <v>-0.20629370629370625</v>
      </c>
      <c r="AS49" s="178">
        <v>34460</v>
      </c>
      <c r="AT49" s="179">
        <v>1.9617125780394762E-2</v>
      </c>
      <c r="AU49" s="178">
        <v>55722</v>
      </c>
      <c r="AV49" s="179">
        <v>-3.5283933518005517E-2</v>
      </c>
    </row>
    <row r="50" spans="2:48" customFormat="1" ht="15" customHeight="1" collapsed="1" x14ac:dyDescent="0.25">
      <c r="B50" s="190">
        <v>2011</v>
      </c>
      <c r="C50" s="191">
        <v>394467</v>
      </c>
      <c r="D50" s="192">
        <v>-9.7538097602156038E-2</v>
      </c>
      <c r="E50" s="191">
        <v>3409</v>
      </c>
      <c r="F50" s="192">
        <v>5.0863131935881656E-2</v>
      </c>
      <c r="G50" s="191">
        <v>2080</v>
      </c>
      <c r="H50" s="192">
        <v>-5.368516833484982E-2</v>
      </c>
      <c r="I50" s="191">
        <v>155793</v>
      </c>
      <c r="J50" s="192">
        <v>0.19855520679468253</v>
      </c>
      <c r="K50" s="191">
        <v>18039</v>
      </c>
      <c r="L50" s="192">
        <v>0.35204616998950677</v>
      </c>
      <c r="M50" s="191">
        <v>53982</v>
      </c>
      <c r="N50" s="192">
        <v>0.25551214066424777</v>
      </c>
      <c r="O50" s="191">
        <v>1842</v>
      </c>
      <c r="P50" s="192">
        <v>0.20392156862745092</v>
      </c>
      <c r="Q50" s="191">
        <v>6389</v>
      </c>
      <c r="R50" s="192">
        <v>0.15931772818000356</v>
      </c>
      <c r="S50" s="191">
        <v>51447</v>
      </c>
      <c r="T50" s="192">
        <v>0.14916571734905859</v>
      </c>
      <c r="U50" s="191">
        <v>12837</v>
      </c>
      <c r="V50" s="192">
        <v>0.34700944386149013</v>
      </c>
      <c r="W50" s="191">
        <v>5456</v>
      </c>
      <c r="X50" s="192">
        <v>0.30933525317974553</v>
      </c>
      <c r="Y50" s="191">
        <v>6923</v>
      </c>
      <c r="Z50" s="192">
        <v>9.1783630342217259E-2</v>
      </c>
      <c r="AA50" s="191">
        <v>26231</v>
      </c>
      <c r="AB50" s="192">
        <v>6.0652622215033869E-2</v>
      </c>
      <c r="AC50" s="191">
        <v>3004</v>
      </c>
      <c r="AD50" s="192">
        <v>0.14438095238095228</v>
      </c>
      <c r="AE50" s="191">
        <v>4763</v>
      </c>
      <c r="AF50" s="192">
        <v>0.19793762575452711</v>
      </c>
      <c r="AG50" s="191">
        <v>4968</v>
      </c>
      <c r="AH50" s="192">
        <v>1.9120750293083235</v>
      </c>
      <c r="AI50" s="191">
        <v>4572</v>
      </c>
      <c r="AJ50" s="192">
        <v>0.89552238805970141</v>
      </c>
      <c r="AK50" s="191">
        <v>12131</v>
      </c>
      <c r="AL50" s="192">
        <v>0.38529176658673059</v>
      </c>
      <c r="AM50" s="191">
        <v>1703</v>
      </c>
      <c r="AN50" s="192">
        <v>-0.2137580794090489</v>
      </c>
      <c r="AO50" s="191">
        <v>4361</v>
      </c>
      <c r="AP50" s="192">
        <v>-5.1337829018925363E-2</v>
      </c>
      <c r="AQ50" s="191">
        <v>4802</v>
      </c>
      <c r="AR50" s="192">
        <v>1.4364174059991575E-2</v>
      </c>
      <c r="AS50" s="178">
        <v>333285</v>
      </c>
      <c r="AT50" s="193">
        <v>0.21394515328887231</v>
      </c>
      <c r="AU50" s="178">
        <v>727752</v>
      </c>
      <c r="AV50" s="193">
        <v>2.2629164980439764E-2</v>
      </c>
    </row>
    <row r="51" spans="2:48" customFormat="1" hidden="1" outlineLevel="1" x14ac:dyDescent="0.25">
      <c r="B51" s="57" t="s">
        <v>86</v>
      </c>
      <c r="C51" s="176">
        <v>26819</v>
      </c>
      <c r="D51" s="177">
        <v>-0.17712935689739817</v>
      </c>
      <c r="E51" s="176">
        <v>446</v>
      </c>
      <c r="F51" s="177">
        <v>0.63369963369963367</v>
      </c>
      <c r="G51" s="176">
        <v>138</v>
      </c>
      <c r="H51" s="177">
        <v>-0.24175824175824179</v>
      </c>
      <c r="I51" s="176">
        <v>13646</v>
      </c>
      <c r="J51" s="177">
        <v>8.5514278895871376E-2</v>
      </c>
      <c r="K51" s="176">
        <v>946</v>
      </c>
      <c r="L51" s="177">
        <v>0.24310118265440206</v>
      </c>
      <c r="M51" s="176">
        <v>4595</v>
      </c>
      <c r="N51" s="177">
        <v>-3.0375352571057057E-3</v>
      </c>
      <c r="O51" s="176">
        <v>155</v>
      </c>
      <c r="P51" s="177">
        <v>-0.24019607843137258</v>
      </c>
      <c r="Q51" s="176">
        <v>521</v>
      </c>
      <c r="R51" s="177">
        <v>1.1650485436893288E-2</v>
      </c>
      <c r="S51" s="176">
        <v>8096</v>
      </c>
      <c r="T51" s="177">
        <v>-4.8872180451127845E-2</v>
      </c>
      <c r="U51" s="176">
        <v>1599</v>
      </c>
      <c r="V51" s="177">
        <v>-0.1209455744914788</v>
      </c>
      <c r="W51" s="176">
        <v>768</v>
      </c>
      <c r="X51" s="177">
        <v>-0.19999999999999996</v>
      </c>
      <c r="Y51" s="176">
        <v>914</v>
      </c>
      <c r="Z51" s="177">
        <v>8.8095238095238004E-2</v>
      </c>
      <c r="AA51" s="176">
        <v>4815</v>
      </c>
      <c r="AB51" s="177">
        <v>-1.594114040465977E-2</v>
      </c>
      <c r="AC51" s="176">
        <v>251</v>
      </c>
      <c r="AD51" s="177">
        <v>0.11555555555555563</v>
      </c>
      <c r="AE51" s="176">
        <v>425</v>
      </c>
      <c r="AF51" s="177">
        <v>4.1666666666666741E-2</v>
      </c>
      <c r="AG51" s="176">
        <v>131</v>
      </c>
      <c r="AH51" s="177">
        <v>-0.15483870967741931</v>
      </c>
      <c r="AI51" s="176">
        <v>210</v>
      </c>
      <c r="AJ51" s="177">
        <v>-0.125</v>
      </c>
      <c r="AK51" s="176">
        <v>463</v>
      </c>
      <c r="AL51" s="177">
        <v>-0.40792838874680304</v>
      </c>
      <c r="AM51" s="176">
        <v>221</v>
      </c>
      <c r="AN51" s="177">
        <v>-0.16603773584905657</v>
      </c>
      <c r="AO51" s="176">
        <v>278</v>
      </c>
      <c r="AP51" s="177">
        <v>-0.2703412073490814</v>
      </c>
      <c r="AQ51" s="176">
        <v>386</v>
      </c>
      <c r="AR51" s="177">
        <v>5.464480874316946E-2</v>
      </c>
      <c r="AS51" s="178">
        <v>30908</v>
      </c>
      <c r="AT51" s="179">
        <v>1.5074386679365448E-2</v>
      </c>
      <c r="AU51" s="178">
        <v>57727</v>
      </c>
      <c r="AV51" s="179">
        <v>-8.4294348122650353E-2</v>
      </c>
    </row>
    <row r="52" spans="2:48" customFormat="1" hidden="1" outlineLevel="1" x14ac:dyDescent="0.25">
      <c r="B52" s="57" t="s">
        <v>87</v>
      </c>
      <c r="C52" s="176">
        <v>26716</v>
      </c>
      <c r="D52" s="177">
        <v>-0.12532739654269254</v>
      </c>
      <c r="E52" s="176">
        <v>261</v>
      </c>
      <c r="F52" s="177">
        <v>0.26699029126213603</v>
      </c>
      <c r="G52" s="176">
        <v>135</v>
      </c>
      <c r="H52" s="177">
        <v>2.2727272727272707E-2</v>
      </c>
      <c r="I52" s="176">
        <v>13435</v>
      </c>
      <c r="J52" s="177">
        <v>-0.15156299336911905</v>
      </c>
      <c r="K52" s="176">
        <v>794</v>
      </c>
      <c r="L52" s="177">
        <v>1.2755102040816313E-2</v>
      </c>
      <c r="M52" s="176">
        <v>3932</v>
      </c>
      <c r="N52" s="177">
        <v>5.8411843876177594E-2</v>
      </c>
      <c r="O52" s="176">
        <v>117</v>
      </c>
      <c r="P52" s="177">
        <v>-0.12686567164179108</v>
      </c>
      <c r="Q52" s="176">
        <v>468</v>
      </c>
      <c r="R52" s="177">
        <v>1.1971830985915495</v>
      </c>
      <c r="S52" s="176">
        <v>8045</v>
      </c>
      <c r="T52" s="177">
        <v>7.0525615435795164E-2</v>
      </c>
      <c r="U52" s="176">
        <v>1598</v>
      </c>
      <c r="V52" s="177">
        <v>0.13172804532577898</v>
      </c>
      <c r="W52" s="176">
        <v>562</v>
      </c>
      <c r="X52" s="177">
        <v>-0.11356466876971605</v>
      </c>
      <c r="Y52" s="176">
        <v>1091</v>
      </c>
      <c r="Z52" s="177">
        <v>0.64803625377643503</v>
      </c>
      <c r="AA52" s="176">
        <v>4794</v>
      </c>
      <c r="AB52" s="177">
        <v>-2.7043894320781803E-3</v>
      </c>
      <c r="AC52" s="176">
        <v>227</v>
      </c>
      <c r="AD52" s="177">
        <v>-8.0971659919028327E-2</v>
      </c>
      <c r="AE52" s="176">
        <v>384</v>
      </c>
      <c r="AF52" s="177">
        <v>-0.17062634989200864</v>
      </c>
      <c r="AG52" s="176">
        <v>189</v>
      </c>
      <c r="AH52" s="177">
        <v>1.7391304347826089</v>
      </c>
      <c r="AI52" s="176">
        <v>128</v>
      </c>
      <c r="AJ52" s="177">
        <v>-0.35025380710659904</v>
      </c>
      <c r="AK52" s="176">
        <v>585</v>
      </c>
      <c r="AL52" s="177">
        <v>0.64325842696629221</v>
      </c>
      <c r="AM52" s="176">
        <v>115</v>
      </c>
      <c r="AN52" s="177">
        <v>-0.59219858156028371</v>
      </c>
      <c r="AO52" s="176">
        <v>238</v>
      </c>
      <c r="AP52" s="177">
        <v>5.7777777777777706E-2</v>
      </c>
      <c r="AQ52" s="176">
        <v>293</v>
      </c>
      <c r="AR52" s="177">
        <v>0.81987577639751552</v>
      </c>
      <c r="AS52" s="178">
        <v>29346</v>
      </c>
      <c r="AT52" s="179">
        <v>-3.8907447435645559E-2</v>
      </c>
      <c r="AU52" s="178">
        <v>56062</v>
      </c>
      <c r="AV52" s="179">
        <v>-8.2124496545400993E-2</v>
      </c>
    </row>
    <row r="53" spans="2:48" customFormat="1" hidden="1" outlineLevel="1" x14ac:dyDescent="0.25">
      <c r="B53" s="57" t="s">
        <v>88</v>
      </c>
      <c r="C53" s="176">
        <v>32725</v>
      </c>
      <c r="D53" s="177">
        <v>-0.14172939232605108</v>
      </c>
      <c r="E53" s="176">
        <v>310</v>
      </c>
      <c r="F53" s="177">
        <v>-4.6153846153846101E-2</v>
      </c>
      <c r="G53" s="176">
        <v>118</v>
      </c>
      <c r="H53" s="177">
        <v>-0.18620689655172418</v>
      </c>
      <c r="I53" s="176">
        <v>9796</v>
      </c>
      <c r="J53" s="177">
        <v>4.9384038564542099E-2</v>
      </c>
      <c r="K53" s="176">
        <v>731</v>
      </c>
      <c r="L53" s="177">
        <v>-6.8789808917197437E-2</v>
      </c>
      <c r="M53" s="176">
        <v>3990</v>
      </c>
      <c r="N53" s="177">
        <v>0.25039172673143217</v>
      </c>
      <c r="O53" s="176">
        <v>115</v>
      </c>
      <c r="P53" s="177">
        <v>-0.20138888888888884</v>
      </c>
      <c r="Q53" s="176">
        <v>387</v>
      </c>
      <c r="R53" s="177">
        <v>0.32534246575342474</v>
      </c>
      <c r="S53" s="176">
        <v>3849</v>
      </c>
      <c r="T53" s="177">
        <v>7.7547592385218467E-2</v>
      </c>
      <c r="U53" s="176">
        <v>738</v>
      </c>
      <c r="V53" s="177">
        <v>0.1131221719457014</v>
      </c>
      <c r="W53" s="176">
        <v>371</v>
      </c>
      <c r="X53" s="177">
        <v>0.14860681114551078</v>
      </c>
      <c r="Y53" s="176">
        <v>811</v>
      </c>
      <c r="Z53" s="177">
        <v>0.33607907742998355</v>
      </c>
      <c r="AA53" s="176">
        <v>1929</v>
      </c>
      <c r="AB53" s="177">
        <v>-2.5265285497726109E-2</v>
      </c>
      <c r="AC53" s="176">
        <v>370</v>
      </c>
      <c r="AD53" s="177">
        <v>0.10119047619047628</v>
      </c>
      <c r="AE53" s="176">
        <v>384</v>
      </c>
      <c r="AF53" s="177">
        <v>0.26732673267326734</v>
      </c>
      <c r="AG53" s="176">
        <v>207</v>
      </c>
      <c r="AH53" s="177">
        <v>1.3522727272727271</v>
      </c>
      <c r="AI53" s="176">
        <v>238</v>
      </c>
      <c r="AJ53" s="177">
        <v>2.5862068965517349E-2</v>
      </c>
      <c r="AK53" s="176">
        <v>675</v>
      </c>
      <c r="AL53" s="177">
        <v>0.18213660245183894</v>
      </c>
      <c r="AM53" s="176">
        <v>150</v>
      </c>
      <c r="AN53" s="177">
        <v>-0.65596330275229353</v>
      </c>
      <c r="AO53" s="176">
        <v>388</v>
      </c>
      <c r="AP53" s="177">
        <v>-7.3985680190930769E-2</v>
      </c>
      <c r="AQ53" s="176">
        <v>374</v>
      </c>
      <c r="AR53" s="177">
        <v>0.45525291828793768</v>
      </c>
      <c r="AS53" s="178">
        <v>22082</v>
      </c>
      <c r="AT53" s="179">
        <v>8.0808575204346367E-2</v>
      </c>
      <c r="AU53" s="178">
        <v>54807</v>
      </c>
      <c r="AV53" s="179">
        <v>-6.4088114754098369E-2</v>
      </c>
    </row>
    <row r="54" spans="2:48" customFormat="1" hidden="1" outlineLevel="1" x14ac:dyDescent="0.25">
      <c r="B54" s="57" t="s">
        <v>89</v>
      </c>
      <c r="C54" s="176">
        <v>37326</v>
      </c>
      <c r="D54" s="177">
        <v>-8.0345923571586986E-2</v>
      </c>
      <c r="E54" s="176">
        <v>213</v>
      </c>
      <c r="F54" s="177">
        <v>0.21714285714285708</v>
      </c>
      <c r="G54" s="176">
        <v>185</v>
      </c>
      <c r="H54" s="177">
        <v>0.54166666666666674</v>
      </c>
      <c r="I54" s="176">
        <v>10321</v>
      </c>
      <c r="J54" s="177">
        <v>0.15305552452239968</v>
      </c>
      <c r="K54" s="176">
        <v>953</v>
      </c>
      <c r="L54" s="177">
        <v>0.54207119741100329</v>
      </c>
      <c r="M54" s="176">
        <v>2987</v>
      </c>
      <c r="N54" s="177">
        <v>-8.1770673224715651E-2</v>
      </c>
      <c r="O54" s="176">
        <v>123</v>
      </c>
      <c r="P54" s="177">
        <v>0.68493150684931514</v>
      </c>
      <c r="Q54" s="176">
        <v>358</v>
      </c>
      <c r="R54" s="177">
        <v>0.12578616352201255</v>
      </c>
      <c r="S54" s="176">
        <v>268</v>
      </c>
      <c r="T54" s="177">
        <v>0.87412587412587417</v>
      </c>
      <c r="U54" s="176">
        <v>70</v>
      </c>
      <c r="V54" s="177">
        <v>2.0434782608695654</v>
      </c>
      <c r="W54" s="176">
        <v>49</v>
      </c>
      <c r="X54" s="177">
        <v>1.3333333333333335</v>
      </c>
      <c r="Y54" s="176">
        <v>100</v>
      </c>
      <c r="Z54" s="177">
        <v>0.96078431372549011</v>
      </c>
      <c r="AA54" s="176">
        <v>49</v>
      </c>
      <c r="AB54" s="177">
        <v>2.0833333333333259E-2</v>
      </c>
      <c r="AC54" s="176">
        <v>201</v>
      </c>
      <c r="AD54" s="177">
        <v>0.17543859649122817</v>
      </c>
      <c r="AE54" s="176">
        <v>270</v>
      </c>
      <c r="AF54" s="177">
        <v>0.16883116883116878</v>
      </c>
      <c r="AG54" s="176">
        <v>186</v>
      </c>
      <c r="AH54" s="177">
        <v>0.19230769230769229</v>
      </c>
      <c r="AI54" s="176">
        <v>280</v>
      </c>
      <c r="AJ54" s="177">
        <v>-0.18367346938775508</v>
      </c>
      <c r="AK54" s="176">
        <v>1186</v>
      </c>
      <c r="AL54" s="177">
        <v>0.59194630872483223</v>
      </c>
      <c r="AM54" s="176">
        <v>241</v>
      </c>
      <c r="AN54" s="177">
        <v>-0.26299694189602452</v>
      </c>
      <c r="AO54" s="176">
        <v>446</v>
      </c>
      <c r="AP54" s="177">
        <v>-0.24278438030560268</v>
      </c>
      <c r="AQ54" s="176">
        <v>375</v>
      </c>
      <c r="AR54" s="177">
        <v>0.32042253521126751</v>
      </c>
      <c r="AS54" s="178">
        <v>18593</v>
      </c>
      <c r="AT54" s="179">
        <v>0.12705340364914841</v>
      </c>
      <c r="AU54" s="178">
        <v>55919</v>
      </c>
      <c r="AV54" s="179">
        <v>-2.0408520776399652E-2</v>
      </c>
    </row>
    <row r="55" spans="2:48" customFormat="1" hidden="1" outlineLevel="1" x14ac:dyDescent="0.25">
      <c r="B55" s="57" t="s">
        <v>90</v>
      </c>
      <c r="C55" s="176">
        <v>56168</v>
      </c>
      <c r="D55" s="177">
        <v>-0.21634065351452414</v>
      </c>
      <c r="E55" s="176">
        <v>256</v>
      </c>
      <c r="F55" s="177">
        <v>-3.8910505836575737E-3</v>
      </c>
      <c r="G55" s="176">
        <v>209</v>
      </c>
      <c r="H55" s="177">
        <v>1.2000000000000002</v>
      </c>
      <c r="I55" s="176">
        <v>7231</v>
      </c>
      <c r="J55" s="177">
        <v>-8.5262492093611586E-2</v>
      </c>
      <c r="K55" s="176">
        <v>1096</v>
      </c>
      <c r="L55" s="177">
        <v>0.32687651331719136</v>
      </c>
      <c r="M55" s="176">
        <v>2312</v>
      </c>
      <c r="N55" s="177">
        <v>0.14682539682539675</v>
      </c>
      <c r="O55" s="176">
        <v>76</v>
      </c>
      <c r="P55" s="177">
        <v>-5.0000000000000044E-2</v>
      </c>
      <c r="Q55" s="176">
        <v>1024</v>
      </c>
      <c r="R55" s="177">
        <v>0.2595325953259533</v>
      </c>
      <c r="S55" s="176">
        <v>145</v>
      </c>
      <c r="T55" s="177">
        <v>0.98630136986301364</v>
      </c>
      <c r="U55" s="176">
        <v>34</v>
      </c>
      <c r="V55" s="177">
        <v>0.3600000000000001</v>
      </c>
      <c r="W55" s="176">
        <v>16</v>
      </c>
      <c r="X55" s="177">
        <v>6.6666666666666652E-2</v>
      </c>
      <c r="Y55" s="176">
        <v>64</v>
      </c>
      <c r="Z55" s="177">
        <v>1.7826086956521738</v>
      </c>
      <c r="AA55" s="176">
        <v>31</v>
      </c>
      <c r="AB55" s="177">
        <v>2.1</v>
      </c>
      <c r="AC55" s="176">
        <v>85</v>
      </c>
      <c r="AD55" s="177">
        <v>-0.43333333333333335</v>
      </c>
      <c r="AE55" s="176">
        <v>218</v>
      </c>
      <c r="AF55" s="177">
        <v>0.23163841807909602</v>
      </c>
      <c r="AG55" s="176">
        <v>168</v>
      </c>
      <c r="AH55" s="177">
        <v>-0.11578947368421055</v>
      </c>
      <c r="AI55" s="176">
        <v>311</v>
      </c>
      <c r="AJ55" s="177">
        <v>-0.19010416666666663</v>
      </c>
      <c r="AK55" s="176">
        <v>1580</v>
      </c>
      <c r="AL55" s="177">
        <v>0.33671742808798655</v>
      </c>
      <c r="AM55" s="176">
        <v>124</v>
      </c>
      <c r="AN55" s="177">
        <v>-0.5824915824915825</v>
      </c>
      <c r="AO55" s="176">
        <v>554</v>
      </c>
      <c r="AP55" s="177">
        <v>-0.23055555555555551</v>
      </c>
      <c r="AQ55" s="176">
        <v>557</v>
      </c>
      <c r="AR55" s="177">
        <v>0.56460674157303381</v>
      </c>
      <c r="AS55" s="178">
        <v>15946</v>
      </c>
      <c r="AT55" s="179">
        <v>2.7382256297918905E-2</v>
      </c>
      <c r="AU55" s="178">
        <v>72114</v>
      </c>
      <c r="AV55" s="179">
        <v>-0.17295716497505587</v>
      </c>
    </row>
    <row r="56" spans="2:48" customFormat="1" hidden="1" outlineLevel="1" x14ac:dyDescent="0.25">
      <c r="B56" s="57" t="s">
        <v>91</v>
      </c>
      <c r="C56" s="176">
        <v>46858</v>
      </c>
      <c r="D56" s="177">
        <v>-0.19137847725547041</v>
      </c>
      <c r="E56" s="176">
        <v>288</v>
      </c>
      <c r="F56" s="177">
        <v>0.38461538461538458</v>
      </c>
      <c r="G56" s="176">
        <v>186</v>
      </c>
      <c r="H56" s="177">
        <v>0.19230769230769229</v>
      </c>
      <c r="I56" s="176">
        <v>7086</v>
      </c>
      <c r="J56" s="177">
        <v>-4.3982730706961681E-2</v>
      </c>
      <c r="K56" s="176">
        <v>1025</v>
      </c>
      <c r="L56" s="177">
        <v>8.3509513742071828E-2</v>
      </c>
      <c r="M56" s="176">
        <v>2165</v>
      </c>
      <c r="N56" s="177">
        <v>6.0408921933086113E-3</v>
      </c>
      <c r="O56" s="176">
        <v>133</v>
      </c>
      <c r="P56" s="177">
        <v>-7.4626865671642006E-3</v>
      </c>
      <c r="Q56" s="176">
        <v>486</v>
      </c>
      <c r="R56" s="177">
        <v>-0.11151736745886653</v>
      </c>
      <c r="S56" s="176">
        <v>385</v>
      </c>
      <c r="T56" s="177">
        <v>0.52777777777777768</v>
      </c>
      <c r="U56" s="176">
        <v>91</v>
      </c>
      <c r="V56" s="177">
        <v>8.3333333333333259E-2</v>
      </c>
      <c r="W56" s="176">
        <v>65</v>
      </c>
      <c r="X56" s="177">
        <v>-0.14473684210526316</v>
      </c>
      <c r="Y56" s="176">
        <v>168</v>
      </c>
      <c r="Z56" s="177">
        <v>1.4</v>
      </c>
      <c r="AA56" s="176">
        <v>61</v>
      </c>
      <c r="AB56" s="177">
        <v>1.7727272727272729</v>
      </c>
      <c r="AC56" s="176">
        <v>187</v>
      </c>
      <c r="AD56" s="177">
        <v>0.28965517241379302</v>
      </c>
      <c r="AE56" s="176">
        <v>223</v>
      </c>
      <c r="AF56" s="177">
        <v>5.6872037914691864E-2</v>
      </c>
      <c r="AG56" s="176">
        <v>206</v>
      </c>
      <c r="AH56" s="177">
        <v>0.48201438848920852</v>
      </c>
      <c r="AI56" s="176">
        <v>278</v>
      </c>
      <c r="AJ56" s="177">
        <v>-0.27604166666666663</v>
      </c>
      <c r="AK56" s="176">
        <v>1148</v>
      </c>
      <c r="AL56" s="177">
        <v>0.11564625850340127</v>
      </c>
      <c r="AM56" s="176">
        <v>301</v>
      </c>
      <c r="AN56" s="177">
        <v>0.34375</v>
      </c>
      <c r="AO56" s="176">
        <v>597</v>
      </c>
      <c r="AP56" s="177">
        <v>9.9447513812154664E-2</v>
      </c>
      <c r="AQ56" s="176">
        <v>495</v>
      </c>
      <c r="AR56" s="177">
        <v>-9.0073529411764719E-2</v>
      </c>
      <c r="AS56" s="178">
        <v>15189</v>
      </c>
      <c r="AT56" s="179">
        <v>1.0847863702915017E-2</v>
      </c>
      <c r="AU56" s="178">
        <v>62047</v>
      </c>
      <c r="AV56" s="179">
        <v>-0.14973826294296599</v>
      </c>
    </row>
    <row r="57" spans="2:48" customFormat="1" hidden="1" outlineLevel="1" x14ac:dyDescent="0.25">
      <c r="B57" s="57" t="s">
        <v>92</v>
      </c>
      <c r="C57" s="176">
        <v>50013</v>
      </c>
      <c r="D57" s="177">
        <v>4.6581706321803029E-2</v>
      </c>
      <c r="E57" s="176">
        <v>220</v>
      </c>
      <c r="F57" s="177">
        <v>0.20218579234972678</v>
      </c>
      <c r="G57" s="176">
        <v>354</v>
      </c>
      <c r="H57" s="177">
        <v>2.3714285714285714</v>
      </c>
      <c r="I57" s="176">
        <v>6938</v>
      </c>
      <c r="J57" s="177">
        <v>-5.3607966171054455E-2</v>
      </c>
      <c r="K57" s="176">
        <v>1059</v>
      </c>
      <c r="L57" s="177">
        <v>0.38612565445026181</v>
      </c>
      <c r="M57" s="176">
        <v>2454</v>
      </c>
      <c r="N57" s="177">
        <v>2.2074135776759762E-2</v>
      </c>
      <c r="O57" s="176">
        <v>128</v>
      </c>
      <c r="P57" s="177">
        <v>0.31958762886597936</v>
      </c>
      <c r="Q57" s="176">
        <v>516</v>
      </c>
      <c r="R57" s="177">
        <v>0.5</v>
      </c>
      <c r="S57" s="176">
        <v>278</v>
      </c>
      <c r="T57" s="177">
        <v>2.2058823529411686E-2</v>
      </c>
      <c r="U57" s="176">
        <v>112</v>
      </c>
      <c r="V57" s="177">
        <v>0.57746478873239426</v>
      </c>
      <c r="W57" s="176">
        <v>77</v>
      </c>
      <c r="X57" s="177">
        <v>0.39999999999999991</v>
      </c>
      <c r="Y57" s="176">
        <v>46</v>
      </c>
      <c r="Z57" s="177">
        <v>-0.57798165137614677</v>
      </c>
      <c r="AA57" s="176">
        <v>43</v>
      </c>
      <c r="AB57" s="177">
        <v>0.16216216216216206</v>
      </c>
      <c r="AC57" s="176">
        <v>198</v>
      </c>
      <c r="AD57" s="177">
        <v>0.26114649681528657</v>
      </c>
      <c r="AE57" s="176">
        <v>213</v>
      </c>
      <c r="AF57" s="177">
        <v>0.22413793103448265</v>
      </c>
      <c r="AG57" s="176">
        <v>104</v>
      </c>
      <c r="AH57" s="177">
        <v>-0.16800000000000004</v>
      </c>
      <c r="AI57" s="176">
        <v>196</v>
      </c>
      <c r="AJ57" s="177">
        <v>-0.46448087431693985</v>
      </c>
      <c r="AK57" s="176">
        <v>721</v>
      </c>
      <c r="AL57" s="177">
        <v>-0.29174852652259331</v>
      </c>
      <c r="AM57" s="176">
        <v>374</v>
      </c>
      <c r="AN57" s="177">
        <v>0.94791666666666674</v>
      </c>
      <c r="AO57" s="176">
        <v>495</v>
      </c>
      <c r="AP57" s="177">
        <v>0.36740331491712697</v>
      </c>
      <c r="AQ57" s="176">
        <v>418</v>
      </c>
      <c r="AR57" s="177">
        <v>0.14207650273224037</v>
      </c>
      <c r="AS57" s="178">
        <v>14666</v>
      </c>
      <c r="AT57" s="179">
        <v>2.8687662201024144E-2</v>
      </c>
      <c r="AU57" s="178">
        <v>64679</v>
      </c>
      <c r="AV57" s="179">
        <v>4.2469860099284329E-2</v>
      </c>
    </row>
    <row r="58" spans="2:48" customFormat="1" hidden="1" outlineLevel="1" x14ac:dyDescent="0.25">
      <c r="B58" s="57" t="s">
        <v>93</v>
      </c>
      <c r="C58" s="176">
        <v>41130</v>
      </c>
      <c r="D58" s="177">
        <v>3.0233198907897663E-2</v>
      </c>
      <c r="E58" s="176">
        <v>388</v>
      </c>
      <c r="F58" s="177">
        <v>0.26797385620915026</v>
      </c>
      <c r="G58" s="176">
        <v>276</v>
      </c>
      <c r="H58" s="177">
        <v>0.97142857142857153</v>
      </c>
      <c r="I58" s="176">
        <v>8522</v>
      </c>
      <c r="J58" s="177">
        <v>-0.10285293188756717</v>
      </c>
      <c r="K58" s="176">
        <v>1413</v>
      </c>
      <c r="L58" s="177">
        <v>0.35865384615384621</v>
      </c>
      <c r="M58" s="176">
        <v>2112</v>
      </c>
      <c r="N58" s="177">
        <v>-0.13795918367346938</v>
      </c>
      <c r="O58" s="176">
        <v>76</v>
      </c>
      <c r="P58" s="177">
        <v>-5.0000000000000044E-2</v>
      </c>
      <c r="Q58" s="176">
        <v>427</v>
      </c>
      <c r="R58" s="177">
        <v>0.97685185185185186</v>
      </c>
      <c r="S58" s="176">
        <v>144</v>
      </c>
      <c r="T58" s="177">
        <v>1.4084507042253502E-2</v>
      </c>
      <c r="U58" s="176">
        <v>64</v>
      </c>
      <c r="V58" s="177">
        <v>0.25490196078431371</v>
      </c>
      <c r="W58" s="176">
        <v>30</v>
      </c>
      <c r="X58" s="177">
        <v>1</v>
      </c>
      <c r="Y58" s="176">
        <v>17</v>
      </c>
      <c r="Z58" s="177">
        <v>-0.41379310344827591</v>
      </c>
      <c r="AA58" s="176">
        <v>33</v>
      </c>
      <c r="AB58" s="177">
        <v>-0.2978723404255319</v>
      </c>
      <c r="AC58" s="176">
        <v>197</v>
      </c>
      <c r="AD58" s="177">
        <v>0.20858895705521463</v>
      </c>
      <c r="AE58" s="176">
        <v>225</v>
      </c>
      <c r="AF58" s="177">
        <v>-0.35530085959885382</v>
      </c>
      <c r="AG58" s="176">
        <v>101</v>
      </c>
      <c r="AH58" s="177">
        <v>0.23170731707317072</v>
      </c>
      <c r="AI58" s="176">
        <v>102</v>
      </c>
      <c r="AJ58" s="177">
        <v>-0.63176895306859204</v>
      </c>
      <c r="AK58" s="176">
        <v>616</v>
      </c>
      <c r="AL58" s="177">
        <v>0.13235294117647056</v>
      </c>
      <c r="AM58" s="176">
        <v>158</v>
      </c>
      <c r="AN58" s="177">
        <v>3.2679738562091609E-2</v>
      </c>
      <c r="AO58" s="176">
        <v>421</v>
      </c>
      <c r="AP58" s="177">
        <v>-2.0930232558139528E-2</v>
      </c>
      <c r="AQ58" s="176">
        <v>296</v>
      </c>
      <c r="AR58" s="177">
        <v>-8.9230769230769225E-2</v>
      </c>
      <c r="AS58" s="178">
        <v>15474</v>
      </c>
      <c r="AT58" s="179">
        <v>-4.4578908372437609E-2</v>
      </c>
      <c r="AU58" s="178">
        <v>56604</v>
      </c>
      <c r="AV58" s="179">
        <v>8.6423492934657453E-3</v>
      </c>
    </row>
    <row r="59" spans="2:48" customFormat="1" hidden="1" outlineLevel="1" x14ac:dyDescent="0.25">
      <c r="B59" s="57" t="s">
        <v>94</v>
      </c>
      <c r="C59" s="176">
        <v>38879</v>
      </c>
      <c r="D59" s="177">
        <v>-0.11378815162635914</v>
      </c>
      <c r="E59" s="176">
        <v>153</v>
      </c>
      <c r="F59" s="177">
        <v>-0.36250000000000004</v>
      </c>
      <c r="G59" s="176">
        <v>91</v>
      </c>
      <c r="H59" s="177">
        <v>-0.35</v>
      </c>
      <c r="I59" s="176">
        <v>10777</v>
      </c>
      <c r="J59" s="177">
        <v>-0.21324280916922178</v>
      </c>
      <c r="K59" s="176">
        <v>1815</v>
      </c>
      <c r="L59" s="177">
        <v>0.11898890258939576</v>
      </c>
      <c r="M59" s="176">
        <v>3559</v>
      </c>
      <c r="N59" s="177">
        <v>-0.12812346888780013</v>
      </c>
      <c r="O59" s="176">
        <v>80</v>
      </c>
      <c r="P59" s="177">
        <v>-0.43661971830985913</v>
      </c>
      <c r="Q59" s="176">
        <v>285</v>
      </c>
      <c r="R59" s="177">
        <v>-0.30317848410757942</v>
      </c>
      <c r="S59" s="176">
        <v>2047</v>
      </c>
      <c r="T59" s="177">
        <v>-0.33903777849531802</v>
      </c>
      <c r="U59" s="176">
        <v>336</v>
      </c>
      <c r="V59" s="177">
        <v>-0.27114967462039041</v>
      </c>
      <c r="W59" s="176">
        <v>120</v>
      </c>
      <c r="X59" s="177">
        <v>-0.23566878980891715</v>
      </c>
      <c r="Y59" s="176">
        <v>363</v>
      </c>
      <c r="Z59" s="177">
        <v>0.15605095541401282</v>
      </c>
      <c r="AA59" s="176">
        <v>1228</v>
      </c>
      <c r="AB59" s="177">
        <v>-0.43279445727482679</v>
      </c>
      <c r="AC59" s="176">
        <v>321</v>
      </c>
      <c r="AD59" s="177">
        <v>-6.1403508771929793E-2</v>
      </c>
      <c r="AE59" s="176">
        <v>253</v>
      </c>
      <c r="AF59" s="177">
        <v>-0.47401247401247404</v>
      </c>
      <c r="AG59" s="176">
        <v>102</v>
      </c>
      <c r="AH59" s="177">
        <v>-0.17073170731707321</v>
      </c>
      <c r="AI59" s="176">
        <v>185</v>
      </c>
      <c r="AJ59" s="177">
        <v>-0.20258620689655171</v>
      </c>
      <c r="AK59" s="176">
        <v>464</v>
      </c>
      <c r="AL59" s="177">
        <v>-0.44761904761904758</v>
      </c>
      <c r="AM59" s="176">
        <v>130</v>
      </c>
      <c r="AN59" s="177">
        <v>-0.375</v>
      </c>
      <c r="AO59" s="176">
        <v>301</v>
      </c>
      <c r="AP59" s="177">
        <v>-0.43314500941619583</v>
      </c>
      <c r="AQ59" s="176">
        <v>358</v>
      </c>
      <c r="AR59" s="177">
        <v>-1.1049723756906049E-2</v>
      </c>
      <c r="AS59" s="178">
        <v>20921</v>
      </c>
      <c r="AT59" s="179">
        <v>-0.21198538551357871</v>
      </c>
      <c r="AU59" s="178">
        <v>59800</v>
      </c>
      <c r="AV59" s="179">
        <v>-0.15080942913944906</v>
      </c>
    </row>
    <row r="60" spans="2:48" customFormat="1" hidden="1" outlineLevel="1" x14ac:dyDescent="0.25">
      <c r="B60" s="57" t="s">
        <v>95</v>
      </c>
      <c r="C60" s="176">
        <v>31004</v>
      </c>
      <c r="D60" s="177">
        <v>6.2435748063875085E-2</v>
      </c>
      <c r="E60" s="176">
        <v>240</v>
      </c>
      <c r="F60" s="177">
        <v>-0.10447761194029848</v>
      </c>
      <c r="G60" s="176">
        <v>146</v>
      </c>
      <c r="H60" s="177">
        <v>0.87179487179487181</v>
      </c>
      <c r="I60" s="176">
        <v>13002</v>
      </c>
      <c r="J60" s="177">
        <v>-0.23795569100926039</v>
      </c>
      <c r="K60" s="176">
        <v>1359</v>
      </c>
      <c r="L60" s="177">
        <v>0.31558567279767669</v>
      </c>
      <c r="M60" s="176">
        <v>4717</v>
      </c>
      <c r="N60" s="177">
        <v>4.6594186820501537E-2</v>
      </c>
      <c r="O60" s="176">
        <v>184</v>
      </c>
      <c r="P60" s="177">
        <v>0.37313432835820892</v>
      </c>
      <c r="Q60" s="176">
        <v>279</v>
      </c>
      <c r="R60" s="177">
        <v>-8.8235294117647078E-2</v>
      </c>
      <c r="S60" s="176">
        <v>6005</v>
      </c>
      <c r="T60" s="177">
        <v>-0.42694913636797405</v>
      </c>
      <c r="U60" s="176">
        <v>1325</v>
      </c>
      <c r="V60" s="177">
        <v>-0.36206066441983631</v>
      </c>
      <c r="W60" s="176">
        <v>594</v>
      </c>
      <c r="X60" s="177">
        <v>-0.18406593406593408</v>
      </c>
      <c r="Y60" s="176">
        <v>722</v>
      </c>
      <c r="Z60" s="177">
        <v>-0.37919174548581258</v>
      </c>
      <c r="AA60" s="176">
        <v>3364</v>
      </c>
      <c r="AB60" s="177">
        <v>-0.48333589310397784</v>
      </c>
      <c r="AC60" s="176">
        <v>167</v>
      </c>
      <c r="AD60" s="177">
        <v>-0.12565445026178013</v>
      </c>
      <c r="AE60" s="176">
        <v>409</v>
      </c>
      <c r="AF60" s="177">
        <v>3.8071065989847774E-2</v>
      </c>
      <c r="AG60" s="176">
        <v>121</v>
      </c>
      <c r="AH60" s="177">
        <v>0.45783132530120474</v>
      </c>
      <c r="AI60" s="176">
        <v>178</v>
      </c>
      <c r="AJ60" s="177">
        <v>-0.39864864864864868</v>
      </c>
      <c r="AK60" s="176">
        <v>502</v>
      </c>
      <c r="AL60" s="177">
        <v>9.1304347826086873E-2</v>
      </c>
      <c r="AM60" s="176">
        <v>172</v>
      </c>
      <c r="AN60" s="177">
        <v>0.68627450980392157</v>
      </c>
      <c r="AO60" s="176">
        <v>337</v>
      </c>
      <c r="AP60" s="177">
        <v>0.28136882129277563</v>
      </c>
      <c r="AQ60" s="176">
        <v>418</v>
      </c>
      <c r="AR60" s="177">
        <v>0.19088319088319095</v>
      </c>
      <c r="AS60" s="178">
        <v>28236</v>
      </c>
      <c r="AT60" s="179">
        <v>-0.21581914627711274</v>
      </c>
      <c r="AU60" s="178">
        <v>59240</v>
      </c>
      <c r="AV60" s="179">
        <v>-9.1257727530718369E-2</v>
      </c>
    </row>
    <row r="61" spans="2:48" customFormat="1" hidden="1" outlineLevel="1" x14ac:dyDescent="0.25">
      <c r="B61" s="57" t="s">
        <v>96</v>
      </c>
      <c r="C61" s="176">
        <v>25500</v>
      </c>
      <c r="D61" s="177">
        <v>1.0141023609570698E-2</v>
      </c>
      <c r="E61" s="176">
        <v>274</v>
      </c>
      <c r="F61" s="177">
        <v>-0.35529411764705887</v>
      </c>
      <c r="G61" s="176">
        <v>139</v>
      </c>
      <c r="H61" s="177">
        <v>0.28703703703703698</v>
      </c>
      <c r="I61" s="176">
        <v>13293</v>
      </c>
      <c r="J61" s="177">
        <v>-9.7494738271437287E-2</v>
      </c>
      <c r="K61" s="176">
        <v>1283</v>
      </c>
      <c r="L61" s="177">
        <v>0.24563106796116507</v>
      </c>
      <c r="M61" s="176">
        <v>5107</v>
      </c>
      <c r="N61" s="177">
        <v>-9.9294532627865917E-2</v>
      </c>
      <c r="O61" s="176">
        <v>182</v>
      </c>
      <c r="P61" s="177">
        <v>0.20529801324503305</v>
      </c>
      <c r="Q61" s="176">
        <v>381</v>
      </c>
      <c r="R61" s="177">
        <v>-9.285714285714286E-2</v>
      </c>
      <c r="S61" s="176">
        <v>6699</v>
      </c>
      <c r="T61" s="177">
        <v>-0.25525291828793772</v>
      </c>
      <c r="U61" s="176">
        <v>1576</v>
      </c>
      <c r="V61" s="177">
        <v>-0.22517207472959688</v>
      </c>
      <c r="W61" s="176">
        <v>576</v>
      </c>
      <c r="X61" s="177">
        <v>-0.44294003868471954</v>
      </c>
      <c r="Y61" s="176">
        <v>1045</v>
      </c>
      <c r="Z61" s="177">
        <v>0.1611111111111112</v>
      </c>
      <c r="AA61" s="176">
        <v>3502</v>
      </c>
      <c r="AB61" s="177">
        <v>-0.30336184603143024</v>
      </c>
      <c r="AC61" s="176">
        <v>202</v>
      </c>
      <c r="AD61" s="177">
        <v>-0.24907063197026025</v>
      </c>
      <c r="AE61" s="176">
        <v>437</v>
      </c>
      <c r="AF61" s="177">
        <v>3.0660377358490587E-2</v>
      </c>
      <c r="AG61" s="176">
        <v>59</v>
      </c>
      <c r="AH61" s="177">
        <v>5.3571428571428603E-2</v>
      </c>
      <c r="AI61" s="176">
        <v>147</v>
      </c>
      <c r="AJ61" s="177">
        <v>-0.40963855421686746</v>
      </c>
      <c r="AK61" s="176">
        <v>358</v>
      </c>
      <c r="AL61" s="177">
        <v>-0.13526570048309183</v>
      </c>
      <c r="AM61" s="176">
        <v>91</v>
      </c>
      <c r="AN61" s="177">
        <v>-0.20175438596491224</v>
      </c>
      <c r="AO61" s="176">
        <v>259</v>
      </c>
      <c r="AP61" s="177">
        <v>-0.20795107033639149</v>
      </c>
      <c r="AQ61" s="176">
        <v>478</v>
      </c>
      <c r="AR61" s="177">
        <v>-3.0425963488843855E-2</v>
      </c>
      <c r="AS61" s="178">
        <v>29389</v>
      </c>
      <c r="AT61" s="179">
        <v>-0.1324024325441342</v>
      </c>
      <c r="AU61" s="178">
        <v>54889</v>
      </c>
      <c r="AV61" s="179">
        <v>-7.1534896309076723E-2</v>
      </c>
    </row>
    <row r="62" spans="2:48" customFormat="1" hidden="1" outlineLevel="1" x14ac:dyDescent="0.25">
      <c r="B62" s="57" t="s">
        <v>97</v>
      </c>
      <c r="C62" s="176">
        <v>23963</v>
      </c>
      <c r="D62" s="177">
        <v>0.17161296631301037</v>
      </c>
      <c r="E62" s="176">
        <v>195</v>
      </c>
      <c r="F62" s="177">
        <v>-0.34563758389261745</v>
      </c>
      <c r="G62" s="176">
        <v>221</v>
      </c>
      <c r="H62" s="177">
        <v>-4.7413793103448287E-2</v>
      </c>
      <c r="I62" s="176">
        <v>15937</v>
      </c>
      <c r="J62" s="177">
        <v>-4.8707694144332403E-2</v>
      </c>
      <c r="K62" s="176">
        <v>868</v>
      </c>
      <c r="L62" s="177">
        <v>0.36692913385826764</v>
      </c>
      <c r="M62" s="176">
        <v>5066</v>
      </c>
      <c r="N62" s="177">
        <v>-9.5195570637613858E-2</v>
      </c>
      <c r="O62" s="176">
        <v>161</v>
      </c>
      <c r="P62" s="177">
        <v>-0.19499999999999995</v>
      </c>
      <c r="Q62" s="176">
        <v>379</v>
      </c>
      <c r="R62" s="177">
        <v>-0.18494623655913978</v>
      </c>
      <c r="S62" s="176">
        <v>8808</v>
      </c>
      <c r="T62" s="177">
        <v>-0.16194100856327309</v>
      </c>
      <c r="U62" s="176">
        <v>1987</v>
      </c>
      <c r="V62" s="177">
        <v>-4.6087373979836754E-2</v>
      </c>
      <c r="W62" s="176">
        <v>939</v>
      </c>
      <c r="X62" s="177">
        <v>-0.23409461663947795</v>
      </c>
      <c r="Y62" s="176">
        <v>1000</v>
      </c>
      <c r="Z62" s="177">
        <v>-0.16387959866220736</v>
      </c>
      <c r="AA62" s="176">
        <v>4882</v>
      </c>
      <c r="AB62" s="177">
        <v>-0.18701082431307248</v>
      </c>
      <c r="AC62" s="176">
        <v>219</v>
      </c>
      <c r="AD62" s="177">
        <v>-0.17669172932330823</v>
      </c>
      <c r="AE62" s="176">
        <v>535</v>
      </c>
      <c r="AF62" s="177">
        <v>-0.20974889217134418</v>
      </c>
      <c r="AG62" s="176">
        <v>132</v>
      </c>
      <c r="AH62" s="177">
        <v>4.7619047619047672E-2</v>
      </c>
      <c r="AI62" s="176">
        <v>159</v>
      </c>
      <c r="AJ62" s="177">
        <v>-0.3588709677419355</v>
      </c>
      <c r="AK62" s="176">
        <v>459</v>
      </c>
      <c r="AL62" s="177">
        <v>-0.11900191938579652</v>
      </c>
      <c r="AM62" s="176">
        <v>89</v>
      </c>
      <c r="AN62" s="177">
        <v>0.390625</v>
      </c>
      <c r="AO62" s="176">
        <v>283</v>
      </c>
      <c r="AP62" s="177">
        <v>-0.22465753424657531</v>
      </c>
      <c r="AQ62" s="176">
        <v>286</v>
      </c>
      <c r="AR62" s="177">
        <v>-4.0268456375838979E-2</v>
      </c>
      <c r="AS62" s="178">
        <v>33797</v>
      </c>
      <c r="AT62" s="179">
        <v>-9.2868454250208066E-2</v>
      </c>
      <c r="AU62" s="178">
        <v>57760</v>
      </c>
      <c r="AV62" s="179">
        <v>8.664009703691633E-4</v>
      </c>
    </row>
    <row r="63" spans="2:48" customFormat="1" collapsed="1" x14ac:dyDescent="0.25">
      <c r="B63" s="190">
        <v>2010</v>
      </c>
      <c r="C63" s="191">
        <v>437101</v>
      </c>
      <c r="D63" s="192">
        <v>-8.5436482861650398E-2</v>
      </c>
      <c r="E63" s="191">
        <v>3244</v>
      </c>
      <c r="F63" s="192">
        <v>2.5284450063211228E-2</v>
      </c>
      <c r="G63" s="191">
        <v>2198</v>
      </c>
      <c r="H63" s="192">
        <v>0.34598897734231482</v>
      </c>
      <c r="I63" s="191">
        <v>129984</v>
      </c>
      <c r="J63" s="192">
        <v>-7.8656941756863108E-2</v>
      </c>
      <c r="K63" s="191">
        <v>13342</v>
      </c>
      <c r="L63" s="192">
        <v>0.23035780154924379</v>
      </c>
      <c r="M63" s="191">
        <v>42996</v>
      </c>
      <c r="N63" s="192">
        <v>-1.4869973651048252E-2</v>
      </c>
      <c r="O63" s="191">
        <v>1530</v>
      </c>
      <c r="P63" s="192">
        <v>-2.7336300063572794E-2</v>
      </c>
      <c r="Q63" s="191">
        <v>5511</v>
      </c>
      <c r="R63" s="192">
        <v>0.13441745574310415</v>
      </c>
      <c r="S63" s="191">
        <v>44769</v>
      </c>
      <c r="T63" s="192">
        <v>-0.16416489302117176</v>
      </c>
      <c r="U63" s="191">
        <v>9530</v>
      </c>
      <c r="V63" s="192">
        <v>-0.11783763769323341</v>
      </c>
      <c r="W63" s="191">
        <v>4167</v>
      </c>
      <c r="X63" s="192">
        <v>-0.20537757437070936</v>
      </c>
      <c r="Y63" s="191">
        <v>6341</v>
      </c>
      <c r="Z63" s="192">
        <v>6.3212608987256891E-2</v>
      </c>
      <c r="AA63" s="191">
        <v>24731</v>
      </c>
      <c r="AB63" s="192">
        <v>-0.21615796646698993</v>
      </c>
      <c r="AC63" s="191">
        <v>2625</v>
      </c>
      <c r="AD63" s="192">
        <v>-1.3899323816679243E-2</v>
      </c>
      <c r="AE63" s="191">
        <v>3976</v>
      </c>
      <c r="AF63" s="192">
        <v>-7.3625349487418501E-2</v>
      </c>
      <c r="AG63" s="191">
        <v>1706</v>
      </c>
      <c r="AH63" s="192">
        <v>0.22557471264367823</v>
      </c>
      <c r="AI63" s="191">
        <v>2412</v>
      </c>
      <c r="AJ63" s="192">
        <v>-0.30046403712296987</v>
      </c>
      <c r="AK63" s="191">
        <v>8757</v>
      </c>
      <c r="AL63" s="192">
        <v>3.486173481446464E-2</v>
      </c>
      <c r="AM63" s="191">
        <v>2166</v>
      </c>
      <c r="AN63" s="192">
        <v>-0.18693693693693691</v>
      </c>
      <c r="AO63" s="191">
        <v>4597</v>
      </c>
      <c r="AP63" s="192">
        <v>-0.10824442289039771</v>
      </c>
      <c r="AQ63" s="191">
        <v>4734</v>
      </c>
      <c r="AR63" s="192">
        <v>0.13716070141724712</v>
      </c>
      <c r="AS63" s="178">
        <v>274547</v>
      </c>
      <c r="AT63" s="193">
        <v>-6.169215100581682E-2</v>
      </c>
      <c r="AU63" s="178">
        <v>711648</v>
      </c>
      <c r="AV63" s="193">
        <v>-7.6419928049711094E-2</v>
      </c>
    </row>
    <row r="64" spans="2:48" customFormat="1" ht="15" hidden="1" customHeight="1" outlineLevel="1" x14ac:dyDescent="0.25">
      <c r="B64" s="57" t="s">
        <v>86</v>
      </c>
      <c r="C64" s="176">
        <v>32592</v>
      </c>
      <c r="D64" s="177">
        <v>8.7814158405927767E-2</v>
      </c>
      <c r="E64" s="176">
        <v>273</v>
      </c>
      <c r="F64" s="177">
        <v>-0.23955431754874656</v>
      </c>
      <c r="G64" s="176">
        <v>182</v>
      </c>
      <c r="H64" s="177">
        <v>0.24657534246575352</v>
      </c>
      <c r="I64" s="176">
        <v>12571</v>
      </c>
      <c r="J64" s="177">
        <v>-0.17954575120741423</v>
      </c>
      <c r="K64" s="176">
        <v>761</v>
      </c>
      <c r="L64" s="177">
        <v>1.3315579227696439E-2</v>
      </c>
      <c r="M64" s="176">
        <v>4609</v>
      </c>
      <c r="N64" s="177">
        <v>-0.29996962332928312</v>
      </c>
      <c r="O64" s="176">
        <v>204</v>
      </c>
      <c r="P64" s="177">
        <v>-0.28919860627177696</v>
      </c>
      <c r="Q64" s="176">
        <v>515</v>
      </c>
      <c r="R64" s="177">
        <v>-4.4526901669758812E-2</v>
      </c>
      <c r="S64" s="176">
        <v>8512</v>
      </c>
      <c r="T64" s="177">
        <v>-0.30897873031336254</v>
      </c>
      <c r="U64" s="176">
        <v>1819</v>
      </c>
      <c r="V64" s="177">
        <v>-0.25603271983640086</v>
      </c>
      <c r="W64" s="176">
        <v>960</v>
      </c>
      <c r="X64" s="177">
        <v>-0.47454844006568142</v>
      </c>
      <c r="Y64" s="176">
        <v>840</v>
      </c>
      <c r="Z64" s="177">
        <v>-0.39741750358680061</v>
      </c>
      <c r="AA64" s="176">
        <v>4893</v>
      </c>
      <c r="AB64" s="177">
        <v>-0.26443174984966922</v>
      </c>
      <c r="AC64" s="176">
        <v>225</v>
      </c>
      <c r="AD64" s="177">
        <v>-4.2553191489361653E-2</v>
      </c>
      <c r="AE64" s="176">
        <v>408</v>
      </c>
      <c r="AF64" s="177">
        <v>-0.21235521235521237</v>
      </c>
      <c r="AG64" s="176">
        <v>155</v>
      </c>
      <c r="AH64" s="177">
        <v>-0.13888888888888884</v>
      </c>
      <c r="AI64" s="176">
        <v>240</v>
      </c>
      <c r="AJ64" s="177">
        <v>-0.28783382789317502</v>
      </c>
      <c r="AK64" s="176">
        <v>782</v>
      </c>
      <c r="AL64" s="177">
        <v>-0.17684210526315791</v>
      </c>
      <c r="AM64" s="176">
        <v>265</v>
      </c>
      <c r="AN64" s="177">
        <v>1.1370967741935485</v>
      </c>
      <c r="AO64" s="176">
        <v>381</v>
      </c>
      <c r="AP64" s="177">
        <v>-0.12814645308924488</v>
      </c>
      <c r="AQ64" s="176">
        <v>366</v>
      </c>
      <c r="AR64" s="177">
        <v>-0.3197026022304833</v>
      </c>
      <c r="AS64" s="178">
        <v>30449</v>
      </c>
      <c r="AT64" s="179">
        <v>-0.23157097791798109</v>
      </c>
      <c r="AU64" s="178">
        <v>63041</v>
      </c>
      <c r="AV64" s="179">
        <v>-9.4056275687638302E-2</v>
      </c>
    </row>
    <row r="65" spans="2:48" customFormat="1" ht="15" hidden="1" customHeight="1" outlineLevel="1" x14ac:dyDescent="0.25">
      <c r="B65" s="57" t="s">
        <v>87</v>
      </c>
      <c r="C65" s="176">
        <v>30544</v>
      </c>
      <c r="D65" s="177">
        <v>-8.9873787352778844E-3</v>
      </c>
      <c r="E65" s="176">
        <v>206</v>
      </c>
      <c r="F65" s="177">
        <v>-0.28222996515679444</v>
      </c>
      <c r="G65" s="176">
        <v>132</v>
      </c>
      <c r="H65" s="177">
        <v>-0.467741935483871</v>
      </c>
      <c r="I65" s="176">
        <v>15835</v>
      </c>
      <c r="J65" s="177">
        <v>-2.2892755769468143E-2</v>
      </c>
      <c r="K65" s="176">
        <v>784</v>
      </c>
      <c r="L65" s="177">
        <v>0.22500000000000009</v>
      </c>
      <c r="M65" s="176">
        <v>3715</v>
      </c>
      <c r="N65" s="177">
        <v>-0.31495482205421355</v>
      </c>
      <c r="O65" s="176">
        <v>134</v>
      </c>
      <c r="P65" s="177">
        <v>-0.37674418604651161</v>
      </c>
      <c r="Q65" s="176">
        <v>213</v>
      </c>
      <c r="R65" s="177">
        <v>-0.37168141592920356</v>
      </c>
      <c r="S65" s="176">
        <v>7515</v>
      </c>
      <c r="T65" s="177">
        <v>-0.3634592580044046</v>
      </c>
      <c r="U65" s="176">
        <v>1412</v>
      </c>
      <c r="V65" s="177">
        <v>-0.47056617922759658</v>
      </c>
      <c r="W65" s="176">
        <v>634</v>
      </c>
      <c r="X65" s="177">
        <v>-0.57133198106828931</v>
      </c>
      <c r="Y65" s="176">
        <v>662</v>
      </c>
      <c r="Z65" s="177">
        <v>-0.31469979296066253</v>
      </c>
      <c r="AA65" s="176">
        <v>4807</v>
      </c>
      <c r="AB65" s="177">
        <v>-0.28189423364206756</v>
      </c>
      <c r="AC65" s="176">
        <v>247</v>
      </c>
      <c r="AD65" s="177">
        <v>-0.3042253521126761</v>
      </c>
      <c r="AE65" s="176">
        <v>463</v>
      </c>
      <c r="AF65" s="177">
        <v>-0.18629173989455183</v>
      </c>
      <c r="AG65" s="176">
        <v>69</v>
      </c>
      <c r="AH65" s="177">
        <v>-0.54605263157894735</v>
      </c>
      <c r="AI65" s="176">
        <v>197</v>
      </c>
      <c r="AJ65" s="177">
        <v>-0.26217228464419473</v>
      </c>
      <c r="AK65" s="176">
        <v>356</v>
      </c>
      <c r="AL65" s="177">
        <v>-0.28514056224899598</v>
      </c>
      <c r="AM65" s="176">
        <v>282</v>
      </c>
      <c r="AN65" s="177">
        <v>1.1044776119402986</v>
      </c>
      <c r="AO65" s="176">
        <v>225</v>
      </c>
      <c r="AP65" s="177">
        <v>-0.31818181818181823</v>
      </c>
      <c r="AQ65" s="176">
        <v>161</v>
      </c>
      <c r="AR65" s="177">
        <v>-0.49844236760124616</v>
      </c>
      <c r="AS65" s="178">
        <v>30534</v>
      </c>
      <c r="AT65" s="179">
        <v>-0.19200846784863723</v>
      </c>
      <c r="AU65" s="178">
        <v>61078</v>
      </c>
      <c r="AV65" s="179">
        <v>-0.10979289035285889</v>
      </c>
    </row>
    <row r="66" spans="2:48" customFormat="1" ht="15" hidden="1" customHeight="1" outlineLevel="1" x14ac:dyDescent="0.25">
      <c r="B66" s="57" t="s">
        <v>88</v>
      </c>
      <c r="C66" s="176">
        <v>38129</v>
      </c>
      <c r="D66" s="177">
        <v>-1.6837708215151403E-2</v>
      </c>
      <c r="E66" s="176">
        <v>325</v>
      </c>
      <c r="F66" s="177">
        <v>0.22641509433962259</v>
      </c>
      <c r="G66" s="176">
        <v>145</v>
      </c>
      <c r="H66" s="177">
        <v>-0.44444444444444442</v>
      </c>
      <c r="I66" s="176">
        <v>9335</v>
      </c>
      <c r="J66" s="177">
        <v>-0.15543291414095717</v>
      </c>
      <c r="K66" s="176">
        <v>785</v>
      </c>
      <c r="L66" s="177">
        <v>-0.24081237911025144</v>
      </c>
      <c r="M66" s="176">
        <v>3191</v>
      </c>
      <c r="N66" s="177">
        <v>-0.3671162237207457</v>
      </c>
      <c r="O66" s="176">
        <v>144</v>
      </c>
      <c r="P66" s="177">
        <v>-0.39240506329113922</v>
      </c>
      <c r="Q66" s="176">
        <v>292</v>
      </c>
      <c r="R66" s="177">
        <v>-0.26075949367088602</v>
      </c>
      <c r="S66" s="176">
        <v>3572</v>
      </c>
      <c r="T66" s="177">
        <v>-0.45565376409631209</v>
      </c>
      <c r="U66" s="176">
        <v>663</v>
      </c>
      <c r="V66" s="177">
        <v>-0.56150793650793651</v>
      </c>
      <c r="W66" s="176">
        <v>323</v>
      </c>
      <c r="X66" s="177">
        <v>-0.69953488372093031</v>
      </c>
      <c r="Y66" s="176">
        <v>607</v>
      </c>
      <c r="Z66" s="177">
        <v>-0.34164859002169201</v>
      </c>
      <c r="AA66" s="176">
        <v>1979</v>
      </c>
      <c r="AB66" s="177">
        <v>-0.35178512938093676</v>
      </c>
      <c r="AC66" s="176">
        <v>336</v>
      </c>
      <c r="AD66" s="177">
        <v>2.1276595744680771E-2</v>
      </c>
      <c r="AE66" s="176">
        <v>303</v>
      </c>
      <c r="AF66" s="177">
        <v>-0.4047151277013753</v>
      </c>
      <c r="AG66" s="176">
        <v>88</v>
      </c>
      <c r="AH66" s="177">
        <v>-0.56218905472636815</v>
      </c>
      <c r="AI66" s="176">
        <v>232</v>
      </c>
      <c r="AJ66" s="177">
        <v>-0.51362683438155132</v>
      </c>
      <c r="AK66" s="176">
        <v>571</v>
      </c>
      <c r="AL66" s="177">
        <v>-0.12957317073170727</v>
      </c>
      <c r="AM66" s="176">
        <v>436</v>
      </c>
      <c r="AN66" s="177">
        <v>2.8245614035087718</v>
      </c>
      <c r="AO66" s="176">
        <v>419</v>
      </c>
      <c r="AP66" s="177">
        <v>-4.337899543378998E-2</v>
      </c>
      <c r="AQ66" s="176">
        <v>257</v>
      </c>
      <c r="AR66" s="177">
        <v>-0.17628205128205132</v>
      </c>
      <c r="AS66" s="178">
        <v>20431</v>
      </c>
      <c r="AT66" s="179">
        <v>-0.26731217500448268</v>
      </c>
      <c r="AU66" s="178">
        <v>58560</v>
      </c>
      <c r="AV66" s="179">
        <v>-0.12160439197804007</v>
      </c>
    </row>
    <row r="67" spans="2:48" customFormat="1" ht="15" hidden="1" customHeight="1" outlineLevel="1" x14ac:dyDescent="0.25">
      <c r="B67" s="57" t="s">
        <v>89</v>
      </c>
      <c r="C67" s="176">
        <v>40587</v>
      </c>
      <c r="D67" s="177">
        <v>-0.18581745235707126</v>
      </c>
      <c r="E67" s="176">
        <v>175</v>
      </c>
      <c r="F67" s="177">
        <v>-0.30000000000000004</v>
      </c>
      <c r="G67" s="176">
        <v>120</v>
      </c>
      <c r="H67" s="177">
        <v>8.4033613445377853E-3</v>
      </c>
      <c r="I67" s="176">
        <v>8951</v>
      </c>
      <c r="J67" s="177">
        <v>-0.17812873014415576</v>
      </c>
      <c r="K67" s="176">
        <v>618</v>
      </c>
      <c r="L67" s="177">
        <v>-0.25899280575539574</v>
      </c>
      <c r="M67" s="176">
        <v>3253</v>
      </c>
      <c r="N67" s="177">
        <v>-0.14909756735547997</v>
      </c>
      <c r="O67" s="176">
        <v>73</v>
      </c>
      <c r="P67" s="177">
        <v>-0.63131313131313127</v>
      </c>
      <c r="Q67" s="176">
        <v>318</v>
      </c>
      <c r="R67" s="177">
        <v>-0.27064220183486243</v>
      </c>
      <c r="S67" s="176">
        <v>143</v>
      </c>
      <c r="T67" s="177">
        <v>-0.38888888888888884</v>
      </c>
      <c r="U67" s="176">
        <v>23</v>
      </c>
      <c r="V67" s="177">
        <v>-0.76041666666666663</v>
      </c>
      <c r="W67" s="176">
        <v>21</v>
      </c>
      <c r="X67" s="177">
        <v>-0.60377358490566035</v>
      </c>
      <c r="Y67" s="176">
        <v>51</v>
      </c>
      <c r="Z67" s="177">
        <v>0.10869565217391308</v>
      </c>
      <c r="AA67" s="176">
        <v>48</v>
      </c>
      <c r="AB67" s="177">
        <v>0.23076923076923084</v>
      </c>
      <c r="AC67" s="176">
        <v>171</v>
      </c>
      <c r="AD67" s="177">
        <v>0.1476510067114094</v>
      </c>
      <c r="AE67" s="176">
        <v>231</v>
      </c>
      <c r="AF67" s="177">
        <v>-0.49118942731277537</v>
      </c>
      <c r="AG67" s="176">
        <v>156</v>
      </c>
      <c r="AH67" s="177">
        <v>-3.105590062111796E-2</v>
      </c>
      <c r="AI67" s="176">
        <v>343</v>
      </c>
      <c r="AJ67" s="177">
        <v>-0.57071339173967461</v>
      </c>
      <c r="AK67" s="176">
        <v>745</v>
      </c>
      <c r="AL67" s="177">
        <v>-0.26600985221674878</v>
      </c>
      <c r="AM67" s="176">
        <v>327</v>
      </c>
      <c r="AN67" s="177">
        <v>1.1096774193548389</v>
      </c>
      <c r="AO67" s="176">
        <v>589</v>
      </c>
      <c r="AP67" s="177">
        <v>-6.507936507936507E-2</v>
      </c>
      <c r="AQ67" s="176">
        <v>284</v>
      </c>
      <c r="AR67" s="177">
        <v>0.10077519379844957</v>
      </c>
      <c r="AS67" s="178">
        <v>16497</v>
      </c>
      <c r="AT67" s="179">
        <v>-0.19156130549838279</v>
      </c>
      <c r="AU67" s="178">
        <v>57084</v>
      </c>
      <c r="AV67" s="179">
        <v>-0.18748576634024139</v>
      </c>
    </row>
    <row r="68" spans="2:48" customFormat="1" ht="15" hidden="1" customHeight="1" outlineLevel="1" x14ac:dyDescent="0.25">
      <c r="B68" s="57" t="s">
        <v>90</v>
      </c>
      <c r="C68" s="176">
        <v>71674</v>
      </c>
      <c r="D68" s="177">
        <v>-0.16772335632504243</v>
      </c>
      <c r="E68" s="176">
        <v>257</v>
      </c>
      <c r="F68" s="177">
        <v>0.41988950276243098</v>
      </c>
      <c r="G68" s="176">
        <v>95</v>
      </c>
      <c r="H68" s="177">
        <v>-0.33566433566433562</v>
      </c>
      <c r="I68" s="176">
        <v>7905</v>
      </c>
      <c r="J68" s="177">
        <v>-0.21786880379934703</v>
      </c>
      <c r="K68" s="176">
        <v>826</v>
      </c>
      <c r="L68" s="177">
        <v>-0.29522184300341292</v>
      </c>
      <c r="M68" s="176">
        <v>2016</v>
      </c>
      <c r="N68" s="177">
        <v>-0.30193905817174516</v>
      </c>
      <c r="O68" s="176">
        <v>80</v>
      </c>
      <c r="P68" s="177">
        <v>-0.61165048543689315</v>
      </c>
      <c r="Q68" s="176">
        <v>813</v>
      </c>
      <c r="R68" s="177">
        <v>-0.34698795180722897</v>
      </c>
      <c r="S68" s="176">
        <v>73</v>
      </c>
      <c r="T68" s="177">
        <v>-0.61578947368421055</v>
      </c>
      <c r="U68" s="176">
        <v>25</v>
      </c>
      <c r="V68" s="177">
        <v>-0.54545454545454541</v>
      </c>
      <c r="W68" s="176">
        <v>15</v>
      </c>
      <c r="X68" s="177">
        <v>-0.8351648351648352</v>
      </c>
      <c r="Y68" s="176">
        <v>23</v>
      </c>
      <c r="Z68" s="177">
        <v>-7.999999999999996E-2</v>
      </c>
      <c r="AA68" s="176">
        <v>10</v>
      </c>
      <c r="AB68" s="177">
        <v>-0.47368421052631582</v>
      </c>
      <c r="AC68" s="176">
        <v>150</v>
      </c>
      <c r="AD68" s="177">
        <v>-0.18918918918918914</v>
      </c>
      <c r="AE68" s="176">
        <v>177</v>
      </c>
      <c r="AF68" s="177">
        <v>-0.59027777777777779</v>
      </c>
      <c r="AG68" s="176">
        <v>190</v>
      </c>
      <c r="AH68" s="177">
        <v>0.19496855345911945</v>
      </c>
      <c r="AI68" s="176">
        <v>384</v>
      </c>
      <c r="AJ68" s="177">
        <v>-0.50579150579150578</v>
      </c>
      <c r="AK68" s="176">
        <v>1182</v>
      </c>
      <c r="AL68" s="177">
        <v>-0.45630174793008282</v>
      </c>
      <c r="AM68" s="176">
        <v>297</v>
      </c>
      <c r="AN68" s="177">
        <v>3.367647058823529</v>
      </c>
      <c r="AO68" s="176">
        <v>720</v>
      </c>
      <c r="AP68" s="177">
        <v>-1.5047879616963078E-2</v>
      </c>
      <c r="AQ68" s="176">
        <v>356</v>
      </c>
      <c r="AR68" s="177">
        <v>-0.22270742358078599</v>
      </c>
      <c r="AS68" s="178">
        <v>15521</v>
      </c>
      <c r="AT68" s="179">
        <v>-0.26496495548399313</v>
      </c>
      <c r="AU68" s="178">
        <v>87195</v>
      </c>
      <c r="AV68" s="179">
        <v>-0.18687170113956397</v>
      </c>
    </row>
    <row r="69" spans="2:48" customFormat="1" ht="15" hidden="1" customHeight="1" outlineLevel="1" x14ac:dyDescent="0.25">
      <c r="B69" s="57" t="s">
        <v>91</v>
      </c>
      <c r="C69" s="176">
        <v>57948</v>
      </c>
      <c r="D69" s="177">
        <v>-0.15557239449755189</v>
      </c>
      <c r="E69" s="176">
        <v>208</v>
      </c>
      <c r="F69" s="177">
        <v>-0.42382271468144039</v>
      </c>
      <c r="G69" s="176">
        <v>156</v>
      </c>
      <c r="H69" s="177">
        <v>-0.13812154696132595</v>
      </c>
      <c r="I69" s="176">
        <v>7412</v>
      </c>
      <c r="J69" s="177">
        <v>-0.21123762903054166</v>
      </c>
      <c r="K69" s="176">
        <v>946</v>
      </c>
      <c r="L69" s="177">
        <v>-0.15004492362982924</v>
      </c>
      <c r="M69" s="176">
        <v>2152</v>
      </c>
      <c r="N69" s="177">
        <v>-0.31682539682539679</v>
      </c>
      <c r="O69" s="176">
        <v>134</v>
      </c>
      <c r="P69" s="177">
        <v>-0.23863636363636365</v>
      </c>
      <c r="Q69" s="176">
        <v>547</v>
      </c>
      <c r="R69" s="177">
        <v>-0.18479880774962743</v>
      </c>
      <c r="S69" s="176">
        <v>252</v>
      </c>
      <c r="T69" s="177">
        <v>-0.52631578947368429</v>
      </c>
      <c r="U69" s="176">
        <v>84</v>
      </c>
      <c r="V69" s="177">
        <v>-0.41258741258741261</v>
      </c>
      <c r="W69" s="176">
        <v>76</v>
      </c>
      <c r="X69" s="177">
        <v>-0.6607142857142857</v>
      </c>
      <c r="Y69" s="176">
        <v>70</v>
      </c>
      <c r="Z69" s="177">
        <v>-0.41176470588235292</v>
      </c>
      <c r="AA69" s="176">
        <v>22</v>
      </c>
      <c r="AB69" s="177">
        <v>-0.52173913043478259</v>
      </c>
      <c r="AC69" s="176">
        <v>145</v>
      </c>
      <c r="AD69" s="177">
        <v>-0.31603773584905659</v>
      </c>
      <c r="AE69" s="176">
        <v>211</v>
      </c>
      <c r="AF69" s="177">
        <v>-0.42506811989100812</v>
      </c>
      <c r="AG69" s="176">
        <v>139</v>
      </c>
      <c r="AH69" s="177">
        <v>-0.27604166666666663</v>
      </c>
      <c r="AI69" s="176">
        <v>384</v>
      </c>
      <c r="AJ69" s="177">
        <v>-0.41463414634146345</v>
      </c>
      <c r="AK69" s="176">
        <v>1029</v>
      </c>
      <c r="AL69" s="177">
        <v>-0.39506172839506171</v>
      </c>
      <c r="AM69" s="176">
        <v>224</v>
      </c>
      <c r="AN69" s="177">
        <v>0.32544378698224863</v>
      </c>
      <c r="AO69" s="176">
        <v>543</v>
      </c>
      <c r="AP69" s="177">
        <v>-0.16203703703703709</v>
      </c>
      <c r="AQ69" s="176">
        <v>544</v>
      </c>
      <c r="AR69" s="177">
        <v>0.73248407643312108</v>
      </c>
      <c r="AS69" s="178">
        <v>15026</v>
      </c>
      <c r="AT69" s="179">
        <v>-0.2426411290322581</v>
      </c>
      <c r="AU69" s="178">
        <v>72974</v>
      </c>
      <c r="AV69" s="179">
        <v>-0.17509947549285587</v>
      </c>
    </row>
    <row r="70" spans="2:48" customFormat="1" ht="15" hidden="1" customHeight="1" outlineLevel="1" x14ac:dyDescent="0.25">
      <c r="B70" s="57" t="s">
        <v>92</v>
      </c>
      <c r="C70" s="176">
        <v>47787</v>
      </c>
      <c r="D70" s="177">
        <v>-0.17991796948739514</v>
      </c>
      <c r="E70" s="176">
        <v>183</v>
      </c>
      <c r="F70" s="177">
        <v>-0.16055045871559637</v>
      </c>
      <c r="G70" s="176">
        <v>105</v>
      </c>
      <c r="H70" s="177">
        <v>-0.1796875</v>
      </c>
      <c r="I70" s="176">
        <v>7331</v>
      </c>
      <c r="J70" s="177">
        <v>-8.7957203284399155E-2</v>
      </c>
      <c r="K70" s="176">
        <v>764</v>
      </c>
      <c r="L70" s="177">
        <v>0.30598290598290601</v>
      </c>
      <c r="M70" s="176">
        <v>2401</v>
      </c>
      <c r="N70" s="177">
        <v>7.4753804834377879E-2</v>
      </c>
      <c r="O70" s="176">
        <v>97</v>
      </c>
      <c r="P70" s="177">
        <v>-0.40853658536585369</v>
      </c>
      <c r="Q70" s="176">
        <v>344</v>
      </c>
      <c r="R70" s="177">
        <v>-0.2321428571428571</v>
      </c>
      <c r="S70" s="176">
        <v>272</v>
      </c>
      <c r="T70" s="177">
        <v>-0.16819571865443428</v>
      </c>
      <c r="U70" s="176">
        <v>71</v>
      </c>
      <c r="V70" s="177">
        <v>0.73170731707317072</v>
      </c>
      <c r="W70" s="176">
        <v>55</v>
      </c>
      <c r="X70" s="177">
        <v>-0.71502590673575128</v>
      </c>
      <c r="Y70" s="176">
        <v>109</v>
      </c>
      <c r="Z70" s="177">
        <v>0.91228070175438591</v>
      </c>
      <c r="AA70" s="176">
        <v>37</v>
      </c>
      <c r="AB70" s="177">
        <v>2.7777777777777679E-2</v>
      </c>
      <c r="AC70" s="176">
        <v>157</v>
      </c>
      <c r="AD70" s="177">
        <v>0.50961538461538458</v>
      </c>
      <c r="AE70" s="176">
        <v>174</v>
      </c>
      <c r="AF70" s="177">
        <v>-0.12562814070351758</v>
      </c>
      <c r="AG70" s="176">
        <v>125</v>
      </c>
      <c r="AH70" s="177">
        <v>0.12612612612612617</v>
      </c>
      <c r="AI70" s="176">
        <v>366</v>
      </c>
      <c r="AJ70" s="177">
        <v>0.13664596273291929</v>
      </c>
      <c r="AK70" s="176">
        <v>1018</v>
      </c>
      <c r="AL70" s="177">
        <v>-6.5197428833792426E-2</v>
      </c>
      <c r="AM70" s="176">
        <v>192</v>
      </c>
      <c r="AN70" s="177">
        <v>0.30612244897959173</v>
      </c>
      <c r="AO70" s="176">
        <v>362</v>
      </c>
      <c r="AP70" s="177">
        <v>-0.25667351129363447</v>
      </c>
      <c r="AQ70" s="176">
        <v>366</v>
      </c>
      <c r="AR70" s="177">
        <v>0.57081545064377681</v>
      </c>
      <c r="AS70" s="178">
        <v>14257</v>
      </c>
      <c r="AT70" s="179">
        <v>-3.8897128218956412E-2</v>
      </c>
      <c r="AU70" s="178">
        <v>62044</v>
      </c>
      <c r="AV70" s="179">
        <v>-0.1513029204568771</v>
      </c>
    </row>
    <row r="71" spans="2:48" customFormat="1" ht="15" hidden="1" customHeight="1" outlineLevel="1" x14ac:dyDescent="0.25">
      <c r="B71" s="57" t="s">
        <v>93</v>
      </c>
      <c r="C71" s="176">
        <v>39923</v>
      </c>
      <c r="D71" s="177">
        <v>-0.28278600172463353</v>
      </c>
      <c r="E71" s="176">
        <v>306</v>
      </c>
      <c r="F71" s="177">
        <v>0.14606741573033699</v>
      </c>
      <c r="G71" s="176">
        <v>140</v>
      </c>
      <c r="H71" s="177">
        <v>0.39999999999999991</v>
      </c>
      <c r="I71" s="176">
        <v>9499</v>
      </c>
      <c r="J71" s="177">
        <v>-0.20927328727212191</v>
      </c>
      <c r="K71" s="176">
        <v>1040</v>
      </c>
      <c r="L71" s="177">
        <v>0.19402985074626855</v>
      </c>
      <c r="M71" s="176">
        <v>2450</v>
      </c>
      <c r="N71" s="177">
        <v>-9.5273264401772528E-2</v>
      </c>
      <c r="O71" s="176">
        <v>80</v>
      </c>
      <c r="P71" s="177">
        <v>0.4285714285714286</v>
      </c>
      <c r="Q71" s="176">
        <v>216</v>
      </c>
      <c r="R71" s="177">
        <v>-0.34346504559270519</v>
      </c>
      <c r="S71" s="176">
        <v>142</v>
      </c>
      <c r="T71" s="177">
        <v>-0.38260869565217392</v>
      </c>
      <c r="U71" s="176">
        <v>51</v>
      </c>
      <c r="V71" s="177">
        <v>-0.25</v>
      </c>
      <c r="W71" s="176">
        <v>15</v>
      </c>
      <c r="X71" s="177">
        <v>-0.85148514851485146</v>
      </c>
      <c r="Y71" s="176">
        <v>29</v>
      </c>
      <c r="Z71" s="177">
        <v>-0.30952380952380953</v>
      </c>
      <c r="AA71" s="176">
        <v>47</v>
      </c>
      <c r="AB71" s="177">
        <v>1.4736842105263159</v>
      </c>
      <c r="AC71" s="176">
        <v>163</v>
      </c>
      <c r="AD71" s="177">
        <v>-0.30638297872340425</v>
      </c>
      <c r="AE71" s="176">
        <v>349</v>
      </c>
      <c r="AF71" s="177">
        <v>-4.3835616438356206E-2</v>
      </c>
      <c r="AG71" s="176">
        <v>82</v>
      </c>
      <c r="AH71" s="177">
        <v>-0.359375</v>
      </c>
      <c r="AI71" s="176">
        <v>277</v>
      </c>
      <c r="AJ71" s="177">
        <v>-0.15805471124620063</v>
      </c>
      <c r="AK71" s="176">
        <v>544</v>
      </c>
      <c r="AL71" s="177">
        <v>0.15498938428874731</v>
      </c>
      <c r="AM71" s="176">
        <v>153</v>
      </c>
      <c r="AN71" s="177">
        <v>0.73863636363636354</v>
      </c>
      <c r="AO71" s="176">
        <v>430</v>
      </c>
      <c r="AP71" s="177">
        <v>7.2319201995012516E-2</v>
      </c>
      <c r="AQ71" s="176">
        <v>325</v>
      </c>
      <c r="AR71" s="177">
        <v>1.0700636942675161</v>
      </c>
      <c r="AS71" s="178">
        <v>16196</v>
      </c>
      <c r="AT71" s="179">
        <v>-0.13612118625986769</v>
      </c>
      <c r="AU71" s="178">
        <v>56119</v>
      </c>
      <c r="AV71" s="179">
        <v>-0.2458340052679675</v>
      </c>
    </row>
    <row r="72" spans="2:48" customFormat="1" ht="15" hidden="1" customHeight="1" outlineLevel="1" x14ac:dyDescent="0.25">
      <c r="B72" s="57" t="s">
        <v>94</v>
      </c>
      <c r="C72" s="176">
        <v>43871</v>
      </c>
      <c r="D72" s="177">
        <v>-8.7560574863251639E-2</v>
      </c>
      <c r="E72" s="176">
        <v>240</v>
      </c>
      <c r="F72" s="177">
        <v>-0.29824561403508776</v>
      </c>
      <c r="G72" s="176">
        <v>140</v>
      </c>
      <c r="H72" s="177">
        <v>1.449275362318847E-2</v>
      </c>
      <c r="I72" s="176">
        <v>13698</v>
      </c>
      <c r="J72" s="177">
        <v>-7.1070120710701179E-2</v>
      </c>
      <c r="K72" s="176">
        <v>1622</v>
      </c>
      <c r="L72" s="177">
        <v>-6.134259259259256E-2</v>
      </c>
      <c r="M72" s="176">
        <v>4082</v>
      </c>
      <c r="N72" s="177">
        <v>-0.20922123208058896</v>
      </c>
      <c r="O72" s="176">
        <v>142</v>
      </c>
      <c r="P72" s="177">
        <v>0.43434343434343425</v>
      </c>
      <c r="Q72" s="176">
        <v>409</v>
      </c>
      <c r="R72" s="177">
        <v>-3.3096926713948038E-2</v>
      </c>
      <c r="S72" s="176">
        <v>3097</v>
      </c>
      <c r="T72" s="177">
        <v>-6.4915458937198078E-2</v>
      </c>
      <c r="U72" s="176">
        <v>461</v>
      </c>
      <c r="V72" s="177">
        <v>-0.5338725985844287</v>
      </c>
      <c r="W72" s="176">
        <v>157</v>
      </c>
      <c r="X72" s="177">
        <v>-0.49025974025974028</v>
      </c>
      <c r="Y72" s="176">
        <v>314</v>
      </c>
      <c r="Z72" s="177">
        <v>-0.12777777777777777</v>
      </c>
      <c r="AA72" s="176">
        <v>2165</v>
      </c>
      <c r="AB72" s="177">
        <v>0.30815709969788529</v>
      </c>
      <c r="AC72" s="176">
        <v>342</v>
      </c>
      <c r="AD72" s="177">
        <v>0.34117647058823519</v>
      </c>
      <c r="AE72" s="176">
        <v>481</v>
      </c>
      <c r="AF72" s="177">
        <v>0.23333333333333339</v>
      </c>
      <c r="AG72" s="176">
        <v>123</v>
      </c>
      <c r="AH72" s="177">
        <v>-0.29714285714285715</v>
      </c>
      <c r="AI72" s="176">
        <v>232</v>
      </c>
      <c r="AJ72" s="177">
        <v>-0.48329621380846322</v>
      </c>
      <c r="AK72" s="176">
        <v>840</v>
      </c>
      <c r="AL72" s="177">
        <v>0.25748502994011968</v>
      </c>
      <c r="AM72" s="176">
        <v>208</v>
      </c>
      <c r="AN72" s="177">
        <v>4.8309178743961567E-3</v>
      </c>
      <c r="AO72" s="176">
        <v>531</v>
      </c>
      <c r="AP72" s="177">
        <v>0.47500000000000009</v>
      </c>
      <c r="AQ72" s="176">
        <v>362</v>
      </c>
      <c r="AR72" s="177">
        <v>6.7846607669616477E-2</v>
      </c>
      <c r="AS72" s="178">
        <v>26549</v>
      </c>
      <c r="AT72" s="179">
        <v>-7.7935609349494617E-2</v>
      </c>
      <c r="AU72" s="178">
        <v>70420</v>
      </c>
      <c r="AV72" s="179">
        <v>-8.3955563649608433E-2</v>
      </c>
    </row>
    <row r="73" spans="2:48" customFormat="1" ht="15" hidden="1" customHeight="1" outlineLevel="1" x14ac:dyDescent="0.25">
      <c r="B73" s="57" t="s">
        <v>95</v>
      </c>
      <c r="C73" s="176">
        <v>29182</v>
      </c>
      <c r="D73" s="177">
        <v>-0.35086197308419531</v>
      </c>
      <c r="E73" s="176">
        <v>268</v>
      </c>
      <c r="F73" s="177">
        <v>-0.10367892976588633</v>
      </c>
      <c r="G73" s="176">
        <v>78</v>
      </c>
      <c r="H73" s="177">
        <v>-0.63207547169811318</v>
      </c>
      <c r="I73" s="176">
        <v>17062</v>
      </c>
      <c r="J73" s="177">
        <v>-0.13382069245608696</v>
      </c>
      <c r="K73" s="176">
        <v>1033</v>
      </c>
      <c r="L73" s="177">
        <v>-0.1469859620148638</v>
      </c>
      <c r="M73" s="176">
        <v>4507</v>
      </c>
      <c r="N73" s="177">
        <v>-0.3883837698466549</v>
      </c>
      <c r="O73" s="176">
        <v>134</v>
      </c>
      <c r="P73" s="177">
        <v>-0.43220338983050843</v>
      </c>
      <c r="Q73" s="176">
        <v>306</v>
      </c>
      <c r="R73" s="177">
        <v>-0.17520215633423175</v>
      </c>
      <c r="S73" s="176">
        <v>10479</v>
      </c>
      <c r="T73" s="177">
        <v>-6.09373599784927E-2</v>
      </c>
      <c r="U73" s="176">
        <v>2077</v>
      </c>
      <c r="V73" s="177">
        <v>-0.29996629592180657</v>
      </c>
      <c r="W73" s="176">
        <v>728</v>
      </c>
      <c r="X73" s="177">
        <v>-0.38823529411764701</v>
      </c>
      <c r="Y73" s="176">
        <v>1163</v>
      </c>
      <c r="Z73" s="177">
        <v>-8.9271730618637468E-2</v>
      </c>
      <c r="AA73" s="176">
        <v>6511</v>
      </c>
      <c r="AB73" s="177">
        <v>0.13729257641921389</v>
      </c>
      <c r="AC73" s="176">
        <v>191</v>
      </c>
      <c r="AD73" s="177">
        <v>-0.1434977578475336</v>
      </c>
      <c r="AE73" s="176">
        <v>394</v>
      </c>
      <c r="AF73" s="177">
        <v>-0.26217228464419473</v>
      </c>
      <c r="AG73" s="176">
        <v>83</v>
      </c>
      <c r="AH73" s="177">
        <v>-0.22429906542056077</v>
      </c>
      <c r="AI73" s="176">
        <v>296</v>
      </c>
      <c r="AJ73" s="177">
        <v>-0.47795414462081132</v>
      </c>
      <c r="AK73" s="176">
        <v>460</v>
      </c>
      <c r="AL73" s="177">
        <v>-0.37244201909959074</v>
      </c>
      <c r="AM73" s="176">
        <v>102</v>
      </c>
      <c r="AN73" s="177">
        <v>-0.46031746031746035</v>
      </c>
      <c r="AO73" s="176">
        <v>263</v>
      </c>
      <c r="AP73" s="177">
        <v>-0.3324873096446701</v>
      </c>
      <c r="AQ73" s="176">
        <v>351</v>
      </c>
      <c r="AR73" s="177">
        <v>0.2491103202846976</v>
      </c>
      <c r="AS73" s="178">
        <v>36007</v>
      </c>
      <c r="AT73" s="179">
        <v>-0.17382924534795674</v>
      </c>
      <c r="AU73" s="178">
        <v>65189</v>
      </c>
      <c r="AV73" s="179">
        <v>-0.26371727393887368</v>
      </c>
    </row>
    <row r="74" spans="2:48" customFormat="1" ht="15" hidden="1" customHeight="1" outlineLevel="1" x14ac:dyDescent="0.25">
      <c r="B74" s="57" t="s">
        <v>96</v>
      </c>
      <c r="C74" s="176">
        <v>25244</v>
      </c>
      <c r="D74" s="177">
        <v>-7.8988653362034422E-2</v>
      </c>
      <c r="E74" s="176">
        <v>425</v>
      </c>
      <c r="F74" s="177">
        <v>0.33228840125391845</v>
      </c>
      <c r="G74" s="176">
        <v>108</v>
      </c>
      <c r="H74" s="177">
        <v>-0.1074380165289256</v>
      </c>
      <c r="I74" s="176">
        <v>14729</v>
      </c>
      <c r="J74" s="177">
        <v>-0.1511152094980116</v>
      </c>
      <c r="K74" s="176">
        <v>1030</v>
      </c>
      <c r="L74" s="177">
        <v>-0.13445378151260501</v>
      </c>
      <c r="M74" s="176">
        <v>5670</v>
      </c>
      <c r="N74" s="177">
        <v>-0.31686746987951808</v>
      </c>
      <c r="O74" s="176">
        <v>151</v>
      </c>
      <c r="P74" s="177">
        <v>0.33628318584070804</v>
      </c>
      <c r="Q74" s="176">
        <v>420</v>
      </c>
      <c r="R74" s="177">
        <v>-8.6956521739130488E-2</v>
      </c>
      <c r="S74" s="176">
        <v>8995</v>
      </c>
      <c r="T74" s="177">
        <v>-0.15365073391042527</v>
      </c>
      <c r="U74" s="176">
        <v>2034</v>
      </c>
      <c r="V74" s="177">
        <v>-0.20141342756183744</v>
      </c>
      <c r="W74" s="176">
        <v>1034</v>
      </c>
      <c r="X74" s="177">
        <v>-0.23350630096367675</v>
      </c>
      <c r="Y74" s="176">
        <v>900</v>
      </c>
      <c r="Z74" s="177">
        <v>-0.36664320900774106</v>
      </c>
      <c r="AA74" s="176">
        <v>5027</v>
      </c>
      <c r="AB74" s="177">
        <v>-5.3473922048578371E-2</v>
      </c>
      <c r="AC74" s="176">
        <v>269</v>
      </c>
      <c r="AD74" s="177">
        <v>0.24537037037037046</v>
      </c>
      <c r="AE74" s="176">
        <v>424</v>
      </c>
      <c r="AF74" s="177">
        <v>-0.20450281425891181</v>
      </c>
      <c r="AG74" s="176">
        <v>56</v>
      </c>
      <c r="AH74" s="177">
        <v>-0.67999999999999994</v>
      </c>
      <c r="AI74" s="176">
        <v>249</v>
      </c>
      <c r="AJ74" s="177">
        <v>-0.47907949790794979</v>
      </c>
      <c r="AK74" s="176">
        <v>414</v>
      </c>
      <c r="AL74" s="177">
        <v>-0.17200000000000004</v>
      </c>
      <c r="AM74" s="176">
        <v>114</v>
      </c>
      <c r="AN74" s="177">
        <v>-0.37704918032786883</v>
      </c>
      <c r="AO74" s="176">
        <v>327</v>
      </c>
      <c r="AP74" s="177">
        <v>0.10101010101010099</v>
      </c>
      <c r="AQ74" s="176">
        <v>493</v>
      </c>
      <c r="AR74" s="177">
        <v>0.39660056657223786</v>
      </c>
      <c r="AS74" s="178">
        <v>33874</v>
      </c>
      <c r="AT74" s="179">
        <v>-0.17815464492806365</v>
      </c>
      <c r="AU74" s="178">
        <v>59118</v>
      </c>
      <c r="AV74" s="179">
        <v>-0.13854807215923992</v>
      </c>
    </row>
    <row r="75" spans="2:48" customFormat="1" ht="15" hidden="1" customHeight="1" outlineLevel="1" x14ac:dyDescent="0.25">
      <c r="B75" s="57" t="s">
        <v>97</v>
      </c>
      <c r="C75" s="176">
        <v>20453</v>
      </c>
      <c r="D75" s="177">
        <v>-6.6627116323643487E-2</v>
      </c>
      <c r="E75" s="176">
        <v>298</v>
      </c>
      <c r="F75" s="177">
        <v>-3.2467532467532423E-2</v>
      </c>
      <c r="G75" s="176">
        <v>232</v>
      </c>
      <c r="H75" s="177">
        <v>5.4545454545454453E-2</v>
      </c>
      <c r="I75" s="176">
        <v>16753</v>
      </c>
      <c r="J75" s="177">
        <v>-9.2912447885646232E-2</v>
      </c>
      <c r="K75" s="176">
        <v>635</v>
      </c>
      <c r="L75" s="177">
        <v>-4.7021943573667402E-3</v>
      </c>
      <c r="M75" s="176">
        <v>5599</v>
      </c>
      <c r="N75" s="177">
        <v>-0.15333434144866176</v>
      </c>
      <c r="O75" s="176">
        <v>200</v>
      </c>
      <c r="P75" s="177">
        <v>-8.6757990867579959E-2</v>
      </c>
      <c r="Q75" s="176">
        <v>465</v>
      </c>
      <c r="R75" s="177">
        <v>-6.9999999999999951E-2</v>
      </c>
      <c r="S75" s="176">
        <v>10510</v>
      </c>
      <c r="T75" s="177">
        <v>-0.25317984793576354</v>
      </c>
      <c r="U75" s="176">
        <v>2083</v>
      </c>
      <c r="V75" s="177">
        <v>-0.34783969943644333</v>
      </c>
      <c r="W75" s="176">
        <v>1226</v>
      </c>
      <c r="X75" s="177">
        <v>-0.46439493228484052</v>
      </c>
      <c r="Y75" s="176">
        <v>1196</v>
      </c>
      <c r="Z75" s="177">
        <v>-0.24968632371392718</v>
      </c>
      <c r="AA75" s="176">
        <v>6005</v>
      </c>
      <c r="AB75" s="177">
        <v>-0.14165237278444831</v>
      </c>
      <c r="AC75" s="176">
        <v>266</v>
      </c>
      <c r="AD75" s="177">
        <v>0.41489361702127669</v>
      </c>
      <c r="AE75" s="176">
        <v>677</v>
      </c>
      <c r="AF75" s="177">
        <v>7.8025477707006408E-2</v>
      </c>
      <c r="AG75" s="176">
        <v>126</v>
      </c>
      <c r="AH75" s="177">
        <v>-0.23636363636363633</v>
      </c>
      <c r="AI75" s="176">
        <v>248</v>
      </c>
      <c r="AJ75" s="177">
        <v>-0.34042553191489366</v>
      </c>
      <c r="AK75" s="176">
        <v>521</v>
      </c>
      <c r="AL75" s="177">
        <v>-0.22238805970149256</v>
      </c>
      <c r="AM75" s="176">
        <v>64</v>
      </c>
      <c r="AN75" s="177">
        <v>-0.68932038834951459</v>
      </c>
      <c r="AO75" s="176">
        <v>365</v>
      </c>
      <c r="AP75" s="177">
        <v>-8.0604534005037753E-2</v>
      </c>
      <c r="AQ75" s="176">
        <v>298</v>
      </c>
      <c r="AR75" s="177">
        <v>-5.3968253968253999E-2</v>
      </c>
      <c r="AS75" s="178">
        <v>37257</v>
      </c>
      <c r="AT75" s="179">
        <v>-0.15296123678526774</v>
      </c>
      <c r="AU75" s="178">
        <v>57710</v>
      </c>
      <c r="AV75" s="179">
        <v>-0.12425263285683941</v>
      </c>
    </row>
    <row r="76" spans="2:48" customFormat="1" collapsed="1" x14ac:dyDescent="0.25">
      <c r="B76" s="190">
        <v>2009</v>
      </c>
      <c r="C76" s="191">
        <v>477934</v>
      </c>
      <c r="D76" s="192">
        <v>-0.14723016724090865</v>
      </c>
      <c r="E76" s="191">
        <v>3164</v>
      </c>
      <c r="F76" s="192">
        <v>-8.44907407407407E-2</v>
      </c>
      <c r="G76" s="191">
        <v>1633</v>
      </c>
      <c r="H76" s="192">
        <v>-0.19038175508180466</v>
      </c>
      <c r="I76" s="191">
        <v>141081</v>
      </c>
      <c r="J76" s="192">
        <v>-0.13601484466382108</v>
      </c>
      <c r="K76" s="191">
        <v>10844</v>
      </c>
      <c r="L76" s="192">
        <v>-7.8439704257669773E-2</v>
      </c>
      <c r="M76" s="191">
        <v>43645</v>
      </c>
      <c r="N76" s="192">
        <v>-0.26394697787371835</v>
      </c>
      <c r="O76" s="191">
        <v>1573</v>
      </c>
      <c r="P76" s="192">
        <v>-0.2869446962828649</v>
      </c>
      <c r="Q76" s="191">
        <v>4858</v>
      </c>
      <c r="R76" s="192">
        <v>-0.21085120207927222</v>
      </c>
      <c r="S76" s="191">
        <v>53562</v>
      </c>
      <c r="T76" s="192">
        <v>-0.24952711885779943</v>
      </c>
      <c r="U76" s="191">
        <v>10803</v>
      </c>
      <c r="V76" s="192">
        <v>-0.35404209519253771</v>
      </c>
      <c r="W76" s="191">
        <v>5244</v>
      </c>
      <c r="X76" s="192">
        <v>-0.48482169171824341</v>
      </c>
      <c r="Y76" s="191">
        <v>5964</v>
      </c>
      <c r="Z76" s="192">
        <v>-0.27471725647573875</v>
      </c>
      <c r="AA76" s="191">
        <v>31551</v>
      </c>
      <c r="AB76" s="192">
        <v>-0.12950751827838325</v>
      </c>
      <c r="AC76" s="191">
        <v>2662</v>
      </c>
      <c r="AD76" s="192">
        <v>-8.9352196574832288E-3</v>
      </c>
      <c r="AE76" s="191">
        <v>4292</v>
      </c>
      <c r="AF76" s="192">
        <v>-0.21935249181520555</v>
      </c>
      <c r="AG76" s="191">
        <v>1392</v>
      </c>
      <c r="AH76" s="192">
        <v>-0.26967471143756561</v>
      </c>
      <c r="AI76" s="191">
        <v>3448</v>
      </c>
      <c r="AJ76" s="192">
        <v>-0.40898183064792593</v>
      </c>
      <c r="AK76" s="191">
        <v>8462</v>
      </c>
      <c r="AL76" s="192">
        <v>-0.23937078651685395</v>
      </c>
      <c r="AM76" s="191">
        <v>2664</v>
      </c>
      <c r="AN76" s="192">
        <v>0.49327354260089695</v>
      </c>
      <c r="AO76" s="191">
        <v>5155</v>
      </c>
      <c r="AP76" s="192">
        <v>-7.1171171171171221E-2</v>
      </c>
      <c r="AQ76" s="191">
        <v>4163</v>
      </c>
      <c r="AR76" s="192">
        <v>7.3214746068574366E-2</v>
      </c>
      <c r="AS76" s="178">
        <v>292598</v>
      </c>
      <c r="AT76" s="193">
        <v>-0.18228057525808927</v>
      </c>
      <c r="AU76" s="178">
        <v>770532</v>
      </c>
      <c r="AV76" s="193">
        <v>-0.16088823451900369</v>
      </c>
    </row>
    <row r="77" spans="2:48" customFormat="1" ht="15" hidden="1" customHeight="1" outlineLevel="1" x14ac:dyDescent="0.25">
      <c r="B77" s="57" t="s">
        <v>86</v>
      </c>
      <c r="C77" s="176">
        <v>29961</v>
      </c>
      <c r="D77" s="177">
        <v>-9.0713201820940781E-2</v>
      </c>
      <c r="E77" s="176">
        <v>359</v>
      </c>
      <c r="F77" s="177">
        <v>5.6022408963585235E-3</v>
      </c>
      <c r="G77" s="176">
        <v>146</v>
      </c>
      <c r="H77" s="177">
        <v>-0.15606936416184969</v>
      </c>
      <c r="I77" s="176">
        <v>15322</v>
      </c>
      <c r="J77" s="177">
        <v>-0.12908543170579212</v>
      </c>
      <c r="K77" s="176">
        <v>751</v>
      </c>
      <c r="L77" s="177">
        <v>-0.1070154577883472</v>
      </c>
      <c r="M77" s="176">
        <v>6584</v>
      </c>
      <c r="N77" s="177">
        <v>-0.17338355304456998</v>
      </c>
      <c r="O77" s="176">
        <v>287</v>
      </c>
      <c r="P77" s="177">
        <v>-0.1223241590214067</v>
      </c>
      <c r="Q77" s="176">
        <v>539</v>
      </c>
      <c r="R77" s="177">
        <v>-0.27651006711409398</v>
      </c>
      <c r="S77" s="176">
        <v>12318</v>
      </c>
      <c r="T77" s="177">
        <v>-0.15883638350177542</v>
      </c>
      <c r="U77" s="176">
        <v>2445</v>
      </c>
      <c r="V77" s="177">
        <v>-0.31608391608391606</v>
      </c>
      <c r="W77" s="176">
        <v>1827</v>
      </c>
      <c r="X77" s="177">
        <v>-0.18908122503328895</v>
      </c>
      <c r="Y77" s="176">
        <v>1394</v>
      </c>
      <c r="Z77" s="177">
        <v>-0.33365200764818359</v>
      </c>
      <c r="AA77" s="176">
        <v>6652</v>
      </c>
      <c r="AB77" s="177">
        <v>-1.0707911957168359E-2</v>
      </c>
      <c r="AC77" s="176">
        <v>235</v>
      </c>
      <c r="AD77" s="177">
        <v>-0.15162454873646214</v>
      </c>
      <c r="AE77" s="176">
        <v>518</v>
      </c>
      <c r="AF77" s="177">
        <v>7.2463768115942129E-2</v>
      </c>
      <c r="AG77" s="176">
        <v>180</v>
      </c>
      <c r="AH77" s="177">
        <v>-0.13875598086124397</v>
      </c>
      <c r="AI77" s="176">
        <v>337</v>
      </c>
      <c r="AJ77" s="177">
        <v>-0.11315789473684212</v>
      </c>
      <c r="AK77" s="176">
        <v>950</v>
      </c>
      <c r="AL77" s="177">
        <v>8.9449541284403633E-2</v>
      </c>
      <c r="AM77" s="176">
        <v>124</v>
      </c>
      <c r="AN77" s="177">
        <v>-0.35416666666666663</v>
      </c>
      <c r="AO77" s="176">
        <v>437</v>
      </c>
      <c r="AP77" s="177">
        <v>2.8235294117647136E-2</v>
      </c>
      <c r="AQ77" s="176">
        <v>538</v>
      </c>
      <c r="AR77" s="177">
        <v>0.33498759305210912</v>
      </c>
      <c r="AS77" s="178">
        <v>39625</v>
      </c>
      <c r="AT77" s="179">
        <v>-0.13644684653271155</v>
      </c>
      <c r="AU77" s="178">
        <v>69586</v>
      </c>
      <c r="AV77" s="179">
        <v>-0.11733218326652795</v>
      </c>
    </row>
    <row r="78" spans="2:48" customFormat="1" ht="15" hidden="1" customHeight="1" outlineLevel="1" x14ac:dyDescent="0.25">
      <c r="B78" s="57" t="s">
        <v>87</v>
      </c>
      <c r="C78" s="176">
        <v>30821</v>
      </c>
      <c r="D78" s="177">
        <v>-7.7077406797424808E-2</v>
      </c>
      <c r="E78" s="176">
        <v>287</v>
      </c>
      <c r="F78" s="177">
        <v>-7.1197411003236288E-2</v>
      </c>
      <c r="G78" s="176">
        <v>248</v>
      </c>
      <c r="H78" s="177">
        <v>0.72222222222222232</v>
      </c>
      <c r="I78" s="176">
        <v>16206</v>
      </c>
      <c r="J78" s="177">
        <v>-9.7661469933184808E-2</v>
      </c>
      <c r="K78" s="176">
        <v>640</v>
      </c>
      <c r="L78" s="177">
        <v>0.26232741617357003</v>
      </c>
      <c r="M78" s="176">
        <v>5423</v>
      </c>
      <c r="N78" s="177">
        <v>-0.34234780499636186</v>
      </c>
      <c r="O78" s="176">
        <v>215</v>
      </c>
      <c r="P78" s="177">
        <v>0.59259259259259256</v>
      </c>
      <c r="Q78" s="176">
        <v>339</v>
      </c>
      <c r="R78" s="177">
        <v>-0.49628528974739972</v>
      </c>
      <c r="S78" s="176">
        <v>11806</v>
      </c>
      <c r="T78" s="177">
        <v>-2.7752614675121468E-2</v>
      </c>
      <c r="U78" s="176">
        <v>2667</v>
      </c>
      <c r="V78" s="177">
        <v>-7.2025052192066785E-2</v>
      </c>
      <c r="W78" s="176">
        <v>1479</v>
      </c>
      <c r="X78" s="177">
        <v>0.22840531561461797</v>
      </c>
      <c r="Y78" s="176">
        <v>966</v>
      </c>
      <c r="Z78" s="177">
        <v>-5.2941176470588269E-2</v>
      </c>
      <c r="AA78" s="176">
        <v>6694</v>
      </c>
      <c r="AB78" s="177">
        <v>-4.9822569198012756E-2</v>
      </c>
      <c r="AC78" s="176">
        <v>355</v>
      </c>
      <c r="AD78" s="177">
        <v>0.36538461538461542</v>
      </c>
      <c r="AE78" s="176">
        <v>569</v>
      </c>
      <c r="AF78" s="177">
        <v>-8.520900321543412E-2</v>
      </c>
      <c r="AG78" s="176">
        <v>152</v>
      </c>
      <c r="AH78" s="177">
        <v>-0.10059171597633132</v>
      </c>
      <c r="AI78" s="176">
        <v>267</v>
      </c>
      <c r="AJ78" s="177">
        <v>-0.18597560975609762</v>
      </c>
      <c r="AK78" s="176">
        <v>498</v>
      </c>
      <c r="AL78" s="177">
        <v>6.6381156316916545E-2</v>
      </c>
      <c r="AM78" s="176">
        <v>134</v>
      </c>
      <c r="AN78" s="177">
        <v>-6.2937062937062915E-2</v>
      </c>
      <c r="AO78" s="176">
        <v>330</v>
      </c>
      <c r="AP78" s="177">
        <v>-0.15601023017902815</v>
      </c>
      <c r="AQ78" s="176">
        <v>321</v>
      </c>
      <c r="AR78" s="177">
        <v>0.20676691729323315</v>
      </c>
      <c r="AS78" s="178">
        <v>37790</v>
      </c>
      <c r="AT78" s="179">
        <v>-0.11629212169398784</v>
      </c>
      <c r="AU78" s="178">
        <v>68611</v>
      </c>
      <c r="AV78" s="179">
        <v>-9.9096614932114857E-2</v>
      </c>
    </row>
    <row r="79" spans="2:48" customFormat="1" ht="15" hidden="1" customHeight="1" outlineLevel="1" x14ac:dyDescent="0.25">
      <c r="B79" s="57" t="s">
        <v>88</v>
      </c>
      <c r="C79" s="176">
        <v>38782</v>
      </c>
      <c r="D79" s="177">
        <v>-0.20833673552706788</v>
      </c>
      <c r="E79" s="176">
        <v>265</v>
      </c>
      <c r="F79" s="177">
        <v>-0.24929178470254953</v>
      </c>
      <c r="G79" s="176">
        <v>261</v>
      </c>
      <c r="H79" s="177">
        <v>0.7635135135135136</v>
      </c>
      <c r="I79" s="176">
        <v>11053</v>
      </c>
      <c r="J79" s="177">
        <v>-8.4327621781645767E-3</v>
      </c>
      <c r="K79" s="176">
        <v>1034</v>
      </c>
      <c r="L79" s="177">
        <v>-0.16478190630048462</v>
      </c>
      <c r="M79" s="176">
        <v>5042</v>
      </c>
      <c r="N79" s="177">
        <v>-0.15160693252566049</v>
      </c>
      <c r="O79" s="176">
        <v>237</v>
      </c>
      <c r="P79" s="177">
        <v>-1.2499999999999956E-2</v>
      </c>
      <c r="Q79" s="176">
        <v>395</v>
      </c>
      <c r="R79" s="177">
        <v>-0.23151750972762641</v>
      </c>
      <c r="S79" s="176">
        <v>6562</v>
      </c>
      <c r="T79" s="177">
        <v>-0.10635979844750099</v>
      </c>
      <c r="U79" s="176">
        <v>1512</v>
      </c>
      <c r="V79" s="177">
        <v>-0.29477611940298509</v>
      </c>
      <c r="W79" s="176">
        <v>1075</v>
      </c>
      <c r="X79" s="177">
        <v>0.27369668246445489</v>
      </c>
      <c r="Y79" s="176">
        <v>922</v>
      </c>
      <c r="Z79" s="177">
        <v>0.3209169054441261</v>
      </c>
      <c r="AA79" s="176">
        <v>3053</v>
      </c>
      <c r="AB79" s="177">
        <v>-0.16516270166803393</v>
      </c>
      <c r="AC79" s="176">
        <v>329</v>
      </c>
      <c r="AD79" s="177">
        <v>7.5163398692810413E-2</v>
      </c>
      <c r="AE79" s="176">
        <v>509</v>
      </c>
      <c r="AF79" s="177">
        <v>0.3609625668449199</v>
      </c>
      <c r="AG79" s="176">
        <v>201</v>
      </c>
      <c r="AH79" s="177">
        <v>-1.4705882352941124E-2</v>
      </c>
      <c r="AI79" s="176">
        <v>477</v>
      </c>
      <c r="AJ79" s="177">
        <v>-0.10169491525423724</v>
      </c>
      <c r="AK79" s="176">
        <v>656</v>
      </c>
      <c r="AL79" s="177">
        <v>-0.24684270952927667</v>
      </c>
      <c r="AM79" s="176">
        <v>114</v>
      </c>
      <c r="AN79" s="177">
        <v>-0.53658536585365857</v>
      </c>
      <c r="AO79" s="176">
        <v>438</v>
      </c>
      <c r="AP79" s="177">
        <v>-0.12048192771084343</v>
      </c>
      <c r="AQ79" s="176">
        <v>312</v>
      </c>
      <c r="AR79" s="177">
        <v>0.33333333333333326</v>
      </c>
      <c r="AS79" s="178">
        <v>27885</v>
      </c>
      <c r="AT79" s="179">
        <v>-7.6349784696919554E-2</v>
      </c>
      <c r="AU79" s="178">
        <v>66667</v>
      </c>
      <c r="AV79" s="179">
        <v>-0.15801106367930484</v>
      </c>
    </row>
    <row r="80" spans="2:48" customFormat="1" ht="15" hidden="1" customHeight="1" outlineLevel="1" x14ac:dyDescent="0.25">
      <c r="B80" s="57" t="s">
        <v>89</v>
      </c>
      <c r="C80" s="176">
        <v>49850</v>
      </c>
      <c r="D80" s="177">
        <v>-0.15734135704384866</v>
      </c>
      <c r="E80" s="176">
        <v>250</v>
      </c>
      <c r="F80" s="177">
        <v>-7.0631970260223054E-2</v>
      </c>
      <c r="G80" s="176">
        <v>119</v>
      </c>
      <c r="H80" s="177">
        <v>-0.40500000000000003</v>
      </c>
      <c r="I80" s="176">
        <v>10891</v>
      </c>
      <c r="J80" s="177">
        <v>-4.5067952652345422E-2</v>
      </c>
      <c r="K80" s="176">
        <v>834</v>
      </c>
      <c r="L80" s="177">
        <v>-0.25469168900804284</v>
      </c>
      <c r="M80" s="176">
        <v>3823</v>
      </c>
      <c r="N80" s="177">
        <v>-0.25419430355052675</v>
      </c>
      <c r="O80" s="176">
        <v>198</v>
      </c>
      <c r="P80" s="177">
        <v>-0.20161290322580649</v>
      </c>
      <c r="Q80" s="176">
        <v>436</v>
      </c>
      <c r="R80" s="177">
        <v>-0.25342465753424659</v>
      </c>
      <c r="S80" s="176">
        <v>234</v>
      </c>
      <c r="T80" s="177">
        <v>0.27868852459016402</v>
      </c>
      <c r="U80" s="176">
        <v>96</v>
      </c>
      <c r="V80" s="177">
        <v>0.95918367346938771</v>
      </c>
      <c r="W80" s="176">
        <v>53</v>
      </c>
      <c r="X80" s="177">
        <v>0.20454545454545459</v>
      </c>
      <c r="Y80" s="176">
        <v>46</v>
      </c>
      <c r="Z80" s="177">
        <v>0.31428571428571428</v>
      </c>
      <c r="AA80" s="176">
        <v>39</v>
      </c>
      <c r="AB80" s="177">
        <v>-0.29090909090909089</v>
      </c>
      <c r="AC80" s="176">
        <v>149</v>
      </c>
      <c r="AD80" s="177">
        <v>-0.255</v>
      </c>
      <c r="AE80" s="176">
        <v>454</v>
      </c>
      <c r="AF80" s="177">
        <v>0.41433021806853576</v>
      </c>
      <c r="AG80" s="176">
        <v>161</v>
      </c>
      <c r="AH80" s="177">
        <v>0.30894308943089421</v>
      </c>
      <c r="AI80" s="176">
        <v>799</v>
      </c>
      <c r="AJ80" s="177">
        <v>0.91148325358851667</v>
      </c>
      <c r="AK80" s="176">
        <v>1015</v>
      </c>
      <c r="AL80" s="177">
        <v>-0.14490311710193771</v>
      </c>
      <c r="AM80" s="176">
        <v>155</v>
      </c>
      <c r="AN80" s="177">
        <v>-0.24019607843137258</v>
      </c>
      <c r="AO80" s="176">
        <v>630</v>
      </c>
      <c r="AP80" s="177">
        <v>-2.6275115919629055E-2</v>
      </c>
      <c r="AQ80" s="176">
        <v>258</v>
      </c>
      <c r="AR80" s="177">
        <v>-3.7313432835820892E-2</v>
      </c>
      <c r="AS80" s="178">
        <v>20406</v>
      </c>
      <c r="AT80" s="179">
        <v>-9.3147275797706874E-2</v>
      </c>
      <c r="AU80" s="178">
        <v>70256</v>
      </c>
      <c r="AV80" s="179">
        <v>-0.13965221650746995</v>
      </c>
    </row>
    <row r="81" spans="2:48" customFormat="1" ht="15" hidden="1" customHeight="1" outlineLevel="1" x14ac:dyDescent="0.25">
      <c r="B81" s="57" t="s">
        <v>90</v>
      </c>
      <c r="C81" s="176">
        <v>86118</v>
      </c>
      <c r="D81" s="177">
        <v>-8.7075435695204151E-2</v>
      </c>
      <c r="E81" s="176">
        <v>181</v>
      </c>
      <c r="F81" s="177">
        <v>-0.30384615384615388</v>
      </c>
      <c r="G81" s="176">
        <v>143</v>
      </c>
      <c r="H81" s="177">
        <v>0.47422680412371143</v>
      </c>
      <c r="I81" s="176">
        <v>10107</v>
      </c>
      <c r="J81" s="177">
        <v>5.6333612040133874E-2</v>
      </c>
      <c r="K81" s="176">
        <v>1172</v>
      </c>
      <c r="L81" s="177">
        <v>-3.9344262295081922E-2</v>
      </c>
      <c r="M81" s="176">
        <v>2888</v>
      </c>
      <c r="N81" s="177">
        <v>-0.12218844984802435</v>
      </c>
      <c r="O81" s="176">
        <v>206</v>
      </c>
      <c r="P81" s="177">
        <v>-0.15918367346938778</v>
      </c>
      <c r="Q81" s="176">
        <v>1245</v>
      </c>
      <c r="R81" s="177">
        <v>-1.1119936457505974E-2</v>
      </c>
      <c r="S81" s="176">
        <v>190</v>
      </c>
      <c r="T81" s="177">
        <v>0.95876288659793807</v>
      </c>
      <c r="U81" s="176">
        <v>55</v>
      </c>
      <c r="V81" s="177">
        <v>0.71875</v>
      </c>
      <c r="W81" s="176">
        <v>91</v>
      </c>
      <c r="X81" s="177">
        <v>2.0333333333333332</v>
      </c>
      <c r="Y81" s="176">
        <v>25</v>
      </c>
      <c r="Z81" s="177">
        <v>0.13636363636363646</v>
      </c>
      <c r="AA81" s="176">
        <v>19</v>
      </c>
      <c r="AB81" s="177">
        <v>0.46153846153846145</v>
      </c>
      <c r="AC81" s="176">
        <v>185</v>
      </c>
      <c r="AD81" s="177">
        <v>1.1022727272727271</v>
      </c>
      <c r="AE81" s="176">
        <v>432</v>
      </c>
      <c r="AF81" s="177">
        <v>1.1280788177339902</v>
      </c>
      <c r="AG81" s="176">
        <v>159</v>
      </c>
      <c r="AH81" s="177">
        <v>0.26190476190476186</v>
      </c>
      <c r="AI81" s="176">
        <v>777</v>
      </c>
      <c r="AJ81" s="177">
        <v>1.0287206266318538</v>
      </c>
      <c r="AK81" s="176">
        <v>2174</v>
      </c>
      <c r="AL81" s="177">
        <v>0.14421052631578957</v>
      </c>
      <c r="AM81" s="176">
        <v>68</v>
      </c>
      <c r="AN81" s="177">
        <v>-0.6682926829268292</v>
      </c>
      <c r="AO81" s="176">
        <v>731</v>
      </c>
      <c r="AP81" s="177">
        <v>8.7797619047619069E-2</v>
      </c>
      <c r="AQ81" s="176">
        <v>458</v>
      </c>
      <c r="AR81" s="177">
        <v>-8.0321285140562249E-2</v>
      </c>
      <c r="AS81" s="178">
        <v>21116</v>
      </c>
      <c r="AT81" s="179">
        <v>4.9972651782606459E-2</v>
      </c>
      <c r="AU81" s="178">
        <v>107234</v>
      </c>
      <c r="AV81" s="179">
        <v>-6.2992057181304184E-2</v>
      </c>
    </row>
    <row r="82" spans="2:48" customFormat="1" ht="15" hidden="1" customHeight="1" outlineLevel="1" x14ac:dyDescent="0.25">
      <c r="B82" s="57" t="s">
        <v>91</v>
      </c>
      <c r="C82" s="176">
        <v>68624</v>
      </c>
      <c r="D82" s="177">
        <v>-0.14770793745420219</v>
      </c>
      <c r="E82" s="176">
        <v>361</v>
      </c>
      <c r="F82" s="177">
        <v>-0.15058823529411769</v>
      </c>
      <c r="G82" s="176">
        <v>181</v>
      </c>
      <c r="H82" s="177">
        <v>0.26573426573426584</v>
      </c>
      <c r="I82" s="176">
        <v>9397</v>
      </c>
      <c r="J82" s="177">
        <v>-7.813324886495665E-3</v>
      </c>
      <c r="K82" s="176">
        <v>1113</v>
      </c>
      <c r="L82" s="177">
        <v>6.3037249283667718E-2</v>
      </c>
      <c r="M82" s="176">
        <v>3150</v>
      </c>
      <c r="N82" s="177">
        <v>-7.7598828696925359E-2</v>
      </c>
      <c r="O82" s="176">
        <v>176</v>
      </c>
      <c r="P82" s="177">
        <v>-0.45510835913312697</v>
      </c>
      <c r="Q82" s="176">
        <v>671</v>
      </c>
      <c r="R82" s="177">
        <v>-0.11360634081902243</v>
      </c>
      <c r="S82" s="176">
        <v>532</v>
      </c>
      <c r="T82" s="177">
        <v>0.90681003584229392</v>
      </c>
      <c r="U82" s="176">
        <v>143</v>
      </c>
      <c r="V82" s="177">
        <v>0.95890410958904115</v>
      </c>
      <c r="W82" s="176">
        <v>224</v>
      </c>
      <c r="X82" s="177">
        <v>3</v>
      </c>
      <c r="Y82" s="176">
        <v>119</v>
      </c>
      <c r="Z82" s="177">
        <v>-4.0322580645161255E-2</v>
      </c>
      <c r="AA82" s="176">
        <v>46</v>
      </c>
      <c r="AB82" s="177">
        <v>0.76923076923076916</v>
      </c>
      <c r="AC82" s="176">
        <v>212</v>
      </c>
      <c r="AD82" s="177">
        <v>0.31677018633540377</v>
      </c>
      <c r="AE82" s="176">
        <v>367</v>
      </c>
      <c r="AF82" s="177">
        <v>0.25255972696245732</v>
      </c>
      <c r="AG82" s="176">
        <v>192</v>
      </c>
      <c r="AH82" s="177">
        <v>0.14970059880239517</v>
      </c>
      <c r="AI82" s="176">
        <v>656</v>
      </c>
      <c r="AJ82" s="177">
        <v>0.15087719298245617</v>
      </c>
      <c r="AK82" s="176">
        <v>1701</v>
      </c>
      <c r="AL82" s="177">
        <v>0.44274809160305351</v>
      </c>
      <c r="AM82" s="176">
        <v>169</v>
      </c>
      <c r="AN82" s="177">
        <v>-0.19138755980861244</v>
      </c>
      <c r="AO82" s="176">
        <v>648</v>
      </c>
      <c r="AP82" s="177">
        <v>4.6511627906977715E-3</v>
      </c>
      <c r="AQ82" s="176">
        <v>314</v>
      </c>
      <c r="AR82" s="177">
        <v>-8.9855072463768115E-2</v>
      </c>
      <c r="AS82" s="178">
        <v>19840</v>
      </c>
      <c r="AT82" s="179">
        <v>2.1153945133563168E-2</v>
      </c>
      <c r="AU82" s="178">
        <v>88464</v>
      </c>
      <c r="AV82" s="179">
        <v>-0.11488203629960181</v>
      </c>
    </row>
    <row r="83" spans="2:48" customFormat="1" ht="15" hidden="1" customHeight="1" outlineLevel="1" x14ac:dyDescent="0.25">
      <c r="B83" s="57" t="s">
        <v>92</v>
      </c>
      <c r="C83" s="176">
        <v>58271</v>
      </c>
      <c r="D83" s="177">
        <v>-9.9129601286273017E-2</v>
      </c>
      <c r="E83" s="176">
        <v>218</v>
      </c>
      <c r="F83" s="177">
        <v>4.8076923076923128E-2</v>
      </c>
      <c r="G83" s="176">
        <v>128</v>
      </c>
      <c r="H83" s="177">
        <v>0.10344827586206895</v>
      </c>
      <c r="I83" s="176">
        <v>8038</v>
      </c>
      <c r="J83" s="177">
        <v>-0.12430547989977125</v>
      </c>
      <c r="K83" s="176">
        <v>585</v>
      </c>
      <c r="L83" s="177">
        <v>-0.31976744186046513</v>
      </c>
      <c r="M83" s="176">
        <v>2234</v>
      </c>
      <c r="N83" s="177">
        <v>-0.43911624403715788</v>
      </c>
      <c r="O83" s="176">
        <v>164</v>
      </c>
      <c r="P83" s="177">
        <v>-0.55913978494623651</v>
      </c>
      <c r="Q83" s="176">
        <v>448</v>
      </c>
      <c r="R83" s="177">
        <v>0.30994152046783618</v>
      </c>
      <c r="S83" s="176">
        <v>327</v>
      </c>
      <c r="T83" s="177">
        <v>0.53521126760563376</v>
      </c>
      <c r="U83" s="176">
        <v>41</v>
      </c>
      <c r="V83" s="177">
        <v>-0.42253521126760563</v>
      </c>
      <c r="W83" s="176">
        <v>193</v>
      </c>
      <c r="X83" s="177">
        <v>5.8928571428571432</v>
      </c>
      <c r="Y83" s="176">
        <v>57</v>
      </c>
      <c r="Z83" s="177">
        <v>3.6363636363636376E-2</v>
      </c>
      <c r="AA83" s="176">
        <v>36</v>
      </c>
      <c r="AB83" s="177">
        <v>-0.38983050847457623</v>
      </c>
      <c r="AC83" s="176">
        <v>104</v>
      </c>
      <c r="AD83" s="177">
        <v>-9.5652173913043481E-2</v>
      </c>
      <c r="AE83" s="176">
        <v>199</v>
      </c>
      <c r="AF83" s="177">
        <v>-0.11946902654867253</v>
      </c>
      <c r="AG83" s="176">
        <v>111</v>
      </c>
      <c r="AH83" s="177">
        <v>-0.23972602739726023</v>
      </c>
      <c r="AI83" s="176">
        <v>322</v>
      </c>
      <c r="AJ83" s="177">
        <v>5.2287581699346442E-2</v>
      </c>
      <c r="AK83" s="176">
        <v>1089</v>
      </c>
      <c r="AL83" s="177">
        <v>0.63268365817091454</v>
      </c>
      <c r="AM83" s="176">
        <v>147</v>
      </c>
      <c r="AN83" s="177">
        <v>-0.38493723849372385</v>
      </c>
      <c r="AO83" s="176">
        <v>487</v>
      </c>
      <c r="AP83" s="177">
        <v>-2.2088353413654671E-2</v>
      </c>
      <c r="AQ83" s="176">
        <v>233</v>
      </c>
      <c r="AR83" s="177">
        <v>-8.2677165354330673E-2</v>
      </c>
      <c r="AS83" s="178">
        <v>14834</v>
      </c>
      <c r="AT83" s="179">
        <v>-0.16305574362446396</v>
      </c>
      <c r="AU83" s="178">
        <v>73105</v>
      </c>
      <c r="AV83" s="179">
        <v>-0.11287876029948907</v>
      </c>
    </row>
    <row r="84" spans="2:48" customFormat="1" ht="15" hidden="1" customHeight="1" outlineLevel="1" x14ac:dyDescent="0.25">
      <c r="B84" s="57" t="s">
        <v>93</v>
      </c>
      <c r="C84" s="176">
        <v>55664</v>
      </c>
      <c r="D84" s="177">
        <v>0.23063318004952249</v>
      </c>
      <c r="E84" s="176">
        <v>267</v>
      </c>
      <c r="F84" s="177">
        <v>0.40526315789473677</v>
      </c>
      <c r="G84" s="176">
        <v>100</v>
      </c>
      <c r="H84" s="177">
        <v>-0.32885906040268453</v>
      </c>
      <c r="I84" s="176">
        <v>12013</v>
      </c>
      <c r="J84" s="177">
        <v>0.28894849785407728</v>
      </c>
      <c r="K84" s="176">
        <v>871</v>
      </c>
      <c r="L84" s="177">
        <v>0.14756258234519115</v>
      </c>
      <c r="M84" s="176">
        <v>2708</v>
      </c>
      <c r="N84" s="177">
        <v>-0.17312977099236637</v>
      </c>
      <c r="O84" s="176">
        <v>56</v>
      </c>
      <c r="P84" s="177">
        <v>-0.819935691318328</v>
      </c>
      <c r="Q84" s="176">
        <v>329</v>
      </c>
      <c r="R84" s="177">
        <v>3.1347962382445083E-2</v>
      </c>
      <c r="S84" s="176">
        <v>230</v>
      </c>
      <c r="T84" s="177">
        <v>0.90082644628099184</v>
      </c>
      <c r="U84" s="176">
        <v>68</v>
      </c>
      <c r="V84" s="177">
        <v>0.54545454545454541</v>
      </c>
      <c r="W84" s="176">
        <v>101</v>
      </c>
      <c r="X84" s="177">
        <v>5.7333333333333334</v>
      </c>
      <c r="Y84" s="176">
        <v>42</v>
      </c>
      <c r="Z84" s="177">
        <v>2.8181818181818183</v>
      </c>
      <c r="AA84" s="176">
        <v>19</v>
      </c>
      <c r="AB84" s="177">
        <v>-0.62745098039215685</v>
      </c>
      <c r="AC84" s="176">
        <v>235</v>
      </c>
      <c r="AD84" s="177">
        <v>0.80769230769230771</v>
      </c>
      <c r="AE84" s="176">
        <v>365</v>
      </c>
      <c r="AF84" s="177">
        <v>5.187319884726227E-2</v>
      </c>
      <c r="AG84" s="176">
        <v>128</v>
      </c>
      <c r="AH84" s="177">
        <v>-0.11724137931034484</v>
      </c>
      <c r="AI84" s="176">
        <v>329</v>
      </c>
      <c r="AJ84" s="177">
        <v>0.67005076142131981</v>
      </c>
      <c r="AK84" s="176">
        <v>471</v>
      </c>
      <c r="AL84" s="177">
        <v>-0.18229166666666663</v>
      </c>
      <c r="AM84" s="176">
        <v>88</v>
      </c>
      <c r="AN84" s="177">
        <v>-0.46987951807228912</v>
      </c>
      <c r="AO84" s="176">
        <v>401</v>
      </c>
      <c r="AP84" s="177">
        <v>6.3660477453580944E-2</v>
      </c>
      <c r="AQ84" s="176">
        <v>157</v>
      </c>
      <c r="AR84" s="177">
        <v>-0.37944664031620556</v>
      </c>
      <c r="AS84" s="178">
        <v>18748</v>
      </c>
      <c r="AT84" s="179">
        <v>0.12702134054703929</v>
      </c>
      <c r="AU84" s="178">
        <v>74412</v>
      </c>
      <c r="AV84" s="179">
        <v>0.20277369195209083</v>
      </c>
    </row>
    <row r="85" spans="2:48" customFormat="1" ht="15" hidden="1" customHeight="1" outlineLevel="1" x14ac:dyDescent="0.25">
      <c r="B85" s="57" t="s">
        <v>94</v>
      </c>
      <c r="C85" s="176">
        <v>48081</v>
      </c>
      <c r="D85" s="177">
        <v>-3.5969924812030096E-2</v>
      </c>
      <c r="E85" s="176">
        <v>342</v>
      </c>
      <c r="F85" s="177">
        <v>0.5688073394495412</v>
      </c>
      <c r="G85" s="176">
        <v>138</v>
      </c>
      <c r="H85" s="177">
        <v>-0.31343283582089554</v>
      </c>
      <c r="I85" s="176">
        <v>14746</v>
      </c>
      <c r="J85" s="177">
        <v>8.9633937735202895E-3</v>
      </c>
      <c r="K85" s="176">
        <v>1728</v>
      </c>
      <c r="L85" s="177">
        <v>-7.1466953250940324E-2</v>
      </c>
      <c r="M85" s="176">
        <v>5162</v>
      </c>
      <c r="N85" s="177">
        <v>-0.16228497241155471</v>
      </c>
      <c r="O85" s="176">
        <v>99</v>
      </c>
      <c r="P85" s="177">
        <v>-0.74615384615384617</v>
      </c>
      <c r="Q85" s="176">
        <v>423</v>
      </c>
      <c r="R85" s="177">
        <v>-0.29966887417218546</v>
      </c>
      <c r="S85" s="176">
        <v>3312</v>
      </c>
      <c r="T85" s="177">
        <v>-0.13749999999999996</v>
      </c>
      <c r="U85" s="176">
        <v>989</v>
      </c>
      <c r="V85" s="177">
        <v>-7.9143389199255121E-2</v>
      </c>
      <c r="W85" s="176">
        <v>308</v>
      </c>
      <c r="X85" s="177">
        <v>-0.35429769392033539</v>
      </c>
      <c r="Y85" s="176">
        <v>360</v>
      </c>
      <c r="Z85" s="177">
        <v>6.8249258160237414E-2</v>
      </c>
      <c r="AA85" s="176">
        <v>1655</v>
      </c>
      <c r="AB85" s="177">
        <v>-0.15215163934426235</v>
      </c>
      <c r="AC85" s="176">
        <v>255</v>
      </c>
      <c r="AD85" s="177">
        <v>0.75862068965517238</v>
      </c>
      <c r="AE85" s="176">
        <v>390</v>
      </c>
      <c r="AF85" s="177">
        <v>-0.27643784786641934</v>
      </c>
      <c r="AG85" s="176">
        <v>175</v>
      </c>
      <c r="AH85" s="177">
        <v>-4.3715846994535568E-2</v>
      </c>
      <c r="AI85" s="176">
        <v>449</v>
      </c>
      <c r="AJ85" s="177">
        <v>0.78174603174603186</v>
      </c>
      <c r="AK85" s="176">
        <v>668</v>
      </c>
      <c r="AL85" s="177">
        <v>-4.4349070100143106E-2</v>
      </c>
      <c r="AM85" s="176">
        <v>207</v>
      </c>
      <c r="AN85" s="177">
        <v>0.11290322580645151</v>
      </c>
      <c r="AO85" s="176">
        <v>360</v>
      </c>
      <c r="AP85" s="177">
        <v>-0.23566878980891715</v>
      </c>
      <c r="AQ85" s="176">
        <v>339</v>
      </c>
      <c r="AR85" s="177">
        <v>0.33992094861660083</v>
      </c>
      <c r="AS85" s="178">
        <v>28793</v>
      </c>
      <c r="AT85" s="179">
        <v>-5.9636173617688359E-2</v>
      </c>
      <c r="AU85" s="178">
        <v>76874</v>
      </c>
      <c r="AV85" s="179">
        <v>-4.4972296071756901E-2</v>
      </c>
    </row>
    <row r="86" spans="2:48" customFormat="1" ht="15" hidden="1" customHeight="1" outlineLevel="1" x14ac:dyDescent="0.25">
      <c r="B86" s="57" t="s">
        <v>95</v>
      </c>
      <c r="C86" s="176">
        <v>44955</v>
      </c>
      <c r="D86" s="177">
        <v>0.36454697222643806</v>
      </c>
      <c r="E86" s="176">
        <v>299</v>
      </c>
      <c r="F86" s="177">
        <v>-0.27602905569007263</v>
      </c>
      <c r="G86" s="176">
        <v>212</v>
      </c>
      <c r="H86" s="177">
        <v>0.31677018633540377</v>
      </c>
      <c r="I86" s="176">
        <v>19698</v>
      </c>
      <c r="J86" s="177">
        <v>-0.10471775293155172</v>
      </c>
      <c r="K86" s="176">
        <v>1211</v>
      </c>
      <c r="L86" s="177">
        <v>-0.23354430379746838</v>
      </c>
      <c r="M86" s="176">
        <v>7369</v>
      </c>
      <c r="N86" s="177">
        <v>-0.16166097838452786</v>
      </c>
      <c r="O86" s="176">
        <v>236</v>
      </c>
      <c r="P86" s="177">
        <v>-0.36043360433604332</v>
      </c>
      <c r="Q86" s="176">
        <v>371</v>
      </c>
      <c r="R86" s="177">
        <v>-0.20556745182012848</v>
      </c>
      <c r="S86" s="176">
        <v>11159</v>
      </c>
      <c r="T86" s="177">
        <v>8.9958976362570775E-2</v>
      </c>
      <c r="U86" s="176">
        <v>2967</v>
      </c>
      <c r="V86" s="177">
        <v>0.1208915753683415</v>
      </c>
      <c r="W86" s="176">
        <v>1190</v>
      </c>
      <c r="X86" s="177">
        <v>0.11423220973782766</v>
      </c>
      <c r="Y86" s="176">
        <v>1277</v>
      </c>
      <c r="Z86" s="177">
        <v>-4.630321135175508E-2</v>
      </c>
      <c r="AA86" s="176">
        <v>5725</v>
      </c>
      <c r="AB86" s="177">
        <v>0.10435956790123457</v>
      </c>
      <c r="AC86" s="176">
        <v>223</v>
      </c>
      <c r="AD86" s="177">
        <v>5.1886792452830122E-2</v>
      </c>
      <c r="AE86" s="176">
        <v>534</v>
      </c>
      <c r="AF86" s="177">
        <v>-0.17592592592592593</v>
      </c>
      <c r="AG86" s="176">
        <v>107</v>
      </c>
      <c r="AH86" s="177">
        <v>-0.3141025641025641</v>
      </c>
      <c r="AI86" s="176">
        <v>567</v>
      </c>
      <c r="AJ86" s="177">
        <v>0.76635514018691597</v>
      </c>
      <c r="AK86" s="176">
        <v>733</v>
      </c>
      <c r="AL86" s="177">
        <v>3.82436260623229E-2</v>
      </c>
      <c r="AM86" s="176">
        <v>189</v>
      </c>
      <c r="AN86" s="177">
        <v>-0.24096385542168675</v>
      </c>
      <c r="AO86" s="176">
        <v>394</v>
      </c>
      <c r="AP86" s="177">
        <v>0.40714285714285725</v>
      </c>
      <c r="AQ86" s="176">
        <v>281</v>
      </c>
      <c r="AR86" s="177">
        <v>-6.6445182724252483E-2</v>
      </c>
      <c r="AS86" s="178">
        <v>43583</v>
      </c>
      <c r="AT86" s="179">
        <v>-7.0586228221696246E-2</v>
      </c>
      <c r="AU86" s="178">
        <v>88538</v>
      </c>
      <c r="AV86" s="179">
        <v>0.10897066559783553</v>
      </c>
    </row>
    <row r="87" spans="2:48" customFormat="1" ht="15" hidden="1" customHeight="1" outlineLevel="1" x14ac:dyDescent="0.25">
      <c r="B87" s="57" t="s">
        <v>96</v>
      </c>
      <c r="C87" s="176">
        <v>27409</v>
      </c>
      <c r="D87" s="177">
        <v>-1.8572469045884388E-3</v>
      </c>
      <c r="E87" s="176">
        <v>319</v>
      </c>
      <c r="F87" s="177">
        <v>0.12720848056537104</v>
      </c>
      <c r="G87" s="176">
        <v>121</v>
      </c>
      <c r="H87" s="177">
        <v>-0.17123287671232879</v>
      </c>
      <c r="I87" s="176">
        <v>17351</v>
      </c>
      <c r="J87" s="177">
        <v>2.3235242082915608E-2</v>
      </c>
      <c r="K87" s="176">
        <v>1190</v>
      </c>
      <c r="L87" s="177">
        <v>-0.10727681920480125</v>
      </c>
      <c r="M87" s="176">
        <v>8300</v>
      </c>
      <c r="N87" s="177">
        <v>-4.1016753321779342E-2</v>
      </c>
      <c r="O87" s="176">
        <v>113</v>
      </c>
      <c r="P87" s="177">
        <v>-0.71025641025641018</v>
      </c>
      <c r="Q87" s="176">
        <v>460</v>
      </c>
      <c r="R87" s="177">
        <v>-4.3659043659043606E-2</v>
      </c>
      <c r="S87" s="176">
        <v>10628</v>
      </c>
      <c r="T87" s="177">
        <v>4.2983316977428743E-2</v>
      </c>
      <c r="U87" s="176">
        <v>2547</v>
      </c>
      <c r="V87" s="177">
        <v>-3.2662362324344829E-2</v>
      </c>
      <c r="W87" s="176">
        <v>1349</v>
      </c>
      <c r="X87" s="177">
        <v>7.2337042925278316E-2</v>
      </c>
      <c r="Y87" s="176">
        <v>1421</v>
      </c>
      <c r="Z87" s="177">
        <v>6.4419475655430603E-2</v>
      </c>
      <c r="AA87" s="176">
        <v>5311</v>
      </c>
      <c r="AB87" s="177">
        <v>6.9903303787268278E-2</v>
      </c>
      <c r="AC87" s="176">
        <v>216</v>
      </c>
      <c r="AD87" s="177">
        <v>0.27810650887573973</v>
      </c>
      <c r="AE87" s="176">
        <v>533</v>
      </c>
      <c r="AF87" s="177">
        <v>0.19506726457399104</v>
      </c>
      <c r="AG87" s="176">
        <v>175</v>
      </c>
      <c r="AH87" s="177">
        <v>1.0114942528735633</v>
      </c>
      <c r="AI87" s="176">
        <v>478</v>
      </c>
      <c r="AJ87" s="177">
        <v>0.83846153846153837</v>
      </c>
      <c r="AK87" s="176">
        <v>500</v>
      </c>
      <c r="AL87" s="177">
        <v>-9.7472924187725685E-2</v>
      </c>
      <c r="AM87" s="176">
        <v>183</v>
      </c>
      <c r="AN87" s="177">
        <v>-0.20087336244541487</v>
      </c>
      <c r="AO87" s="176">
        <v>297</v>
      </c>
      <c r="AP87" s="177">
        <v>0.14671814671814665</v>
      </c>
      <c r="AQ87" s="176">
        <v>353</v>
      </c>
      <c r="AR87" s="177">
        <v>0.16118421052631571</v>
      </c>
      <c r="AS87" s="178">
        <v>41217</v>
      </c>
      <c r="AT87" s="179">
        <v>1.1633900301892375E-2</v>
      </c>
      <c r="AU87" s="178">
        <v>68626</v>
      </c>
      <c r="AV87" s="179">
        <v>6.2020732225855912E-3</v>
      </c>
    </row>
    <row r="88" spans="2:48" customFormat="1" ht="15" hidden="1" customHeight="1" outlineLevel="1" x14ac:dyDescent="0.25">
      <c r="B88" s="57" t="s">
        <v>97</v>
      </c>
      <c r="C88" s="176">
        <v>21913</v>
      </c>
      <c r="D88" s="177">
        <v>2.0578013535759165E-3</v>
      </c>
      <c r="E88" s="176">
        <v>308</v>
      </c>
      <c r="F88" s="177">
        <v>-0.20822622107969146</v>
      </c>
      <c r="G88" s="176">
        <v>220</v>
      </c>
      <c r="H88" s="177">
        <v>2.8037383177569986E-2</v>
      </c>
      <c r="I88" s="176">
        <v>18469</v>
      </c>
      <c r="J88" s="177">
        <v>1.9429265330904721E-2</v>
      </c>
      <c r="K88" s="176">
        <v>638</v>
      </c>
      <c r="L88" s="177">
        <v>-0.26834862385321101</v>
      </c>
      <c r="M88" s="176">
        <v>6613</v>
      </c>
      <c r="N88" s="177">
        <v>-0.18699286943693139</v>
      </c>
      <c r="O88" s="176">
        <v>219</v>
      </c>
      <c r="P88" s="177">
        <v>-0.43410852713178294</v>
      </c>
      <c r="Q88" s="176">
        <v>500</v>
      </c>
      <c r="R88" s="177">
        <v>1.6260162601626105E-2</v>
      </c>
      <c r="S88" s="176">
        <v>14073</v>
      </c>
      <c r="T88" s="177">
        <v>9.3898173338515356E-2</v>
      </c>
      <c r="U88" s="176">
        <v>3194</v>
      </c>
      <c r="V88" s="177">
        <v>1.1719987329743331E-2</v>
      </c>
      <c r="W88" s="176">
        <v>2289</v>
      </c>
      <c r="X88" s="177">
        <v>0.28523301516002242</v>
      </c>
      <c r="Y88" s="176">
        <v>1594</v>
      </c>
      <c r="Z88" s="177">
        <v>-3.0413625304136271E-2</v>
      </c>
      <c r="AA88" s="176">
        <v>6996</v>
      </c>
      <c r="AB88" s="177">
        <v>0.11348082126372749</v>
      </c>
      <c r="AC88" s="176">
        <v>188</v>
      </c>
      <c r="AD88" s="177">
        <v>-7.8431372549019662E-2</v>
      </c>
      <c r="AE88" s="176">
        <v>628</v>
      </c>
      <c r="AF88" s="177">
        <v>9.2173913043478217E-2</v>
      </c>
      <c r="AG88" s="176">
        <v>165</v>
      </c>
      <c r="AH88" s="177">
        <v>-0.2567567567567568</v>
      </c>
      <c r="AI88" s="176">
        <v>376</v>
      </c>
      <c r="AJ88" s="177">
        <v>0.28327645051194539</v>
      </c>
      <c r="AK88" s="176">
        <v>670</v>
      </c>
      <c r="AL88" s="177">
        <v>-0.17892156862745101</v>
      </c>
      <c r="AM88" s="176">
        <v>206</v>
      </c>
      <c r="AN88" s="177">
        <v>-5.0691244239631339E-2</v>
      </c>
      <c r="AO88" s="176">
        <v>397</v>
      </c>
      <c r="AP88" s="177">
        <v>0.30163934426229511</v>
      </c>
      <c r="AQ88" s="176">
        <v>315</v>
      </c>
      <c r="AR88" s="177">
        <v>-9.7421203438395443E-2</v>
      </c>
      <c r="AS88" s="178">
        <v>43985</v>
      </c>
      <c r="AT88" s="179">
        <v>-1.048345369058068E-2</v>
      </c>
      <c r="AU88" s="178">
        <v>65898</v>
      </c>
      <c r="AV88" s="179">
        <v>-6.3481053695019218E-3</v>
      </c>
    </row>
    <row r="89" spans="2:48" customFormat="1" collapsed="1" x14ac:dyDescent="0.25">
      <c r="B89" s="190">
        <v>2008</v>
      </c>
      <c r="C89" s="191">
        <v>560449</v>
      </c>
      <c r="D89" s="192">
        <v>-5.2339944166668095E-2</v>
      </c>
      <c r="E89" s="191">
        <v>3456</v>
      </c>
      <c r="F89" s="192">
        <v>-5.9335873707131226E-2</v>
      </c>
      <c r="G89" s="191">
        <v>2017</v>
      </c>
      <c r="H89" s="192">
        <v>6.6067653276955518E-2</v>
      </c>
      <c r="I89" s="191">
        <v>163291</v>
      </c>
      <c r="J89" s="192">
        <v>-2.4161258321680035E-2</v>
      </c>
      <c r="K89" s="191">
        <v>11767</v>
      </c>
      <c r="L89" s="192">
        <v>-0.11105235325224749</v>
      </c>
      <c r="M89" s="191">
        <v>59296</v>
      </c>
      <c r="N89" s="192">
        <v>-0.18754795571632144</v>
      </c>
      <c r="O89" s="191">
        <v>2206</v>
      </c>
      <c r="P89" s="192">
        <v>-0.40968691463740969</v>
      </c>
      <c r="Q89" s="191">
        <v>6156</v>
      </c>
      <c r="R89" s="192">
        <v>-0.14937128644465936</v>
      </c>
      <c r="S89" s="191">
        <v>71371</v>
      </c>
      <c r="T89" s="192">
        <v>-1.0879206164421507E-2</v>
      </c>
      <c r="U89" s="191">
        <v>16724</v>
      </c>
      <c r="V89" s="192">
        <v>-8.9751265443857808E-2</v>
      </c>
      <c r="W89" s="191">
        <v>10179</v>
      </c>
      <c r="X89" s="192">
        <v>0.1237580039743873</v>
      </c>
      <c r="Y89" s="191">
        <v>8223</v>
      </c>
      <c r="Z89" s="192">
        <v>-5.6129476584022009E-2</v>
      </c>
      <c r="AA89" s="191">
        <v>36245</v>
      </c>
      <c r="AB89" s="192">
        <v>6.4421181240108538E-3</v>
      </c>
      <c r="AC89" s="191">
        <v>2686</v>
      </c>
      <c r="AD89" s="192">
        <v>0.18482576091751213</v>
      </c>
      <c r="AE89" s="191">
        <v>5498</v>
      </c>
      <c r="AF89" s="192">
        <v>8.2922986015363298E-2</v>
      </c>
      <c r="AG89" s="191">
        <v>1906</v>
      </c>
      <c r="AH89" s="192">
        <v>-1.6004130098089875E-2</v>
      </c>
      <c r="AI89" s="191">
        <v>5834</v>
      </c>
      <c r="AJ89" s="192">
        <v>0.37626798773295578</v>
      </c>
      <c r="AK89" s="191">
        <v>11125</v>
      </c>
      <c r="AL89" s="192">
        <v>6.0129597865447026E-2</v>
      </c>
      <c r="AM89" s="191">
        <v>1784</v>
      </c>
      <c r="AN89" s="192">
        <v>-0.28209255533199196</v>
      </c>
      <c r="AO89" s="191">
        <v>5550</v>
      </c>
      <c r="AP89" s="192">
        <v>1.4996342355523051E-2</v>
      </c>
      <c r="AQ89" s="191">
        <v>3879</v>
      </c>
      <c r="AR89" s="192">
        <v>4.0504291845493645E-2</v>
      </c>
      <c r="AS89" s="178">
        <v>357822</v>
      </c>
      <c r="AT89" s="193">
        <v>-5.3245701766919118E-2</v>
      </c>
      <c r="AU89" s="178">
        <v>918271</v>
      </c>
      <c r="AV89" s="193">
        <v>-5.2693096088199387E-2</v>
      </c>
    </row>
    <row r="90" spans="2:48" customFormat="1" ht="15" hidden="1" customHeight="1" outlineLevel="1" x14ac:dyDescent="0.25">
      <c r="B90" s="57" t="s">
        <v>86</v>
      </c>
      <c r="C90" s="176">
        <v>32950</v>
      </c>
      <c r="D90" s="177">
        <v>2.2339435308718514E-2</v>
      </c>
      <c r="E90" s="176">
        <v>357</v>
      </c>
      <c r="F90" s="177">
        <v>-0.22727272727272729</v>
      </c>
      <c r="G90" s="176">
        <v>173</v>
      </c>
      <c r="H90" s="177">
        <v>-8.4656084656084651E-2</v>
      </c>
      <c r="I90" s="176">
        <v>17593</v>
      </c>
      <c r="J90" s="177">
        <v>7.2220867869332128E-2</v>
      </c>
      <c r="K90" s="176">
        <v>841</v>
      </c>
      <c r="L90" s="177">
        <v>-0.22559852670349911</v>
      </c>
      <c r="M90" s="176">
        <v>7965</v>
      </c>
      <c r="N90" s="177">
        <v>-3.3021731212820149E-2</v>
      </c>
      <c r="O90" s="176">
        <v>327</v>
      </c>
      <c r="P90" s="177">
        <v>1.2383900928792491E-2</v>
      </c>
      <c r="Q90" s="176">
        <v>745</v>
      </c>
      <c r="R90" s="177">
        <v>0.2416666666666667</v>
      </c>
      <c r="S90" s="176">
        <v>14644</v>
      </c>
      <c r="T90" s="177">
        <v>8.9502269176400473E-2</v>
      </c>
      <c r="U90" s="176">
        <v>3575</v>
      </c>
      <c r="V90" s="177">
        <v>8.3333333333333259E-2</v>
      </c>
      <c r="W90" s="176">
        <v>2253</v>
      </c>
      <c r="X90" s="177">
        <v>-2.0860495436766602E-2</v>
      </c>
      <c r="Y90" s="176">
        <v>2092</v>
      </c>
      <c r="Z90" s="177">
        <v>0.42023082145281743</v>
      </c>
      <c r="AA90" s="176">
        <v>6724</v>
      </c>
      <c r="AB90" s="177">
        <v>5.6070362808229968E-2</v>
      </c>
      <c r="AC90" s="176">
        <v>277</v>
      </c>
      <c r="AD90" s="177">
        <v>3.3582089552238736E-2</v>
      </c>
      <c r="AE90" s="176">
        <v>483</v>
      </c>
      <c r="AF90" s="177">
        <v>0.11547344110854496</v>
      </c>
      <c r="AG90" s="176">
        <v>209</v>
      </c>
      <c r="AH90" s="177">
        <v>0.29012345679012341</v>
      </c>
      <c r="AI90" s="176">
        <v>380</v>
      </c>
      <c r="AJ90" s="177">
        <v>-5.0000000000000044E-2</v>
      </c>
      <c r="AK90" s="176">
        <v>872</v>
      </c>
      <c r="AL90" s="177">
        <v>7.9207920792079278E-2</v>
      </c>
      <c r="AM90" s="176">
        <v>192</v>
      </c>
      <c r="AN90" s="177">
        <v>-0.17948717948717952</v>
      </c>
      <c r="AO90" s="176">
        <v>425</v>
      </c>
      <c r="AP90" s="177">
        <v>3.1553398058252524E-2</v>
      </c>
      <c r="AQ90" s="176">
        <v>403</v>
      </c>
      <c r="AR90" s="177">
        <v>-0.23091603053435117</v>
      </c>
      <c r="AS90" s="178">
        <v>45886</v>
      </c>
      <c r="AT90" s="179">
        <v>4.317184622729453E-2</v>
      </c>
      <c r="AU90" s="178">
        <v>78836</v>
      </c>
      <c r="AV90" s="179">
        <v>3.436241258511874E-2</v>
      </c>
    </row>
    <row r="91" spans="2:48" customFormat="1" ht="15" hidden="1" customHeight="1" outlineLevel="1" x14ac:dyDescent="0.25">
      <c r="B91" s="57" t="s">
        <v>87</v>
      </c>
      <c r="C91" s="176">
        <v>33395</v>
      </c>
      <c r="D91" s="177">
        <v>1.1908369189746137E-2</v>
      </c>
      <c r="E91" s="176">
        <v>309</v>
      </c>
      <c r="F91" s="177">
        <v>9.5744680851063801E-2</v>
      </c>
      <c r="G91" s="176">
        <v>144</v>
      </c>
      <c r="H91" s="177">
        <v>4.3478260869565188E-2</v>
      </c>
      <c r="I91" s="176">
        <v>17960</v>
      </c>
      <c r="J91" s="177">
        <v>-1.6375486061668165E-2</v>
      </c>
      <c r="K91" s="176">
        <v>507</v>
      </c>
      <c r="L91" s="177">
        <v>-0.17961165048543692</v>
      </c>
      <c r="M91" s="176">
        <v>8246</v>
      </c>
      <c r="N91" s="177">
        <v>0.1721393034825871</v>
      </c>
      <c r="O91" s="176">
        <v>135</v>
      </c>
      <c r="P91" s="177">
        <v>0.77631578947368429</v>
      </c>
      <c r="Q91" s="176">
        <v>673</v>
      </c>
      <c r="R91" s="177">
        <v>0.60238095238095246</v>
      </c>
      <c r="S91" s="176">
        <v>12143</v>
      </c>
      <c r="T91" s="177">
        <v>8.6524695776664329E-2</v>
      </c>
      <c r="U91" s="176">
        <v>2874</v>
      </c>
      <c r="V91" s="177">
        <v>0.23030821917808209</v>
      </c>
      <c r="W91" s="176">
        <v>1204</v>
      </c>
      <c r="X91" s="177">
        <v>-5.0473186119873836E-2</v>
      </c>
      <c r="Y91" s="176">
        <v>1020</v>
      </c>
      <c r="Z91" s="177">
        <v>6.25E-2</v>
      </c>
      <c r="AA91" s="176">
        <v>7045</v>
      </c>
      <c r="AB91" s="177">
        <v>6.5486993345432509E-2</v>
      </c>
      <c r="AC91" s="176">
        <v>260</v>
      </c>
      <c r="AD91" s="177">
        <v>3.8610038610038533E-3</v>
      </c>
      <c r="AE91" s="176">
        <v>622</v>
      </c>
      <c r="AF91" s="177">
        <v>0.10873440285204983</v>
      </c>
      <c r="AG91" s="176">
        <v>169</v>
      </c>
      <c r="AH91" s="177">
        <v>7.6433121019108263E-2</v>
      </c>
      <c r="AI91" s="176">
        <v>328</v>
      </c>
      <c r="AJ91" s="177">
        <v>-5.4755043227665667E-2</v>
      </c>
      <c r="AK91" s="176">
        <v>467</v>
      </c>
      <c r="AL91" s="177">
        <v>-6.9721115537848655E-2</v>
      </c>
      <c r="AM91" s="176">
        <v>143</v>
      </c>
      <c r="AN91" s="177">
        <v>0.40196078431372539</v>
      </c>
      <c r="AO91" s="176">
        <v>391</v>
      </c>
      <c r="AP91" s="177">
        <v>0.24920127795527147</v>
      </c>
      <c r="AQ91" s="176">
        <v>266</v>
      </c>
      <c r="AR91" s="177">
        <v>-2.2058823529411797E-2</v>
      </c>
      <c r="AS91" s="178">
        <v>42763</v>
      </c>
      <c r="AT91" s="179">
        <v>5.5433521731618862E-2</v>
      </c>
      <c r="AU91" s="178">
        <v>76158</v>
      </c>
      <c r="AV91" s="179">
        <v>3.5895482800364586E-2</v>
      </c>
    </row>
    <row r="92" spans="2:48" customFormat="1" ht="15" hidden="1" customHeight="1" outlineLevel="1" x14ac:dyDescent="0.25">
      <c r="B92" s="57" t="s">
        <v>88</v>
      </c>
      <c r="C92" s="176">
        <v>48988</v>
      </c>
      <c r="D92" s="177">
        <v>1.4412325022778116E-2</v>
      </c>
      <c r="E92" s="176">
        <v>353</v>
      </c>
      <c r="F92" s="177">
        <v>0.11356466876971605</v>
      </c>
      <c r="G92" s="176">
        <v>148</v>
      </c>
      <c r="H92" s="177">
        <v>-0.1685393258426966</v>
      </c>
      <c r="I92" s="176">
        <v>11147</v>
      </c>
      <c r="J92" s="177">
        <v>-0.12020520915548538</v>
      </c>
      <c r="K92" s="176">
        <v>1238</v>
      </c>
      <c r="L92" s="177">
        <v>9.7517730496453847E-2</v>
      </c>
      <c r="M92" s="176">
        <v>5943</v>
      </c>
      <c r="N92" s="177">
        <v>-0.13063194850789939</v>
      </c>
      <c r="O92" s="176">
        <v>240</v>
      </c>
      <c r="P92" s="177">
        <v>0.76470588235294112</v>
      </c>
      <c r="Q92" s="176">
        <v>514</v>
      </c>
      <c r="R92" s="177">
        <v>0.11739130434782608</v>
      </c>
      <c r="S92" s="176">
        <v>7343</v>
      </c>
      <c r="T92" s="177">
        <v>0.11765601217656019</v>
      </c>
      <c r="U92" s="176">
        <v>2144</v>
      </c>
      <c r="V92" s="177">
        <v>0.46849315068493147</v>
      </c>
      <c r="W92" s="176">
        <v>844</v>
      </c>
      <c r="X92" s="177">
        <v>-0.14574898785425106</v>
      </c>
      <c r="Y92" s="176">
        <v>698</v>
      </c>
      <c r="Z92" s="177">
        <v>-5.5480378890392368E-2</v>
      </c>
      <c r="AA92" s="176">
        <v>3657</v>
      </c>
      <c r="AB92" s="177">
        <v>8.099320130062071E-2</v>
      </c>
      <c r="AC92" s="176">
        <v>306</v>
      </c>
      <c r="AD92" s="177">
        <v>0.21912350597609564</v>
      </c>
      <c r="AE92" s="176">
        <v>374</v>
      </c>
      <c r="AF92" s="177">
        <v>-7.8817733990147798E-2</v>
      </c>
      <c r="AG92" s="176">
        <v>204</v>
      </c>
      <c r="AH92" s="177">
        <v>1.5499999999999998</v>
      </c>
      <c r="AI92" s="176">
        <v>531</v>
      </c>
      <c r="AJ92" s="177">
        <v>1.1325301204819276</v>
      </c>
      <c r="AK92" s="176">
        <v>871</v>
      </c>
      <c r="AL92" s="177">
        <v>0.72134387351778662</v>
      </c>
      <c r="AM92" s="176">
        <v>246</v>
      </c>
      <c r="AN92" s="177">
        <v>0.67346938775510212</v>
      </c>
      <c r="AO92" s="176">
        <v>498</v>
      </c>
      <c r="AP92" s="177">
        <v>1.0141987829614507E-2</v>
      </c>
      <c r="AQ92" s="176">
        <v>234</v>
      </c>
      <c r="AR92" s="177">
        <v>-0.2844036697247706</v>
      </c>
      <c r="AS92" s="178">
        <v>30190</v>
      </c>
      <c r="AT92" s="179">
        <v>-1.8339077843532503E-2</v>
      </c>
      <c r="AU92" s="178">
        <v>79178</v>
      </c>
      <c r="AV92" s="179">
        <v>1.6699137211244608E-3</v>
      </c>
    </row>
    <row r="93" spans="2:48" customFormat="1" ht="15" hidden="1" customHeight="1" outlineLevel="1" x14ac:dyDescent="0.25">
      <c r="B93" s="57" t="s">
        <v>89</v>
      </c>
      <c r="C93" s="176">
        <v>59158</v>
      </c>
      <c r="D93" s="177">
        <v>-8.8460530978905716E-2</v>
      </c>
      <c r="E93" s="176">
        <v>269</v>
      </c>
      <c r="F93" s="177">
        <v>-0.30848329048843193</v>
      </c>
      <c r="G93" s="176">
        <v>200</v>
      </c>
      <c r="H93" s="177">
        <v>-0.22178988326848248</v>
      </c>
      <c r="I93" s="176">
        <v>11405</v>
      </c>
      <c r="J93" s="177">
        <v>-0.10019723865877717</v>
      </c>
      <c r="K93" s="176">
        <v>1119</v>
      </c>
      <c r="L93" s="177">
        <v>-0.17660044150110377</v>
      </c>
      <c r="M93" s="176">
        <v>5126</v>
      </c>
      <c r="N93" s="177">
        <v>-0.256562726613488</v>
      </c>
      <c r="O93" s="176">
        <v>248</v>
      </c>
      <c r="P93" s="177">
        <v>1.1379310344827585</v>
      </c>
      <c r="Q93" s="176">
        <v>584</v>
      </c>
      <c r="R93" s="177">
        <v>0.39379474940334136</v>
      </c>
      <c r="S93" s="176">
        <v>183</v>
      </c>
      <c r="T93" s="177">
        <v>-0.78596491228070176</v>
      </c>
      <c r="U93" s="176">
        <v>49</v>
      </c>
      <c r="V93" s="177">
        <v>0</v>
      </c>
      <c r="W93" s="176">
        <v>44</v>
      </c>
      <c r="X93" s="177">
        <v>-8.333333333333337E-2</v>
      </c>
      <c r="Y93" s="176">
        <v>35</v>
      </c>
      <c r="Z93" s="177">
        <v>-0.7265625</v>
      </c>
      <c r="AA93" s="176">
        <v>55</v>
      </c>
      <c r="AB93" s="177">
        <v>-0.91269841269841268</v>
      </c>
      <c r="AC93" s="176">
        <v>200</v>
      </c>
      <c r="AD93" s="177">
        <v>0.16959064327485374</v>
      </c>
      <c r="AE93" s="176">
        <v>321</v>
      </c>
      <c r="AF93" s="177">
        <v>-7.4927953890489896E-2</v>
      </c>
      <c r="AG93" s="176">
        <v>123</v>
      </c>
      <c r="AH93" s="177">
        <v>0</v>
      </c>
      <c r="AI93" s="176">
        <v>418</v>
      </c>
      <c r="AJ93" s="177">
        <v>0.39799331103678925</v>
      </c>
      <c r="AK93" s="176">
        <v>1187</v>
      </c>
      <c r="AL93" s="177">
        <v>0.19657258064516125</v>
      </c>
      <c r="AM93" s="176">
        <v>204</v>
      </c>
      <c r="AN93" s="177">
        <v>-0.25274725274725274</v>
      </c>
      <c r="AO93" s="176">
        <v>647</v>
      </c>
      <c r="AP93" s="177">
        <v>-1.0703363914373099E-2</v>
      </c>
      <c r="AQ93" s="176">
        <v>268</v>
      </c>
      <c r="AR93" s="177">
        <v>-0.42612419700214133</v>
      </c>
      <c r="AS93" s="178">
        <v>22502</v>
      </c>
      <c r="AT93" s="179">
        <v>-0.14411775892891099</v>
      </c>
      <c r="AU93" s="178">
        <v>81660</v>
      </c>
      <c r="AV93" s="179">
        <v>-0.10450707314398511</v>
      </c>
    </row>
    <row r="94" spans="2:48" customFormat="1" ht="15" hidden="1" customHeight="1" outlineLevel="1" x14ac:dyDescent="0.25">
      <c r="B94" s="57" t="s">
        <v>90</v>
      </c>
      <c r="C94" s="176">
        <v>94332</v>
      </c>
      <c r="D94" s="177">
        <v>1.6935996809003706E-2</v>
      </c>
      <c r="E94" s="176">
        <v>260</v>
      </c>
      <c r="F94" s="177">
        <v>0.19266055045871555</v>
      </c>
      <c r="G94" s="176">
        <v>97</v>
      </c>
      <c r="H94" s="177">
        <v>-0.44571428571428573</v>
      </c>
      <c r="I94" s="176">
        <v>9568</v>
      </c>
      <c r="J94" s="177">
        <v>-6.4345785253275944E-2</v>
      </c>
      <c r="K94" s="176">
        <v>1220</v>
      </c>
      <c r="L94" s="177">
        <v>0.23983739837398366</v>
      </c>
      <c r="M94" s="176">
        <v>3290</v>
      </c>
      <c r="N94" s="177">
        <v>-0.22277344672808885</v>
      </c>
      <c r="O94" s="176">
        <v>245</v>
      </c>
      <c r="P94" s="177">
        <v>1.0762711864406778</v>
      </c>
      <c r="Q94" s="176">
        <v>1259</v>
      </c>
      <c r="R94" s="177">
        <v>5.798319327731094E-2</v>
      </c>
      <c r="S94" s="176">
        <v>97</v>
      </c>
      <c r="T94" s="177">
        <v>-0.23622047244094491</v>
      </c>
      <c r="U94" s="176">
        <v>32</v>
      </c>
      <c r="V94" s="177">
        <v>-0.19999999999999996</v>
      </c>
      <c r="W94" s="176">
        <v>30</v>
      </c>
      <c r="X94" s="177">
        <v>0.5</v>
      </c>
      <c r="Y94" s="176">
        <v>22</v>
      </c>
      <c r="Z94" s="177">
        <v>-0.53191489361702127</v>
      </c>
      <c r="AA94" s="176">
        <v>13</v>
      </c>
      <c r="AB94" s="177">
        <v>-0.35</v>
      </c>
      <c r="AC94" s="176">
        <v>88</v>
      </c>
      <c r="AD94" s="177">
        <v>-7.3684210526315796E-2</v>
      </c>
      <c r="AE94" s="176">
        <v>203</v>
      </c>
      <c r="AF94" s="177">
        <v>-0.17813765182186236</v>
      </c>
      <c r="AG94" s="176">
        <v>126</v>
      </c>
      <c r="AH94" s="177">
        <v>-0.14864864864864868</v>
      </c>
      <c r="AI94" s="176">
        <v>383</v>
      </c>
      <c r="AJ94" s="177">
        <v>0.53200000000000003</v>
      </c>
      <c r="AK94" s="176">
        <v>1900</v>
      </c>
      <c r="AL94" s="177">
        <v>0.80094786729857814</v>
      </c>
      <c r="AM94" s="176">
        <v>205</v>
      </c>
      <c r="AN94" s="177">
        <v>0.58914728682170536</v>
      </c>
      <c r="AO94" s="176">
        <v>672</v>
      </c>
      <c r="AP94" s="177">
        <v>0.18938053097345131</v>
      </c>
      <c r="AQ94" s="176">
        <v>498</v>
      </c>
      <c r="AR94" s="177">
        <v>0.22058823529411775</v>
      </c>
      <c r="AS94" s="178">
        <v>20111</v>
      </c>
      <c r="AT94" s="179">
        <v>-2.8262594208647851E-3</v>
      </c>
      <c r="AU94" s="178">
        <v>114443</v>
      </c>
      <c r="AV94" s="179">
        <v>1.3406653738189389E-2</v>
      </c>
    </row>
    <row r="95" spans="2:48" customFormat="1" ht="15" hidden="1" customHeight="1" outlineLevel="1" x14ac:dyDescent="0.25">
      <c r="B95" s="57" t="s">
        <v>91</v>
      </c>
      <c r="C95" s="176">
        <v>80517</v>
      </c>
      <c r="D95" s="177">
        <v>-1.1017761073034094E-2</v>
      </c>
      <c r="E95" s="176">
        <v>425</v>
      </c>
      <c r="F95" s="177">
        <v>-2.0737327188940058E-2</v>
      </c>
      <c r="G95" s="176">
        <v>143</v>
      </c>
      <c r="H95" s="177">
        <v>-0.27040816326530615</v>
      </c>
      <c r="I95" s="176">
        <v>9471</v>
      </c>
      <c r="J95" s="177">
        <v>-0.12061281337047358</v>
      </c>
      <c r="K95" s="176">
        <v>1047</v>
      </c>
      <c r="L95" s="177">
        <v>-4.2086001829826136E-2</v>
      </c>
      <c r="M95" s="176">
        <v>3415</v>
      </c>
      <c r="N95" s="177">
        <v>-0.28376677852348997</v>
      </c>
      <c r="O95" s="176">
        <v>323</v>
      </c>
      <c r="P95" s="177">
        <v>3.0374999999999996</v>
      </c>
      <c r="Q95" s="176">
        <v>757</v>
      </c>
      <c r="R95" s="177">
        <v>0.18281250000000004</v>
      </c>
      <c r="S95" s="176">
        <v>279</v>
      </c>
      <c r="T95" s="177">
        <v>-0.56474258970358815</v>
      </c>
      <c r="U95" s="176">
        <v>73</v>
      </c>
      <c r="V95" s="177">
        <v>-0.31775700934579443</v>
      </c>
      <c r="W95" s="176">
        <v>56</v>
      </c>
      <c r="X95" s="177">
        <v>-0.13846153846153841</v>
      </c>
      <c r="Y95" s="176">
        <v>124</v>
      </c>
      <c r="Z95" s="177">
        <v>5.0847457627118731E-2</v>
      </c>
      <c r="AA95" s="176">
        <v>26</v>
      </c>
      <c r="AB95" s="177">
        <v>-0.92592592592592593</v>
      </c>
      <c r="AC95" s="176">
        <v>161</v>
      </c>
      <c r="AD95" s="177">
        <v>-1.2269938650306789E-2</v>
      </c>
      <c r="AE95" s="176">
        <v>293</v>
      </c>
      <c r="AF95" s="177">
        <v>-8.4374999999999978E-2</v>
      </c>
      <c r="AG95" s="176">
        <v>167</v>
      </c>
      <c r="AH95" s="177">
        <v>0.34677419354838701</v>
      </c>
      <c r="AI95" s="176">
        <v>570</v>
      </c>
      <c r="AJ95" s="177">
        <v>1.9230769230769229</v>
      </c>
      <c r="AK95" s="176">
        <v>1179</v>
      </c>
      <c r="AL95" s="177">
        <v>0.14244186046511631</v>
      </c>
      <c r="AM95" s="176">
        <v>209</v>
      </c>
      <c r="AN95" s="177">
        <v>-0.20229007633587781</v>
      </c>
      <c r="AO95" s="176">
        <v>645</v>
      </c>
      <c r="AP95" s="177">
        <v>0.15591397849462374</v>
      </c>
      <c r="AQ95" s="176">
        <v>345</v>
      </c>
      <c r="AR95" s="177">
        <v>-0.29591836734693877</v>
      </c>
      <c r="AS95" s="178">
        <v>19429</v>
      </c>
      <c r="AT95" s="179">
        <v>-0.10736929155563724</v>
      </c>
      <c r="AU95" s="178">
        <v>99946</v>
      </c>
      <c r="AV95" s="179">
        <v>-3.1343283582089598E-2</v>
      </c>
    </row>
    <row r="96" spans="2:48" customFormat="1" ht="15" hidden="1" customHeight="1" outlineLevel="1" x14ac:dyDescent="0.25">
      <c r="B96" s="57" t="s">
        <v>92</v>
      </c>
      <c r="C96" s="176">
        <v>64683</v>
      </c>
      <c r="D96" s="177">
        <v>0.10173735309146648</v>
      </c>
      <c r="E96" s="176">
        <v>208</v>
      </c>
      <c r="F96" s="177">
        <v>-0.23809523809523814</v>
      </c>
      <c r="G96" s="176">
        <v>116</v>
      </c>
      <c r="H96" s="177">
        <v>-0.38624338624338628</v>
      </c>
      <c r="I96" s="176">
        <v>9179</v>
      </c>
      <c r="J96" s="177">
        <v>-0.22033466406183644</v>
      </c>
      <c r="K96" s="176">
        <v>860</v>
      </c>
      <c r="L96" s="177">
        <v>-2.9345372460496622E-2</v>
      </c>
      <c r="M96" s="176">
        <v>3983</v>
      </c>
      <c r="N96" s="177">
        <v>-0.16830235957402384</v>
      </c>
      <c r="O96" s="176">
        <v>372</v>
      </c>
      <c r="P96" s="177">
        <v>4.095890410958904</v>
      </c>
      <c r="Q96" s="176">
        <v>342</v>
      </c>
      <c r="R96" s="177">
        <v>-0.15970515970515975</v>
      </c>
      <c r="S96" s="176">
        <v>213</v>
      </c>
      <c r="T96" s="177">
        <v>-0.70821917808219181</v>
      </c>
      <c r="U96" s="176">
        <v>71</v>
      </c>
      <c r="V96" s="177">
        <v>-0.12345679012345678</v>
      </c>
      <c r="W96" s="176">
        <v>28</v>
      </c>
      <c r="X96" s="177">
        <v>-0.17647058823529416</v>
      </c>
      <c r="Y96" s="176">
        <v>55</v>
      </c>
      <c r="Z96" s="177">
        <v>1.2000000000000002</v>
      </c>
      <c r="AA96" s="176">
        <v>59</v>
      </c>
      <c r="AB96" s="177">
        <v>-0.9</v>
      </c>
      <c r="AC96" s="176">
        <v>115</v>
      </c>
      <c r="AD96" s="177">
        <v>8.4905660377358583E-2</v>
      </c>
      <c r="AE96" s="176">
        <v>226</v>
      </c>
      <c r="AF96" s="177">
        <v>-0.16296296296296298</v>
      </c>
      <c r="AG96" s="176">
        <v>146</v>
      </c>
      <c r="AH96" s="177">
        <v>0.3035714285714286</v>
      </c>
      <c r="AI96" s="176">
        <v>306</v>
      </c>
      <c r="AJ96" s="177">
        <v>0.67213114754098369</v>
      </c>
      <c r="AK96" s="176">
        <v>667</v>
      </c>
      <c r="AL96" s="177">
        <v>0.30528375733855184</v>
      </c>
      <c r="AM96" s="176">
        <v>239</v>
      </c>
      <c r="AN96" s="177">
        <v>-0.31714285714285717</v>
      </c>
      <c r="AO96" s="176">
        <v>498</v>
      </c>
      <c r="AP96" s="177">
        <v>0.15545243619489568</v>
      </c>
      <c r="AQ96" s="176">
        <v>254</v>
      </c>
      <c r="AR96" s="177">
        <v>-0.1858974358974359</v>
      </c>
      <c r="AS96" s="178">
        <v>17724</v>
      </c>
      <c r="AT96" s="179">
        <v>-0.17158214536106564</v>
      </c>
      <c r="AU96" s="178">
        <v>82407</v>
      </c>
      <c r="AV96" s="179">
        <v>2.8737282316958934E-2</v>
      </c>
    </row>
    <row r="97" spans="2:48" customFormat="1" ht="15" hidden="1" customHeight="1" outlineLevel="1" x14ac:dyDescent="0.25">
      <c r="B97" s="57" t="s">
        <v>93</v>
      </c>
      <c r="C97" s="176">
        <v>45232</v>
      </c>
      <c r="D97" s="177">
        <v>-4.3316412859560116E-2</v>
      </c>
      <c r="E97" s="176">
        <v>190</v>
      </c>
      <c r="F97" s="177">
        <v>-0.30147058823529416</v>
      </c>
      <c r="G97" s="176">
        <v>149</v>
      </c>
      <c r="H97" s="177">
        <v>-0.10240963855421692</v>
      </c>
      <c r="I97" s="176">
        <v>9320</v>
      </c>
      <c r="J97" s="177">
        <v>-0.25218647195699273</v>
      </c>
      <c r="K97" s="176">
        <v>759</v>
      </c>
      <c r="L97" s="177">
        <v>-0.44395604395604393</v>
      </c>
      <c r="M97" s="176">
        <v>3275</v>
      </c>
      <c r="N97" s="177">
        <v>-0.35884886452623332</v>
      </c>
      <c r="O97" s="176">
        <v>311</v>
      </c>
      <c r="P97" s="177">
        <v>5.9111111111111114</v>
      </c>
      <c r="Q97" s="176">
        <v>319</v>
      </c>
      <c r="R97" s="177">
        <v>0.44999999999999996</v>
      </c>
      <c r="S97" s="176">
        <v>121</v>
      </c>
      <c r="T97" s="177">
        <v>-0.80793650793650795</v>
      </c>
      <c r="U97" s="176">
        <v>44</v>
      </c>
      <c r="V97" s="177">
        <v>-0.4358974358974359</v>
      </c>
      <c r="W97" s="176">
        <v>15</v>
      </c>
      <c r="X97" s="177">
        <v>-0.85714285714285721</v>
      </c>
      <c r="Y97" s="176">
        <v>11</v>
      </c>
      <c r="Z97" s="177">
        <v>-0.56000000000000005</v>
      </c>
      <c r="AA97" s="176">
        <v>51</v>
      </c>
      <c r="AB97" s="177">
        <v>-0.87914691943127965</v>
      </c>
      <c r="AC97" s="176">
        <v>130</v>
      </c>
      <c r="AD97" s="177">
        <v>-2.2556390977443663E-2</v>
      </c>
      <c r="AE97" s="176">
        <v>347</v>
      </c>
      <c r="AF97" s="177">
        <v>9.4637223974763485E-2</v>
      </c>
      <c r="AG97" s="176">
        <v>145</v>
      </c>
      <c r="AH97" s="177">
        <v>1.1323529411764706</v>
      </c>
      <c r="AI97" s="176">
        <v>197</v>
      </c>
      <c r="AJ97" s="177">
        <v>0.20858895705521463</v>
      </c>
      <c r="AK97" s="176">
        <v>576</v>
      </c>
      <c r="AL97" s="177">
        <v>0.45454545454545459</v>
      </c>
      <c r="AM97" s="176">
        <v>166</v>
      </c>
      <c r="AN97" s="177">
        <v>-0.26548672566371678</v>
      </c>
      <c r="AO97" s="176">
        <v>377</v>
      </c>
      <c r="AP97" s="177">
        <v>-6.9135802469135754E-2</v>
      </c>
      <c r="AQ97" s="176">
        <v>253</v>
      </c>
      <c r="AR97" s="177">
        <v>3.2653061224489743E-2</v>
      </c>
      <c r="AS97" s="178">
        <v>16635</v>
      </c>
      <c r="AT97" s="179">
        <v>-0.2514175141751418</v>
      </c>
      <c r="AU97" s="178">
        <v>61867</v>
      </c>
      <c r="AV97" s="179">
        <v>-0.10985295387183103</v>
      </c>
    </row>
    <row r="98" spans="2:48" customFormat="1" ht="15" hidden="1" customHeight="1" outlineLevel="1" x14ac:dyDescent="0.25">
      <c r="B98" s="57" t="s">
        <v>94</v>
      </c>
      <c r="C98" s="176">
        <v>49875</v>
      </c>
      <c r="D98" s="177">
        <v>-1.4347542538684976E-2</v>
      </c>
      <c r="E98" s="176">
        <v>218</v>
      </c>
      <c r="F98" s="177">
        <v>-0.4467005076142132</v>
      </c>
      <c r="G98" s="176">
        <v>201</v>
      </c>
      <c r="H98" s="177">
        <v>0.29677419354838719</v>
      </c>
      <c r="I98" s="176">
        <v>14615</v>
      </c>
      <c r="J98" s="177">
        <v>-0.13816487793371857</v>
      </c>
      <c r="K98" s="176">
        <v>1861</v>
      </c>
      <c r="L98" s="177">
        <v>-6.7635270541082204E-2</v>
      </c>
      <c r="M98" s="176">
        <v>6162</v>
      </c>
      <c r="N98" s="177">
        <v>-0.15980365421325338</v>
      </c>
      <c r="O98" s="176">
        <v>390</v>
      </c>
      <c r="P98" s="177">
        <v>5.1904761904761907</v>
      </c>
      <c r="Q98" s="176">
        <v>604</v>
      </c>
      <c r="R98" s="177">
        <v>6.525573192239853E-2</v>
      </c>
      <c r="S98" s="176">
        <v>3840</v>
      </c>
      <c r="T98" s="177">
        <v>-7.8031212484994006E-2</v>
      </c>
      <c r="U98" s="176">
        <v>1074</v>
      </c>
      <c r="V98" s="177">
        <v>4.0697674418604723E-2</v>
      </c>
      <c r="W98" s="176">
        <v>477</v>
      </c>
      <c r="X98" s="177">
        <v>-6.286836935166995E-2</v>
      </c>
      <c r="Y98" s="176">
        <v>337</v>
      </c>
      <c r="Z98" s="177">
        <v>-0.25770925110132159</v>
      </c>
      <c r="AA98" s="176">
        <v>1952</v>
      </c>
      <c r="AB98" s="177">
        <v>-0.10046082949308754</v>
      </c>
      <c r="AC98" s="176">
        <v>145</v>
      </c>
      <c r="AD98" s="177">
        <v>-0.28921568627450978</v>
      </c>
      <c r="AE98" s="176">
        <v>539</v>
      </c>
      <c r="AF98" s="177">
        <v>0.14194915254237284</v>
      </c>
      <c r="AG98" s="176">
        <v>183</v>
      </c>
      <c r="AH98" s="177">
        <v>0.19607843137254899</v>
      </c>
      <c r="AI98" s="176">
        <v>252</v>
      </c>
      <c r="AJ98" s="177">
        <v>-0.16831683168316836</v>
      </c>
      <c r="AK98" s="176">
        <v>699</v>
      </c>
      <c r="AL98" s="177">
        <v>-0.15169902912621358</v>
      </c>
      <c r="AM98" s="176">
        <v>186</v>
      </c>
      <c r="AN98" s="177">
        <v>-0.3737373737373737</v>
      </c>
      <c r="AO98" s="176">
        <v>471</v>
      </c>
      <c r="AP98" s="177">
        <v>0.24274406332453835</v>
      </c>
      <c r="AQ98" s="176">
        <v>253</v>
      </c>
      <c r="AR98" s="177">
        <v>-0.1028368794326241</v>
      </c>
      <c r="AS98" s="178">
        <v>30619</v>
      </c>
      <c r="AT98" s="179">
        <v>-0.11367452092861696</v>
      </c>
      <c r="AU98" s="178">
        <v>80494</v>
      </c>
      <c r="AV98" s="179">
        <v>-5.4646669876801335E-2</v>
      </c>
    </row>
    <row r="99" spans="2:48" customFormat="1" ht="15" hidden="1" customHeight="1" outlineLevel="1" x14ac:dyDescent="0.25">
      <c r="B99" s="57" t="s">
        <v>95</v>
      </c>
      <c r="C99" s="176">
        <v>32945</v>
      </c>
      <c r="D99" s="177">
        <v>6.3840092999225106E-2</v>
      </c>
      <c r="E99" s="176">
        <v>413</v>
      </c>
      <c r="F99" s="177">
        <v>-0.16733870967741937</v>
      </c>
      <c r="G99" s="176">
        <v>161</v>
      </c>
      <c r="H99" s="177">
        <v>-0.22596153846153844</v>
      </c>
      <c r="I99" s="176">
        <v>22002</v>
      </c>
      <c r="J99" s="177">
        <v>1.4290982850820644E-2</v>
      </c>
      <c r="K99" s="176">
        <v>1580</v>
      </c>
      <c r="L99" s="177">
        <v>3.8107752956636043E-2</v>
      </c>
      <c r="M99" s="176">
        <v>8790</v>
      </c>
      <c r="N99" s="177">
        <v>-6.4196742254870598E-2</v>
      </c>
      <c r="O99" s="176">
        <v>369</v>
      </c>
      <c r="P99" s="177">
        <v>2.7653061224489797</v>
      </c>
      <c r="Q99" s="176">
        <v>467</v>
      </c>
      <c r="R99" s="177">
        <v>0.49201277955271561</v>
      </c>
      <c r="S99" s="176">
        <v>10238</v>
      </c>
      <c r="T99" s="177">
        <v>-0.11832586978987258</v>
      </c>
      <c r="U99" s="176">
        <v>2647</v>
      </c>
      <c r="V99" s="177">
        <v>0.31429990069513414</v>
      </c>
      <c r="W99" s="176">
        <v>1068</v>
      </c>
      <c r="X99" s="177">
        <v>-0.13241267262388301</v>
      </c>
      <c r="Y99" s="176">
        <v>1339</v>
      </c>
      <c r="Z99" s="177">
        <v>0.23410138248847923</v>
      </c>
      <c r="AA99" s="176">
        <v>5184</v>
      </c>
      <c r="AB99" s="177">
        <v>-0.2881076627300192</v>
      </c>
      <c r="AC99" s="176">
        <v>212</v>
      </c>
      <c r="AD99" s="177">
        <v>0.15846994535519121</v>
      </c>
      <c r="AE99" s="176">
        <v>648</v>
      </c>
      <c r="AF99" s="177">
        <v>0.35000000000000009</v>
      </c>
      <c r="AG99" s="176">
        <v>156</v>
      </c>
      <c r="AH99" s="177">
        <v>0.69565217391304346</v>
      </c>
      <c r="AI99" s="176">
        <v>321</v>
      </c>
      <c r="AJ99" s="177">
        <v>1.4692307692307693</v>
      </c>
      <c r="AK99" s="176">
        <v>706</v>
      </c>
      <c r="AL99" s="177">
        <v>0.91327913279132789</v>
      </c>
      <c r="AM99" s="176">
        <v>249</v>
      </c>
      <c r="AN99" s="177">
        <v>-0.24773413897280971</v>
      </c>
      <c r="AO99" s="176">
        <v>280</v>
      </c>
      <c r="AP99" s="177">
        <v>-0.15407854984894265</v>
      </c>
      <c r="AQ99" s="176">
        <v>301</v>
      </c>
      <c r="AR99" s="177">
        <v>0.19920318725099606</v>
      </c>
      <c r="AS99" s="178">
        <v>46893</v>
      </c>
      <c r="AT99" s="179">
        <v>-1.2799730531988796E-2</v>
      </c>
      <c r="AU99" s="178">
        <v>79838</v>
      </c>
      <c r="AV99" s="179">
        <v>1.7446380099147341E-2</v>
      </c>
    </row>
    <row r="100" spans="2:48" customFormat="1" ht="15" hidden="1" customHeight="1" outlineLevel="1" x14ac:dyDescent="0.25">
      <c r="B100" s="57" t="s">
        <v>96</v>
      </c>
      <c r="C100" s="176">
        <v>27460</v>
      </c>
      <c r="D100" s="177">
        <v>-4.4370976161475562E-2</v>
      </c>
      <c r="E100" s="176">
        <v>283</v>
      </c>
      <c r="F100" s="177">
        <v>-0.40670859538784065</v>
      </c>
      <c r="G100" s="176">
        <v>146</v>
      </c>
      <c r="H100" s="177">
        <v>-0.12048192771084343</v>
      </c>
      <c r="I100" s="176">
        <v>16957</v>
      </c>
      <c r="J100" s="177">
        <v>-4.9292881873129746E-3</v>
      </c>
      <c r="K100" s="176">
        <v>1333</v>
      </c>
      <c r="L100" s="177">
        <v>-4.3072505384063153E-2</v>
      </c>
      <c r="M100" s="176">
        <v>8655</v>
      </c>
      <c r="N100" s="177">
        <v>-6.5839179708580664E-2</v>
      </c>
      <c r="O100" s="176">
        <v>390</v>
      </c>
      <c r="P100" s="177">
        <v>4.7352941176470589</v>
      </c>
      <c r="Q100" s="176">
        <v>481</v>
      </c>
      <c r="R100" s="177">
        <v>4.1125541125541121E-2</v>
      </c>
      <c r="S100" s="176">
        <v>10190</v>
      </c>
      <c r="T100" s="177">
        <v>-5.6568836218868657E-2</v>
      </c>
      <c r="U100" s="176">
        <v>2633</v>
      </c>
      <c r="V100" s="177">
        <v>0.14577893820713661</v>
      </c>
      <c r="W100" s="176">
        <v>1258</v>
      </c>
      <c r="X100" s="177">
        <v>-3.230769230769226E-2</v>
      </c>
      <c r="Y100" s="176">
        <v>1335</v>
      </c>
      <c r="Z100" s="177">
        <v>-5.7203389830508433E-2</v>
      </c>
      <c r="AA100" s="176">
        <v>4964</v>
      </c>
      <c r="AB100" s="177">
        <v>-0.14221531017798517</v>
      </c>
      <c r="AC100" s="176">
        <v>169</v>
      </c>
      <c r="AD100" s="177">
        <v>-5.5865921787709549E-2</v>
      </c>
      <c r="AE100" s="176">
        <v>446</v>
      </c>
      <c r="AF100" s="177">
        <v>-0.20071684587813621</v>
      </c>
      <c r="AG100" s="176">
        <v>87</v>
      </c>
      <c r="AH100" s="177">
        <v>0.26086956521739135</v>
      </c>
      <c r="AI100" s="176">
        <v>260</v>
      </c>
      <c r="AJ100" s="177">
        <v>0.26829268292682928</v>
      </c>
      <c r="AK100" s="176">
        <v>554</v>
      </c>
      <c r="AL100" s="177">
        <v>0.34140435835351091</v>
      </c>
      <c r="AM100" s="176">
        <v>229</v>
      </c>
      <c r="AN100" s="177">
        <v>-0.39417989417989419</v>
      </c>
      <c r="AO100" s="176">
        <v>259</v>
      </c>
      <c r="AP100" s="177">
        <v>1.171875E-2</v>
      </c>
      <c r="AQ100" s="176">
        <v>304</v>
      </c>
      <c r="AR100" s="177">
        <v>-8.7087087087087123E-2</v>
      </c>
      <c r="AS100" s="178">
        <v>40743</v>
      </c>
      <c r="AT100" s="179">
        <v>-3.1404526435907187E-2</v>
      </c>
      <c r="AU100" s="178">
        <v>68203</v>
      </c>
      <c r="AV100" s="179">
        <v>-3.6667184564753708E-2</v>
      </c>
    </row>
    <row r="101" spans="2:48" customFormat="1" ht="15" hidden="1" customHeight="1" outlineLevel="1" x14ac:dyDescent="0.25">
      <c r="B101" s="57" t="s">
        <v>97</v>
      </c>
      <c r="C101" s="176">
        <v>21868</v>
      </c>
      <c r="D101" s="177">
        <v>2.10796443955652E-3</v>
      </c>
      <c r="E101" s="176">
        <v>389</v>
      </c>
      <c r="F101" s="177">
        <v>0.2271293375394321</v>
      </c>
      <c r="G101" s="176">
        <v>214</v>
      </c>
      <c r="H101" s="177">
        <v>-4.6511627906976605E-3</v>
      </c>
      <c r="I101" s="176">
        <v>18117</v>
      </c>
      <c r="J101" s="177">
        <v>6.6647041507212235E-2</v>
      </c>
      <c r="K101" s="176">
        <v>872</v>
      </c>
      <c r="L101" s="177">
        <v>0.12371134020618557</v>
      </c>
      <c r="M101" s="176">
        <v>8134</v>
      </c>
      <c r="N101" s="177">
        <v>-0.15270833333333333</v>
      </c>
      <c r="O101" s="176">
        <v>387</v>
      </c>
      <c r="P101" s="177">
        <v>3.552941176470588</v>
      </c>
      <c r="Q101" s="176">
        <v>492</v>
      </c>
      <c r="R101" s="177">
        <v>-1.2048192771084376E-2</v>
      </c>
      <c r="S101" s="176">
        <v>12865</v>
      </c>
      <c r="T101" s="177">
        <v>-7.6453697056712122E-2</v>
      </c>
      <c r="U101" s="176">
        <v>3157</v>
      </c>
      <c r="V101" s="177">
        <v>0.16237113402061865</v>
      </c>
      <c r="W101" s="176">
        <v>1781</v>
      </c>
      <c r="X101" s="177">
        <v>-0.19302220208427734</v>
      </c>
      <c r="Y101" s="176">
        <v>1644</v>
      </c>
      <c r="Z101" s="177">
        <v>-9.3215664644236029E-2</v>
      </c>
      <c r="AA101" s="176">
        <v>6283</v>
      </c>
      <c r="AB101" s="177">
        <v>-0.12663330553238805</v>
      </c>
      <c r="AC101" s="176">
        <v>204</v>
      </c>
      <c r="AD101" s="177">
        <v>-0.11688311688311692</v>
      </c>
      <c r="AE101" s="176">
        <v>575</v>
      </c>
      <c r="AF101" s="177">
        <v>0.24458874458874469</v>
      </c>
      <c r="AG101" s="176">
        <v>222</v>
      </c>
      <c r="AH101" s="177">
        <v>0.81967213114754101</v>
      </c>
      <c r="AI101" s="176">
        <v>293</v>
      </c>
      <c r="AJ101" s="177">
        <v>0.46500000000000008</v>
      </c>
      <c r="AK101" s="176">
        <v>816</v>
      </c>
      <c r="AL101" s="177">
        <v>1.0049140049140051</v>
      </c>
      <c r="AM101" s="176">
        <v>217</v>
      </c>
      <c r="AN101" s="177">
        <v>-0.14566929133858264</v>
      </c>
      <c r="AO101" s="176">
        <v>305</v>
      </c>
      <c r="AP101" s="177">
        <v>0.20553359683794459</v>
      </c>
      <c r="AQ101" s="176">
        <v>349</v>
      </c>
      <c r="AR101" s="177">
        <v>0.69417475728155331</v>
      </c>
      <c r="AS101" s="178">
        <v>44451</v>
      </c>
      <c r="AT101" s="179">
        <v>-2.0206102242877888E-3</v>
      </c>
      <c r="AU101" s="178">
        <v>66319</v>
      </c>
      <c r="AV101" s="179">
        <v>-6.6302005635665573E-4</v>
      </c>
    </row>
    <row r="102" spans="2:48" customFormat="1" collapsed="1" x14ac:dyDescent="0.25">
      <c r="B102" s="190">
        <v>2007</v>
      </c>
      <c r="C102" s="191">
        <v>591403</v>
      </c>
      <c r="D102" s="192">
        <v>1.1663850865224479E-3</v>
      </c>
      <c r="E102" s="191">
        <v>3674</v>
      </c>
      <c r="F102" s="192">
        <v>-0.15169706765181257</v>
      </c>
      <c r="G102" s="191">
        <v>1892</v>
      </c>
      <c r="H102" s="192">
        <v>-0.1523297491039427</v>
      </c>
      <c r="I102" s="191">
        <v>167334</v>
      </c>
      <c r="J102" s="192">
        <v>-5.9498651079136655E-2</v>
      </c>
      <c r="K102" s="191">
        <v>13237</v>
      </c>
      <c r="L102" s="192">
        <v>-6.8210615233000094E-2</v>
      </c>
      <c r="M102" s="191">
        <v>72984</v>
      </c>
      <c r="N102" s="192">
        <v>-0.12586683913621499</v>
      </c>
      <c r="O102" s="191">
        <v>3737</v>
      </c>
      <c r="P102" s="192">
        <v>1.9172521467603434</v>
      </c>
      <c r="Q102" s="191">
        <v>7237</v>
      </c>
      <c r="R102" s="192">
        <v>0.16801162040025819</v>
      </c>
      <c r="S102" s="191">
        <v>72156</v>
      </c>
      <c r="T102" s="192">
        <v>-3.37716596588018E-2</v>
      </c>
      <c r="U102" s="191">
        <v>18373</v>
      </c>
      <c r="V102" s="192">
        <v>0.18451421571787763</v>
      </c>
      <c r="W102" s="191">
        <v>9058</v>
      </c>
      <c r="X102" s="192">
        <v>-0.10103215561730849</v>
      </c>
      <c r="Y102" s="191">
        <v>8712</v>
      </c>
      <c r="Z102" s="192">
        <v>5.1792828685258918E-2</v>
      </c>
      <c r="AA102" s="191">
        <v>36013</v>
      </c>
      <c r="AB102" s="192">
        <v>-0.11750147029994118</v>
      </c>
      <c r="AC102" s="191">
        <v>2267</v>
      </c>
      <c r="AD102" s="192">
        <v>1.0699955416852536E-2</v>
      </c>
      <c r="AE102" s="191">
        <v>5077</v>
      </c>
      <c r="AF102" s="192">
        <v>4.1863328545044043E-2</v>
      </c>
      <c r="AG102" s="191">
        <v>1937</v>
      </c>
      <c r="AH102" s="192">
        <v>0.37375886524822688</v>
      </c>
      <c r="AI102" s="191">
        <v>4239</v>
      </c>
      <c r="AJ102" s="192">
        <v>0.44972640218878257</v>
      </c>
      <c r="AK102" s="191">
        <v>10494</v>
      </c>
      <c r="AL102" s="192">
        <v>0.34280230326295591</v>
      </c>
      <c r="AM102" s="191">
        <v>2485</v>
      </c>
      <c r="AN102" s="192">
        <v>-0.16694602748910492</v>
      </c>
      <c r="AO102" s="191">
        <v>5468</v>
      </c>
      <c r="AP102" s="192">
        <v>8.2772277227722846E-2</v>
      </c>
      <c r="AQ102" s="191">
        <v>3728</v>
      </c>
      <c r="AR102" s="192">
        <v>-9.4486276414865178E-2</v>
      </c>
      <c r="AS102" s="178">
        <v>377946</v>
      </c>
      <c r="AT102" s="193">
        <v>-4.4992823788635339E-2</v>
      </c>
      <c r="AU102" s="178">
        <v>969349</v>
      </c>
      <c r="AV102" s="193">
        <v>-1.7351839799851221E-2</v>
      </c>
    </row>
    <row r="103" spans="2:48" customFormat="1" ht="15" hidden="1" customHeight="1" outlineLevel="1" x14ac:dyDescent="0.25">
      <c r="B103" s="57" t="s">
        <v>86</v>
      </c>
      <c r="C103" s="176">
        <v>32230</v>
      </c>
      <c r="D103" s="177" t="s">
        <v>64</v>
      </c>
      <c r="E103" s="176">
        <v>462</v>
      </c>
      <c r="F103" s="177" t="s">
        <v>64</v>
      </c>
      <c r="G103" s="176">
        <v>189</v>
      </c>
      <c r="H103" s="177" t="s">
        <v>64</v>
      </c>
      <c r="I103" s="176">
        <v>16408</v>
      </c>
      <c r="J103" s="177" t="s">
        <v>64</v>
      </c>
      <c r="K103" s="176">
        <v>1086</v>
      </c>
      <c r="L103" s="177" t="s">
        <v>64</v>
      </c>
      <c r="M103" s="176">
        <v>8237</v>
      </c>
      <c r="N103" s="177" t="s">
        <v>64</v>
      </c>
      <c r="O103" s="176">
        <v>323</v>
      </c>
      <c r="P103" s="177" t="s">
        <v>64</v>
      </c>
      <c r="Q103" s="176">
        <v>600</v>
      </c>
      <c r="R103" s="177" t="s">
        <v>64</v>
      </c>
      <c r="S103" s="176">
        <v>13441</v>
      </c>
      <c r="T103" s="177" t="s">
        <v>64</v>
      </c>
      <c r="U103" s="176">
        <v>3300</v>
      </c>
      <c r="V103" s="177" t="s">
        <v>64</v>
      </c>
      <c r="W103" s="176">
        <v>2301</v>
      </c>
      <c r="X103" s="177" t="s">
        <v>64</v>
      </c>
      <c r="Y103" s="176">
        <v>1473</v>
      </c>
      <c r="Z103" s="177" t="s">
        <v>64</v>
      </c>
      <c r="AA103" s="176">
        <v>6367</v>
      </c>
      <c r="AB103" s="177" t="s">
        <v>64</v>
      </c>
      <c r="AC103" s="176">
        <v>268</v>
      </c>
      <c r="AD103" s="177" t="s">
        <v>64</v>
      </c>
      <c r="AE103" s="176">
        <v>433</v>
      </c>
      <c r="AF103" s="177" t="s">
        <v>64</v>
      </c>
      <c r="AG103" s="176">
        <v>162</v>
      </c>
      <c r="AH103" s="177" t="s">
        <v>64</v>
      </c>
      <c r="AI103" s="176">
        <v>400</v>
      </c>
      <c r="AJ103" s="177" t="s">
        <v>64</v>
      </c>
      <c r="AK103" s="176">
        <v>808</v>
      </c>
      <c r="AL103" s="177" t="s">
        <v>64</v>
      </c>
      <c r="AM103" s="176">
        <v>234</v>
      </c>
      <c r="AN103" s="177" t="s">
        <v>64</v>
      </c>
      <c r="AO103" s="176">
        <v>412</v>
      </c>
      <c r="AP103" s="177" t="s">
        <v>64</v>
      </c>
      <c r="AQ103" s="176">
        <v>524</v>
      </c>
      <c r="AR103" s="177" t="s">
        <v>64</v>
      </c>
      <c r="AS103" s="178">
        <v>43987</v>
      </c>
      <c r="AT103" s="179" t="s">
        <v>64</v>
      </c>
      <c r="AU103" s="178">
        <v>76217</v>
      </c>
      <c r="AV103" s="179" t="s">
        <v>64</v>
      </c>
    </row>
    <row r="104" spans="2:48" customFormat="1" ht="15" hidden="1" customHeight="1" outlineLevel="1" x14ac:dyDescent="0.25">
      <c r="B104" s="57" t="s">
        <v>87</v>
      </c>
      <c r="C104" s="176">
        <v>33002</v>
      </c>
      <c r="D104" s="177" t="s">
        <v>64</v>
      </c>
      <c r="E104" s="176">
        <v>282</v>
      </c>
      <c r="F104" s="177" t="s">
        <v>64</v>
      </c>
      <c r="G104" s="176">
        <v>138</v>
      </c>
      <c r="H104" s="177" t="s">
        <v>64</v>
      </c>
      <c r="I104" s="176">
        <v>18259</v>
      </c>
      <c r="J104" s="177" t="s">
        <v>64</v>
      </c>
      <c r="K104" s="176">
        <v>618</v>
      </c>
      <c r="L104" s="177" t="s">
        <v>64</v>
      </c>
      <c r="M104" s="176">
        <v>7035</v>
      </c>
      <c r="N104" s="177" t="s">
        <v>64</v>
      </c>
      <c r="O104" s="176">
        <v>76</v>
      </c>
      <c r="P104" s="177" t="s">
        <v>64</v>
      </c>
      <c r="Q104" s="176">
        <v>420</v>
      </c>
      <c r="R104" s="177" t="s">
        <v>64</v>
      </c>
      <c r="S104" s="176">
        <v>11176</v>
      </c>
      <c r="T104" s="177" t="s">
        <v>64</v>
      </c>
      <c r="U104" s="176">
        <v>2336</v>
      </c>
      <c r="V104" s="177" t="s">
        <v>64</v>
      </c>
      <c r="W104" s="176">
        <v>1268</v>
      </c>
      <c r="X104" s="177" t="s">
        <v>64</v>
      </c>
      <c r="Y104" s="176">
        <v>960</v>
      </c>
      <c r="Z104" s="177" t="s">
        <v>64</v>
      </c>
      <c r="AA104" s="176">
        <v>6612</v>
      </c>
      <c r="AB104" s="177" t="s">
        <v>64</v>
      </c>
      <c r="AC104" s="176">
        <v>259</v>
      </c>
      <c r="AD104" s="177" t="s">
        <v>64</v>
      </c>
      <c r="AE104" s="176">
        <v>561</v>
      </c>
      <c r="AF104" s="177" t="s">
        <v>64</v>
      </c>
      <c r="AG104" s="176">
        <v>157</v>
      </c>
      <c r="AH104" s="177" t="s">
        <v>64</v>
      </c>
      <c r="AI104" s="176">
        <v>347</v>
      </c>
      <c r="AJ104" s="177" t="s">
        <v>64</v>
      </c>
      <c r="AK104" s="176">
        <v>502</v>
      </c>
      <c r="AL104" s="177" t="s">
        <v>64</v>
      </c>
      <c r="AM104" s="176">
        <v>102</v>
      </c>
      <c r="AN104" s="177" t="s">
        <v>64</v>
      </c>
      <c r="AO104" s="176">
        <v>313</v>
      </c>
      <c r="AP104" s="177" t="s">
        <v>64</v>
      </c>
      <c r="AQ104" s="176">
        <v>272</v>
      </c>
      <c r="AR104" s="177" t="s">
        <v>64</v>
      </c>
      <c r="AS104" s="178">
        <v>40517</v>
      </c>
      <c r="AT104" s="179" t="s">
        <v>64</v>
      </c>
      <c r="AU104" s="178">
        <v>73519</v>
      </c>
      <c r="AV104" s="179" t="s">
        <v>64</v>
      </c>
    </row>
    <row r="105" spans="2:48" customFormat="1" ht="15" hidden="1" customHeight="1" outlineLevel="1" x14ac:dyDescent="0.25">
      <c r="B105" s="57" t="s">
        <v>88</v>
      </c>
      <c r="C105" s="176">
        <v>48292</v>
      </c>
      <c r="D105" s="177" t="s">
        <v>64</v>
      </c>
      <c r="E105" s="176">
        <v>317</v>
      </c>
      <c r="F105" s="177" t="s">
        <v>64</v>
      </c>
      <c r="G105" s="176">
        <v>178</v>
      </c>
      <c r="H105" s="177" t="s">
        <v>64</v>
      </c>
      <c r="I105" s="176">
        <v>12670</v>
      </c>
      <c r="J105" s="177" t="s">
        <v>64</v>
      </c>
      <c r="K105" s="176">
        <v>1128</v>
      </c>
      <c r="L105" s="177" t="s">
        <v>64</v>
      </c>
      <c r="M105" s="176">
        <v>6836</v>
      </c>
      <c r="N105" s="177" t="s">
        <v>64</v>
      </c>
      <c r="O105" s="176">
        <v>136</v>
      </c>
      <c r="P105" s="177" t="s">
        <v>64</v>
      </c>
      <c r="Q105" s="176">
        <v>460</v>
      </c>
      <c r="R105" s="177" t="s">
        <v>64</v>
      </c>
      <c r="S105" s="176">
        <v>6570</v>
      </c>
      <c r="T105" s="177" t="s">
        <v>64</v>
      </c>
      <c r="U105" s="176">
        <v>1460</v>
      </c>
      <c r="V105" s="177" t="s">
        <v>64</v>
      </c>
      <c r="W105" s="176">
        <v>988</v>
      </c>
      <c r="X105" s="177" t="s">
        <v>64</v>
      </c>
      <c r="Y105" s="176">
        <v>739</v>
      </c>
      <c r="Z105" s="177" t="s">
        <v>64</v>
      </c>
      <c r="AA105" s="176">
        <v>3383</v>
      </c>
      <c r="AB105" s="177" t="s">
        <v>64</v>
      </c>
      <c r="AC105" s="176">
        <v>251</v>
      </c>
      <c r="AD105" s="177" t="s">
        <v>64</v>
      </c>
      <c r="AE105" s="176">
        <v>406</v>
      </c>
      <c r="AF105" s="177" t="s">
        <v>64</v>
      </c>
      <c r="AG105" s="176">
        <v>80</v>
      </c>
      <c r="AH105" s="177" t="s">
        <v>64</v>
      </c>
      <c r="AI105" s="176">
        <v>249</v>
      </c>
      <c r="AJ105" s="177" t="s">
        <v>64</v>
      </c>
      <c r="AK105" s="176">
        <v>506</v>
      </c>
      <c r="AL105" s="177" t="s">
        <v>64</v>
      </c>
      <c r="AM105" s="176">
        <v>147</v>
      </c>
      <c r="AN105" s="177" t="s">
        <v>64</v>
      </c>
      <c r="AO105" s="176">
        <v>493</v>
      </c>
      <c r="AP105" s="177" t="s">
        <v>64</v>
      </c>
      <c r="AQ105" s="176">
        <v>327</v>
      </c>
      <c r="AR105" s="177" t="s">
        <v>64</v>
      </c>
      <c r="AS105" s="178">
        <v>30754</v>
      </c>
      <c r="AT105" s="179" t="s">
        <v>64</v>
      </c>
      <c r="AU105" s="178">
        <v>79046</v>
      </c>
      <c r="AV105" s="179" t="s">
        <v>64</v>
      </c>
    </row>
    <row r="106" spans="2:48" customFormat="1" ht="15" hidden="1" customHeight="1" outlineLevel="1" x14ac:dyDescent="0.25">
      <c r="B106" s="57" t="s">
        <v>89</v>
      </c>
      <c r="C106" s="176">
        <v>64899</v>
      </c>
      <c r="D106" s="177" t="s">
        <v>64</v>
      </c>
      <c r="E106" s="176">
        <v>389</v>
      </c>
      <c r="F106" s="177" t="s">
        <v>64</v>
      </c>
      <c r="G106" s="176">
        <v>257</v>
      </c>
      <c r="H106" s="177" t="s">
        <v>64</v>
      </c>
      <c r="I106" s="176">
        <v>12675</v>
      </c>
      <c r="J106" s="177" t="s">
        <v>64</v>
      </c>
      <c r="K106" s="176">
        <v>1359</v>
      </c>
      <c r="L106" s="177" t="s">
        <v>64</v>
      </c>
      <c r="M106" s="176">
        <v>6895</v>
      </c>
      <c r="N106" s="177" t="s">
        <v>64</v>
      </c>
      <c r="O106" s="176">
        <v>116</v>
      </c>
      <c r="P106" s="177" t="s">
        <v>64</v>
      </c>
      <c r="Q106" s="176">
        <v>419</v>
      </c>
      <c r="R106" s="177" t="s">
        <v>64</v>
      </c>
      <c r="S106" s="176">
        <v>855</v>
      </c>
      <c r="T106" s="177" t="s">
        <v>64</v>
      </c>
      <c r="U106" s="176">
        <v>49</v>
      </c>
      <c r="V106" s="177" t="s">
        <v>64</v>
      </c>
      <c r="W106" s="176">
        <v>48</v>
      </c>
      <c r="X106" s="177" t="s">
        <v>64</v>
      </c>
      <c r="Y106" s="176">
        <v>128</v>
      </c>
      <c r="Z106" s="177" t="s">
        <v>64</v>
      </c>
      <c r="AA106" s="176">
        <v>630</v>
      </c>
      <c r="AB106" s="177" t="s">
        <v>64</v>
      </c>
      <c r="AC106" s="176">
        <v>171</v>
      </c>
      <c r="AD106" s="177" t="s">
        <v>64</v>
      </c>
      <c r="AE106" s="176">
        <v>347</v>
      </c>
      <c r="AF106" s="177" t="s">
        <v>64</v>
      </c>
      <c r="AG106" s="176">
        <v>123</v>
      </c>
      <c r="AH106" s="177" t="s">
        <v>64</v>
      </c>
      <c r="AI106" s="176">
        <v>299</v>
      </c>
      <c r="AJ106" s="177" t="s">
        <v>64</v>
      </c>
      <c r="AK106" s="176">
        <v>992</v>
      </c>
      <c r="AL106" s="177" t="s">
        <v>64</v>
      </c>
      <c r="AM106" s="176">
        <v>273</v>
      </c>
      <c r="AN106" s="177" t="s">
        <v>64</v>
      </c>
      <c r="AO106" s="176">
        <v>654</v>
      </c>
      <c r="AP106" s="177" t="s">
        <v>64</v>
      </c>
      <c r="AQ106" s="176">
        <v>467</v>
      </c>
      <c r="AR106" s="177" t="s">
        <v>64</v>
      </c>
      <c r="AS106" s="178">
        <v>26291</v>
      </c>
      <c r="AT106" s="179" t="s">
        <v>64</v>
      </c>
      <c r="AU106" s="178">
        <v>91190</v>
      </c>
      <c r="AV106" s="179" t="s">
        <v>64</v>
      </c>
    </row>
    <row r="107" spans="2:48" customFormat="1" ht="15" hidden="1" customHeight="1" outlineLevel="1" x14ac:dyDescent="0.25">
      <c r="B107" s="57" t="s">
        <v>90</v>
      </c>
      <c r="C107" s="176">
        <v>92761</v>
      </c>
      <c r="D107" s="177" t="s">
        <v>64</v>
      </c>
      <c r="E107" s="176">
        <v>218</v>
      </c>
      <c r="F107" s="177" t="s">
        <v>64</v>
      </c>
      <c r="G107" s="176">
        <v>175</v>
      </c>
      <c r="H107" s="177" t="s">
        <v>64</v>
      </c>
      <c r="I107" s="176">
        <v>10226</v>
      </c>
      <c r="J107" s="177" t="s">
        <v>64</v>
      </c>
      <c r="K107" s="176">
        <v>984</v>
      </c>
      <c r="L107" s="177" t="s">
        <v>64</v>
      </c>
      <c r="M107" s="176">
        <v>4233</v>
      </c>
      <c r="N107" s="177" t="s">
        <v>64</v>
      </c>
      <c r="O107" s="176">
        <v>118</v>
      </c>
      <c r="P107" s="177" t="s">
        <v>64</v>
      </c>
      <c r="Q107" s="176">
        <v>1190</v>
      </c>
      <c r="R107" s="177" t="s">
        <v>64</v>
      </c>
      <c r="S107" s="176">
        <v>127</v>
      </c>
      <c r="T107" s="177" t="s">
        <v>64</v>
      </c>
      <c r="U107" s="176">
        <v>40</v>
      </c>
      <c r="V107" s="177" t="s">
        <v>64</v>
      </c>
      <c r="W107" s="176">
        <v>20</v>
      </c>
      <c r="X107" s="177" t="s">
        <v>64</v>
      </c>
      <c r="Y107" s="176">
        <v>47</v>
      </c>
      <c r="Z107" s="177" t="s">
        <v>64</v>
      </c>
      <c r="AA107" s="176">
        <v>20</v>
      </c>
      <c r="AB107" s="177" t="s">
        <v>64</v>
      </c>
      <c r="AC107" s="176">
        <v>95</v>
      </c>
      <c r="AD107" s="177" t="s">
        <v>64</v>
      </c>
      <c r="AE107" s="176">
        <v>247</v>
      </c>
      <c r="AF107" s="177" t="s">
        <v>64</v>
      </c>
      <c r="AG107" s="176">
        <v>148</v>
      </c>
      <c r="AH107" s="177" t="s">
        <v>64</v>
      </c>
      <c r="AI107" s="176">
        <v>250</v>
      </c>
      <c r="AJ107" s="177" t="s">
        <v>64</v>
      </c>
      <c r="AK107" s="176">
        <v>1055</v>
      </c>
      <c r="AL107" s="177" t="s">
        <v>64</v>
      </c>
      <c r="AM107" s="176">
        <v>129</v>
      </c>
      <c r="AN107" s="177" t="s">
        <v>64</v>
      </c>
      <c r="AO107" s="176">
        <v>565</v>
      </c>
      <c r="AP107" s="177" t="s">
        <v>64</v>
      </c>
      <c r="AQ107" s="176">
        <v>408</v>
      </c>
      <c r="AR107" s="177" t="s">
        <v>64</v>
      </c>
      <c r="AS107" s="178">
        <v>20168</v>
      </c>
      <c r="AT107" s="179" t="s">
        <v>64</v>
      </c>
      <c r="AU107" s="178">
        <v>112929</v>
      </c>
      <c r="AV107" s="179" t="s">
        <v>64</v>
      </c>
    </row>
    <row r="108" spans="2:48" customFormat="1" ht="15" hidden="1" customHeight="1" outlineLevel="1" x14ac:dyDescent="0.25">
      <c r="B108" s="57" t="s">
        <v>91</v>
      </c>
      <c r="C108" s="176">
        <v>81414</v>
      </c>
      <c r="D108" s="177" t="s">
        <v>64</v>
      </c>
      <c r="E108" s="176">
        <v>434</v>
      </c>
      <c r="F108" s="177" t="s">
        <v>64</v>
      </c>
      <c r="G108" s="176">
        <v>196</v>
      </c>
      <c r="H108" s="177" t="s">
        <v>64</v>
      </c>
      <c r="I108" s="176">
        <v>10770</v>
      </c>
      <c r="J108" s="177" t="s">
        <v>64</v>
      </c>
      <c r="K108" s="176">
        <v>1093</v>
      </c>
      <c r="L108" s="177" t="s">
        <v>64</v>
      </c>
      <c r="M108" s="176">
        <v>4768</v>
      </c>
      <c r="N108" s="177" t="s">
        <v>64</v>
      </c>
      <c r="O108" s="176">
        <v>80</v>
      </c>
      <c r="P108" s="177" t="s">
        <v>64</v>
      </c>
      <c r="Q108" s="176">
        <v>640</v>
      </c>
      <c r="R108" s="177" t="s">
        <v>64</v>
      </c>
      <c r="S108" s="176">
        <v>641</v>
      </c>
      <c r="T108" s="177" t="s">
        <v>64</v>
      </c>
      <c r="U108" s="176">
        <v>107</v>
      </c>
      <c r="V108" s="177" t="s">
        <v>64</v>
      </c>
      <c r="W108" s="176">
        <v>65</v>
      </c>
      <c r="X108" s="177" t="s">
        <v>64</v>
      </c>
      <c r="Y108" s="176">
        <v>118</v>
      </c>
      <c r="Z108" s="177" t="s">
        <v>64</v>
      </c>
      <c r="AA108" s="176">
        <v>351</v>
      </c>
      <c r="AB108" s="177" t="s">
        <v>64</v>
      </c>
      <c r="AC108" s="176">
        <v>163</v>
      </c>
      <c r="AD108" s="177" t="s">
        <v>64</v>
      </c>
      <c r="AE108" s="176">
        <v>320</v>
      </c>
      <c r="AF108" s="177" t="s">
        <v>64</v>
      </c>
      <c r="AG108" s="176">
        <v>124</v>
      </c>
      <c r="AH108" s="177" t="s">
        <v>64</v>
      </c>
      <c r="AI108" s="176">
        <v>195</v>
      </c>
      <c r="AJ108" s="177" t="s">
        <v>64</v>
      </c>
      <c r="AK108" s="176">
        <v>1032</v>
      </c>
      <c r="AL108" s="177" t="s">
        <v>64</v>
      </c>
      <c r="AM108" s="176">
        <v>262</v>
      </c>
      <c r="AN108" s="177" t="s">
        <v>64</v>
      </c>
      <c r="AO108" s="176">
        <v>558</v>
      </c>
      <c r="AP108" s="177" t="s">
        <v>64</v>
      </c>
      <c r="AQ108" s="176">
        <v>490</v>
      </c>
      <c r="AR108" s="177" t="s">
        <v>64</v>
      </c>
      <c r="AS108" s="178">
        <v>21766</v>
      </c>
      <c r="AT108" s="179" t="s">
        <v>64</v>
      </c>
      <c r="AU108" s="178">
        <v>103180</v>
      </c>
      <c r="AV108" s="179" t="s">
        <v>64</v>
      </c>
    </row>
    <row r="109" spans="2:48" customFormat="1" ht="15" hidden="1" customHeight="1" outlineLevel="1" x14ac:dyDescent="0.25">
      <c r="B109" s="57" t="s">
        <v>92</v>
      </c>
      <c r="C109" s="176">
        <v>58710</v>
      </c>
      <c r="D109" s="177" t="s">
        <v>64</v>
      </c>
      <c r="E109" s="176">
        <v>273</v>
      </c>
      <c r="F109" s="177" t="s">
        <v>64</v>
      </c>
      <c r="G109" s="176">
        <v>189</v>
      </c>
      <c r="H109" s="177" t="s">
        <v>64</v>
      </c>
      <c r="I109" s="176">
        <v>11773</v>
      </c>
      <c r="J109" s="177" t="s">
        <v>64</v>
      </c>
      <c r="K109" s="176">
        <v>886</v>
      </c>
      <c r="L109" s="177" t="s">
        <v>64</v>
      </c>
      <c r="M109" s="176">
        <v>4789</v>
      </c>
      <c r="N109" s="177" t="s">
        <v>64</v>
      </c>
      <c r="O109" s="176">
        <v>73</v>
      </c>
      <c r="P109" s="177" t="s">
        <v>64</v>
      </c>
      <c r="Q109" s="176">
        <v>407</v>
      </c>
      <c r="R109" s="177" t="s">
        <v>64</v>
      </c>
      <c r="S109" s="176">
        <v>730</v>
      </c>
      <c r="T109" s="177" t="s">
        <v>64</v>
      </c>
      <c r="U109" s="176">
        <v>81</v>
      </c>
      <c r="V109" s="177" t="s">
        <v>64</v>
      </c>
      <c r="W109" s="176">
        <v>34</v>
      </c>
      <c r="X109" s="177" t="s">
        <v>64</v>
      </c>
      <c r="Y109" s="176">
        <v>25</v>
      </c>
      <c r="Z109" s="177" t="s">
        <v>64</v>
      </c>
      <c r="AA109" s="176">
        <v>590</v>
      </c>
      <c r="AB109" s="177" t="s">
        <v>64</v>
      </c>
      <c r="AC109" s="176">
        <v>106</v>
      </c>
      <c r="AD109" s="177" t="s">
        <v>64</v>
      </c>
      <c r="AE109" s="176">
        <v>270</v>
      </c>
      <c r="AF109" s="177" t="s">
        <v>64</v>
      </c>
      <c r="AG109" s="176">
        <v>112</v>
      </c>
      <c r="AH109" s="177" t="s">
        <v>64</v>
      </c>
      <c r="AI109" s="176">
        <v>183</v>
      </c>
      <c r="AJ109" s="177" t="s">
        <v>64</v>
      </c>
      <c r="AK109" s="176">
        <v>511</v>
      </c>
      <c r="AL109" s="177" t="s">
        <v>64</v>
      </c>
      <c r="AM109" s="176">
        <v>350</v>
      </c>
      <c r="AN109" s="177" t="s">
        <v>64</v>
      </c>
      <c r="AO109" s="176">
        <v>431</v>
      </c>
      <c r="AP109" s="177" t="s">
        <v>64</v>
      </c>
      <c r="AQ109" s="176">
        <v>312</v>
      </c>
      <c r="AR109" s="177" t="s">
        <v>64</v>
      </c>
      <c r="AS109" s="178">
        <v>21395</v>
      </c>
      <c r="AT109" s="179" t="s">
        <v>64</v>
      </c>
      <c r="AU109" s="178">
        <v>80105</v>
      </c>
      <c r="AV109" s="179" t="s">
        <v>64</v>
      </c>
    </row>
    <row r="110" spans="2:48" customFormat="1" ht="15" hidden="1" customHeight="1" outlineLevel="1" x14ac:dyDescent="0.25">
      <c r="B110" s="57" t="s">
        <v>93</v>
      </c>
      <c r="C110" s="176">
        <v>47280</v>
      </c>
      <c r="D110" s="177" t="s">
        <v>64</v>
      </c>
      <c r="E110" s="176">
        <v>272</v>
      </c>
      <c r="F110" s="177" t="s">
        <v>64</v>
      </c>
      <c r="G110" s="176">
        <v>166</v>
      </c>
      <c r="H110" s="177" t="s">
        <v>64</v>
      </c>
      <c r="I110" s="176">
        <v>12463</v>
      </c>
      <c r="J110" s="177" t="s">
        <v>64</v>
      </c>
      <c r="K110" s="176">
        <v>1365</v>
      </c>
      <c r="L110" s="177" t="s">
        <v>64</v>
      </c>
      <c r="M110" s="176">
        <v>5108</v>
      </c>
      <c r="N110" s="177" t="s">
        <v>64</v>
      </c>
      <c r="O110" s="176">
        <v>45</v>
      </c>
      <c r="P110" s="177" t="s">
        <v>64</v>
      </c>
      <c r="Q110" s="176">
        <v>220</v>
      </c>
      <c r="R110" s="177" t="s">
        <v>64</v>
      </c>
      <c r="S110" s="176">
        <v>630</v>
      </c>
      <c r="T110" s="177" t="s">
        <v>64</v>
      </c>
      <c r="U110" s="176">
        <v>78</v>
      </c>
      <c r="V110" s="177" t="s">
        <v>64</v>
      </c>
      <c r="W110" s="176">
        <v>105</v>
      </c>
      <c r="X110" s="177" t="s">
        <v>64</v>
      </c>
      <c r="Y110" s="176">
        <v>25</v>
      </c>
      <c r="Z110" s="177" t="s">
        <v>64</v>
      </c>
      <c r="AA110" s="176">
        <v>422</v>
      </c>
      <c r="AB110" s="177" t="s">
        <v>64</v>
      </c>
      <c r="AC110" s="176">
        <v>133</v>
      </c>
      <c r="AD110" s="177" t="s">
        <v>64</v>
      </c>
      <c r="AE110" s="176">
        <v>317</v>
      </c>
      <c r="AF110" s="177" t="s">
        <v>64</v>
      </c>
      <c r="AG110" s="176">
        <v>68</v>
      </c>
      <c r="AH110" s="177" t="s">
        <v>64</v>
      </c>
      <c r="AI110" s="176">
        <v>163</v>
      </c>
      <c r="AJ110" s="177" t="s">
        <v>64</v>
      </c>
      <c r="AK110" s="176">
        <v>396</v>
      </c>
      <c r="AL110" s="177" t="s">
        <v>64</v>
      </c>
      <c r="AM110" s="176">
        <v>226</v>
      </c>
      <c r="AN110" s="177" t="s">
        <v>64</v>
      </c>
      <c r="AO110" s="176">
        <v>405</v>
      </c>
      <c r="AP110" s="177" t="s">
        <v>64</v>
      </c>
      <c r="AQ110" s="176">
        <v>245</v>
      </c>
      <c r="AR110" s="177" t="s">
        <v>64</v>
      </c>
      <c r="AS110" s="178">
        <v>22222</v>
      </c>
      <c r="AT110" s="179" t="s">
        <v>64</v>
      </c>
      <c r="AU110" s="178">
        <v>69502</v>
      </c>
      <c r="AV110" s="179" t="s">
        <v>64</v>
      </c>
    </row>
    <row r="111" spans="2:48" customFormat="1" ht="15" hidden="1" customHeight="1" outlineLevel="1" x14ac:dyDescent="0.25">
      <c r="B111" s="57" t="s">
        <v>94</v>
      </c>
      <c r="C111" s="176">
        <v>50601</v>
      </c>
      <c r="D111" s="177" t="s">
        <v>64</v>
      </c>
      <c r="E111" s="176">
        <v>394</v>
      </c>
      <c r="F111" s="177" t="s">
        <v>64</v>
      </c>
      <c r="G111" s="176">
        <v>155</v>
      </c>
      <c r="H111" s="177" t="s">
        <v>64</v>
      </c>
      <c r="I111" s="176">
        <v>16958</v>
      </c>
      <c r="J111" s="177" t="s">
        <v>64</v>
      </c>
      <c r="K111" s="176">
        <v>1996</v>
      </c>
      <c r="L111" s="177" t="s">
        <v>64</v>
      </c>
      <c r="M111" s="176">
        <v>7334</v>
      </c>
      <c r="N111" s="177" t="s">
        <v>64</v>
      </c>
      <c r="O111" s="176">
        <v>63</v>
      </c>
      <c r="P111" s="177" t="s">
        <v>64</v>
      </c>
      <c r="Q111" s="176">
        <v>567</v>
      </c>
      <c r="R111" s="177" t="s">
        <v>64</v>
      </c>
      <c r="S111" s="176">
        <v>4165</v>
      </c>
      <c r="T111" s="177" t="s">
        <v>64</v>
      </c>
      <c r="U111" s="176">
        <v>1032</v>
      </c>
      <c r="V111" s="177" t="s">
        <v>64</v>
      </c>
      <c r="W111" s="176">
        <v>509</v>
      </c>
      <c r="X111" s="177" t="s">
        <v>64</v>
      </c>
      <c r="Y111" s="176">
        <v>454</v>
      </c>
      <c r="Z111" s="177" t="s">
        <v>64</v>
      </c>
      <c r="AA111" s="176">
        <v>2170</v>
      </c>
      <c r="AB111" s="177" t="s">
        <v>64</v>
      </c>
      <c r="AC111" s="176">
        <v>204</v>
      </c>
      <c r="AD111" s="177" t="s">
        <v>64</v>
      </c>
      <c r="AE111" s="176">
        <v>472</v>
      </c>
      <c r="AF111" s="177" t="s">
        <v>64</v>
      </c>
      <c r="AG111" s="176">
        <v>153</v>
      </c>
      <c r="AH111" s="177" t="s">
        <v>64</v>
      </c>
      <c r="AI111" s="176">
        <v>303</v>
      </c>
      <c r="AJ111" s="177" t="s">
        <v>64</v>
      </c>
      <c r="AK111" s="176">
        <v>824</v>
      </c>
      <c r="AL111" s="177" t="s">
        <v>64</v>
      </c>
      <c r="AM111" s="176">
        <v>297</v>
      </c>
      <c r="AN111" s="177" t="s">
        <v>64</v>
      </c>
      <c r="AO111" s="176">
        <v>379</v>
      </c>
      <c r="AP111" s="177" t="s">
        <v>64</v>
      </c>
      <c r="AQ111" s="176">
        <v>282</v>
      </c>
      <c r="AR111" s="177" t="s">
        <v>64</v>
      </c>
      <c r="AS111" s="178">
        <v>34546</v>
      </c>
      <c r="AT111" s="179" t="s">
        <v>64</v>
      </c>
      <c r="AU111" s="178">
        <v>85147</v>
      </c>
      <c r="AV111" s="179" t="s">
        <v>64</v>
      </c>
    </row>
    <row r="112" spans="2:48" customFormat="1" ht="15" hidden="1" customHeight="1" outlineLevel="1" x14ac:dyDescent="0.25">
      <c r="B112" s="57" t="s">
        <v>95</v>
      </c>
      <c r="C112" s="176">
        <v>30968</v>
      </c>
      <c r="D112" s="177" t="s">
        <v>64</v>
      </c>
      <c r="E112" s="176">
        <v>496</v>
      </c>
      <c r="F112" s="177" t="s">
        <v>64</v>
      </c>
      <c r="G112" s="176">
        <v>208</v>
      </c>
      <c r="H112" s="177" t="s">
        <v>64</v>
      </c>
      <c r="I112" s="176">
        <v>21692</v>
      </c>
      <c r="J112" s="177" t="s">
        <v>64</v>
      </c>
      <c r="K112" s="176">
        <v>1522</v>
      </c>
      <c r="L112" s="177" t="s">
        <v>64</v>
      </c>
      <c r="M112" s="176">
        <v>9393</v>
      </c>
      <c r="N112" s="177" t="s">
        <v>64</v>
      </c>
      <c r="O112" s="176">
        <v>98</v>
      </c>
      <c r="P112" s="177" t="s">
        <v>64</v>
      </c>
      <c r="Q112" s="176">
        <v>313</v>
      </c>
      <c r="R112" s="177" t="s">
        <v>64</v>
      </c>
      <c r="S112" s="176">
        <v>11612</v>
      </c>
      <c r="T112" s="177" t="s">
        <v>64</v>
      </c>
      <c r="U112" s="176">
        <v>2014</v>
      </c>
      <c r="V112" s="177" t="s">
        <v>64</v>
      </c>
      <c r="W112" s="176">
        <v>1231</v>
      </c>
      <c r="X112" s="177" t="s">
        <v>64</v>
      </c>
      <c r="Y112" s="176">
        <v>1085</v>
      </c>
      <c r="Z112" s="177" t="s">
        <v>64</v>
      </c>
      <c r="AA112" s="176">
        <v>7282</v>
      </c>
      <c r="AB112" s="177" t="s">
        <v>64</v>
      </c>
      <c r="AC112" s="176">
        <v>183</v>
      </c>
      <c r="AD112" s="177" t="s">
        <v>64</v>
      </c>
      <c r="AE112" s="176">
        <v>480</v>
      </c>
      <c r="AF112" s="177" t="s">
        <v>64</v>
      </c>
      <c r="AG112" s="176">
        <v>92</v>
      </c>
      <c r="AH112" s="177" t="s">
        <v>64</v>
      </c>
      <c r="AI112" s="176">
        <v>130</v>
      </c>
      <c r="AJ112" s="177" t="s">
        <v>64</v>
      </c>
      <c r="AK112" s="176">
        <v>369</v>
      </c>
      <c r="AL112" s="177" t="s">
        <v>64</v>
      </c>
      <c r="AM112" s="176">
        <v>331</v>
      </c>
      <c r="AN112" s="177" t="s">
        <v>64</v>
      </c>
      <c r="AO112" s="176">
        <v>331</v>
      </c>
      <c r="AP112" s="177" t="s">
        <v>64</v>
      </c>
      <c r="AQ112" s="176">
        <v>251</v>
      </c>
      <c r="AR112" s="177" t="s">
        <v>64</v>
      </c>
      <c r="AS112" s="178">
        <v>47501</v>
      </c>
      <c r="AT112" s="179" t="s">
        <v>64</v>
      </c>
      <c r="AU112" s="178">
        <v>78469</v>
      </c>
      <c r="AV112" s="179" t="s">
        <v>64</v>
      </c>
    </row>
    <row r="113" spans="2:48" customFormat="1" ht="15" hidden="1" customHeight="1" outlineLevel="1" x14ac:dyDescent="0.25">
      <c r="B113" s="57" t="s">
        <v>96</v>
      </c>
      <c r="C113" s="176">
        <v>28735</v>
      </c>
      <c r="D113" s="177" t="s">
        <v>64</v>
      </c>
      <c r="E113" s="176">
        <v>477</v>
      </c>
      <c r="F113" s="177" t="s">
        <v>64</v>
      </c>
      <c r="G113" s="176">
        <v>166</v>
      </c>
      <c r="H113" s="177" t="s">
        <v>64</v>
      </c>
      <c r="I113" s="176">
        <v>17041</v>
      </c>
      <c r="J113" s="177" t="s">
        <v>64</v>
      </c>
      <c r="K113" s="176">
        <v>1393</v>
      </c>
      <c r="L113" s="177" t="s">
        <v>64</v>
      </c>
      <c r="M113" s="176">
        <v>9265</v>
      </c>
      <c r="N113" s="177" t="s">
        <v>64</v>
      </c>
      <c r="O113" s="176">
        <v>68</v>
      </c>
      <c r="P113" s="177" t="s">
        <v>64</v>
      </c>
      <c r="Q113" s="176">
        <v>462</v>
      </c>
      <c r="R113" s="177" t="s">
        <v>64</v>
      </c>
      <c r="S113" s="176">
        <v>10801</v>
      </c>
      <c r="T113" s="177" t="s">
        <v>64</v>
      </c>
      <c r="U113" s="176">
        <v>2298</v>
      </c>
      <c r="V113" s="177" t="s">
        <v>64</v>
      </c>
      <c r="W113" s="176">
        <v>1300</v>
      </c>
      <c r="X113" s="177" t="s">
        <v>64</v>
      </c>
      <c r="Y113" s="176">
        <v>1416</v>
      </c>
      <c r="Z113" s="177" t="s">
        <v>64</v>
      </c>
      <c r="AA113" s="176">
        <v>5787</v>
      </c>
      <c r="AB113" s="177" t="s">
        <v>64</v>
      </c>
      <c r="AC113" s="176">
        <v>179</v>
      </c>
      <c r="AD113" s="177" t="s">
        <v>64</v>
      </c>
      <c r="AE113" s="176">
        <v>558</v>
      </c>
      <c r="AF113" s="177" t="s">
        <v>64</v>
      </c>
      <c r="AG113" s="176">
        <v>69</v>
      </c>
      <c r="AH113" s="177" t="s">
        <v>64</v>
      </c>
      <c r="AI113" s="176">
        <v>205</v>
      </c>
      <c r="AJ113" s="177" t="s">
        <v>64</v>
      </c>
      <c r="AK113" s="176">
        <v>413</v>
      </c>
      <c r="AL113" s="177" t="s">
        <v>64</v>
      </c>
      <c r="AM113" s="176">
        <v>378</v>
      </c>
      <c r="AN113" s="177" t="s">
        <v>64</v>
      </c>
      <c r="AO113" s="176">
        <v>256</v>
      </c>
      <c r="AP113" s="177" t="s">
        <v>64</v>
      </c>
      <c r="AQ113" s="176">
        <v>333</v>
      </c>
      <c r="AR113" s="177" t="s">
        <v>64</v>
      </c>
      <c r="AS113" s="178">
        <v>42064</v>
      </c>
      <c r="AT113" s="179" t="s">
        <v>64</v>
      </c>
      <c r="AU113" s="178">
        <v>70799</v>
      </c>
      <c r="AV113" s="179" t="s">
        <v>64</v>
      </c>
    </row>
    <row r="114" spans="2:48" customFormat="1" ht="15" hidden="1" customHeight="1" outlineLevel="1" x14ac:dyDescent="0.25">
      <c r="B114" s="57" t="s">
        <v>97</v>
      </c>
      <c r="C114" s="176">
        <v>21822</v>
      </c>
      <c r="D114" s="177" t="s">
        <v>64</v>
      </c>
      <c r="E114" s="176">
        <v>317</v>
      </c>
      <c r="F114" s="177" t="s">
        <v>64</v>
      </c>
      <c r="G114" s="176">
        <v>215</v>
      </c>
      <c r="H114" s="177" t="s">
        <v>64</v>
      </c>
      <c r="I114" s="176">
        <v>16985</v>
      </c>
      <c r="J114" s="177" t="s">
        <v>64</v>
      </c>
      <c r="K114" s="176">
        <v>776</v>
      </c>
      <c r="L114" s="177" t="s">
        <v>64</v>
      </c>
      <c r="M114" s="176">
        <v>9600</v>
      </c>
      <c r="N114" s="177" t="s">
        <v>64</v>
      </c>
      <c r="O114" s="176">
        <v>85</v>
      </c>
      <c r="P114" s="177" t="s">
        <v>64</v>
      </c>
      <c r="Q114" s="176">
        <v>498</v>
      </c>
      <c r="R114" s="177" t="s">
        <v>64</v>
      </c>
      <c r="S114" s="176">
        <v>13930</v>
      </c>
      <c r="T114" s="177" t="s">
        <v>64</v>
      </c>
      <c r="U114" s="176">
        <v>2716</v>
      </c>
      <c r="V114" s="177" t="s">
        <v>64</v>
      </c>
      <c r="W114" s="176">
        <v>2207</v>
      </c>
      <c r="X114" s="177" t="s">
        <v>64</v>
      </c>
      <c r="Y114" s="176">
        <v>1813</v>
      </c>
      <c r="Z114" s="177" t="s">
        <v>64</v>
      </c>
      <c r="AA114" s="176">
        <v>7194</v>
      </c>
      <c r="AB114" s="177" t="s">
        <v>64</v>
      </c>
      <c r="AC114" s="176">
        <v>231</v>
      </c>
      <c r="AD114" s="177" t="s">
        <v>64</v>
      </c>
      <c r="AE114" s="176">
        <v>462</v>
      </c>
      <c r="AF114" s="177" t="s">
        <v>64</v>
      </c>
      <c r="AG114" s="176">
        <v>122</v>
      </c>
      <c r="AH114" s="177" t="s">
        <v>64</v>
      </c>
      <c r="AI114" s="176">
        <v>200</v>
      </c>
      <c r="AJ114" s="177" t="s">
        <v>64</v>
      </c>
      <c r="AK114" s="176">
        <v>407</v>
      </c>
      <c r="AL114" s="177" t="s">
        <v>64</v>
      </c>
      <c r="AM114" s="176">
        <v>254</v>
      </c>
      <c r="AN114" s="177" t="s">
        <v>64</v>
      </c>
      <c r="AO114" s="176">
        <v>253</v>
      </c>
      <c r="AP114" s="177" t="s">
        <v>64</v>
      </c>
      <c r="AQ114" s="176">
        <v>206</v>
      </c>
      <c r="AR114" s="177" t="s">
        <v>64</v>
      </c>
      <c r="AS114" s="178">
        <v>44541</v>
      </c>
      <c r="AT114" s="179" t="s">
        <v>64</v>
      </c>
      <c r="AU114" s="178">
        <v>66363</v>
      </c>
      <c r="AV114" s="179" t="s">
        <v>64</v>
      </c>
    </row>
    <row r="115" spans="2:48" customFormat="1" collapsed="1" x14ac:dyDescent="0.25">
      <c r="B115" s="190">
        <v>2006</v>
      </c>
      <c r="C115" s="191">
        <v>590714</v>
      </c>
      <c r="D115" s="192" t="s">
        <v>64</v>
      </c>
      <c r="E115" s="191">
        <v>4331</v>
      </c>
      <c r="F115" s="192" t="s">
        <v>64</v>
      </c>
      <c r="G115" s="191">
        <v>2232</v>
      </c>
      <c r="H115" s="192" t="s">
        <v>64</v>
      </c>
      <c r="I115" s="191">
        <v>177920</v>
      </c>
      <c r="J115" s="192" t="s">
        <v>64</v>
      </c>
      <c r="K115" s="191">
        <v>14206</v>
      </c>
      <c r="L115" s="192" t="s">
        <v>64</v>
      </c>
      <c r="M115" s="191">
        <v>83493</v>
      </c>
      <c r="N115" s="192" t="s">
        <v>64</v>
      </c>
      <c r="O115" s="191">
        <v>1281</v>
      </c>
      <c r="P115" s="192" t="s">
        <v>64</v>
      </c>
      <c r="Q115" s="191">
        <v>6196</v>
      </c>
      <c r="R115" s="192" t="s">
        <v>64</v>
      </c>
      <c r="S115" s="191">
        <v>74678</v>
      </c>
      <c r="T115" s="192" t="s">
        <v>64</v>
      </c>
      <c r="U115" s="191">
        <v>15511</v>
      </c>
      <c r="V115" s="192" t="s">
        <v>64</v>
      </c>
      <c r="W115" s="191">
        <v>10076</v>
      </c>
      <c r="X115" s="192" t="s">
        <v>64</v>
      </c>
      <c r="Y115" s="191">
        <v>8283</v>
      </c>
      <c r="Z115" s="192" t="s">
        <v>64</v>
      </c>
      <c r="AA115" s="191">
        <v>40808</v>
      </c>
      <c r="AB115" s="192" t="s">
        <v>64</v>
      </c>
      <c r="AC115" s="191">
        <v>2243</v>
      </c>
      <c r="AD115" s="192" t="s">
        <v>64</v>
      </c>
      <c r="AE115" s="191">
        <v>4873</v>
      </c>
      <c r="AF115" s="192" t="s">
        <v>64</v>
      </c>
      <c r="AG115" s="191">
        <v>1410</v>
      </c>
      <c r="AH115" s="192" t="s">
        <v>64</v>
      </c>
      <c r="AI115" s="191">
        <v>2924</v>
      </c>
      <c r="AJ115" s="192" t="s">
        <v>64</v>
      </c>
      <c r="AK115" s="191">
        <v>7815</v>
      </c>
      <c r="AL115" s="192" t="s">
        <v>64</v>
      </c>
      <c r="AM115" s="191">
        <v>2983</v>
      </c>
      <c r="AN115" s="192" t="s">
        <v>64</v>
      </c>
      <c r="AO115" s="191">
        <v>5050</v>
      </c>
      <c r="AP115" s="192" t="s">
        <v>64</v>
      </c>
      <c r="AQ115" s="191">
        <v>4117</v>
      </c>
      <c r="AR115" s="192" t="s">
        <v>64</v>
      </c>
      <c r="AS115" s="178">
        <v>395752</v>
      </c>
      <c r="AT115" s="193" t="s">
        <v>64</v>
      </c>
      <c r="AU115" s="178">
        <v>986466</v>
      </c>
      <c r="AV115" s="193" t="s">
        <v>64</v>
      </c>
    </row>
    <row r="116" spans="2:48" customFormat="1" x14ac:dyDescent="0.25">
      <c r="B116" s="420" t="s">
        <v>79</v>
      </c>
      <c r="C116" s="420"/>
      <c r="D116" s="420"/>
      <c r="E116" s="420"/>
      <c r="F116" s="420"/>
      <c r="G116" s="420"/>
      <c r="H116" s="420"/>
      <c r="I116" s="420"/>
      <c r="J116" s="420"/>
      <c r="K116" s="420"/>
      <c r="L116" s="420"/>
      <c r="M116" s="420"/>
      <c r="N116" s="420"/>
      <c r="O116" s="420"/>
      <c r="P116" s="420"/>
      <c r="Q116" s="420"/>
      <c r="R116" s="420"/>
      <c r="S116" s="420"/>
      <c r="T116" s="420"/>
      <c r="U116" s="420"/>
      <c r="V116" s="420"/>
      <c r="W116" s="420"/>
      <c r="X116" s="420"/>
      <c r="Y116" s="420"/>
      <c r="Z116" s="420"/>
      <c r="AA116" s="420"/>
      <c r="AB116" s="420"/>
      <c r="AC116" s="420"/>
      <c r="AD116" s="420"/>
      <c r="AE116" s="420"/>
      <c r="AF116" s="420"/>
      <c r="AG116" s="420"/>
      <c r="AH116" s="420"/>
      <c r="AI116" s="420"/>
      <c r="AJ116" s="420"/>
      <c r="AK116" s="420"/>
      <c r="AL116" s="420"/>
      <c r="AM116" s="420"/>
      <c r="AN116" s="420"/>
      <c r="AO116" s="420"/>
      <c r="AP116" s="420"/>
      <c r="AQ116" s="420"/>
      <c r="AR116" s="420"/>
      <c r="AS116" s="420"/>
      <c r="AT116" s="420"/>
      <c r="AU116" s="420"/>
      <c r="AV116" s="420"/>
    </row>
  </sheetData>
  <mergeCells count="1">
    <mergeCell ref="B116:AV11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9" ht="15" customHeight="1" x14ac:dyDescent="0.25"/>
    <row r="2" spans="1:9" ht="15" customHeight="1" x14ac:dyDescent="0.25"/>
    <row r="3" spans="1:9" ht="15" customHeight="1" x14ac:dyDescent="0.25"/>
    <row r="4" spans="1:9" ht="15" customHeight="1" x14ac:dyDescent="0.25"/>
    <row r="5" spans="1:9" ht="36" customHeight="1" x14ac:dyDescent="0.25">
      <c r="B5" s="413" t="s">
        <v>223</v>
      </c>
      <c r="C5" s="413"/>
      <c r="D5" s="413"/>
      <c r="E5" s="413"/>
      <c r="F5" s="413"/>
    </row>
    <row r="6" spans="1:9" ht="31.5" customHeight="1" x14ac:dyDescent="0.25">
      <c r="B6" s="194" t="s">
        <v>199</v>
      </c>
      <c r="C6" s="99" t="str">
        <f>actualizaciones!A3</f>
        <v>I cuatrimestre 2013</v>
      </c>
      <c r="D6" s="99" t="str">
        <f>actualizaciones!A2</f>
        <v>I cuatrimestre 2014</v>
      </c>
      <c r="E6" s="113" t="s">
        <v>75</v>
      </c>
      <c r="F6" s="112" t="s">
        <v>224</v>
      </c>
    </row>
    <row r="7" spans="1:9" ht="15" customHeight="1" x14ac:dyDescent="0.2">
      <c r="A7" s="106"/>
      <c r="B7" s="106" t="s">
        <v>200</v>
      </c>
      <c r="C7" s="47">
        <v>98934</v>
      </c>
      <c r="D7" s="47">
        <v>84766</v>
      </c>
      <c r="E7" s="49">
        <f t="shared" ref="E7:E29" si="0">(D7-C7)/C7</f>
        <v>-0.14320658216588836</v>
      </c>
      <c r="F7" s="48">
        <f t="shared" ref="F7:F29" si="1">D7/$D$29</f>
        <v>0.35854898610065394</v>
      </c>
      <c r="H7" s="195"/>
      <c r="I7" s="195"/>
    </row>
    <row r="8" spans="1:9" ht="15" customHeight="1" x14ac:dyDescent="0.2">
      <c r="B8" s="106" t="s">
        <v>204</v>
      </c>
      <c r="C8" s="47">
        <v>58870</v>
      </c>
      <c r="D8" s="47">
        <v>67258</v>
      </c>
      <c r="E8" s="49">
        <f t="shared" si="0"/>
        <v>0.1424834380839137</v>
      </c>
      <c r="F8" s="48">
        <f t="shared" si="1"/>
        <v>0.28449245814545671</v>
      </c>
      <c r="H8" s="195"/>
      <c r="I8" s="195"/>
    </row>
    <row r="9" spans="1:9" ht="15" customHeight="1" x14ac:dyDescent="0.2">
      <c r="B9" s="106" t="s">
        <v>209</v>
      </c>
      <c r="C9" s="47">
        <v>27752</v>
      </c>
      <c r="D9" s="47">
        <v>32932</v>
      </c>
      <c r="E9" s="49">
        <f t="shared" si="0"/>
        <v>0.1866532141827616</v>
      </c>
      <c r="F9" s="48">
        <f t="shared" si="1"/>
        <v>0.13929801111609297</v>
      </c>
      <c r="H9" s="195"/>
      <c r="I9" s="195"/>
    </row>
    <row r="10" spans="1:9" ht="15" customHeight="1" x14ac:dyDescent="0.2">
      <c r="B10" s="106" t="s">
        <v>213</v>
      </c>
      <c r="C10" s="47">
        <v>12517</v>
      </c>
      <c r="D10" s="47">
        <v>14929</v>
      </c>
      <c r="E10" s="49">
        <f t="shared" si="0"/>
        <v>0.19269793081409284</v>
      </c>
      <c r="F10" s="48">
        <f t="shared" si="1"/>
        <v>6.3147698528851923E-2</v>
      </c>
      <c r="G10" s="196"/>
      <c r="H10" s="195"/>
      <c r="I10" s="195"/>
    </row>
    <row r="11" spans="1:9" ht="15" customHeight="1" x14ac:dyDescent="0.2">
      <c r="B11" s="106" t="s">
        <v>210</v>
      </c>
      <c r="C11" s="47">
        <v>7672</v>
      </c>
      <c r="D11" s="47">
        <v>8800</v>
      </c>
      <c r="E11" s="49">
        <f t="shared" si="0"/>
        <v>0.14702815432742439</v>
      </c>
      <c r="F11" s="48">
        <f t="shared" si="1"/>
        <v>3.7222837903000669E-2</v>
      </c>
      <c r="G11" s="196"/>
      <c r="H11" s="195"/>
      <c r="I11" s="195"/>
    </row>
    <row r="12" spans="1:9" ht="15" customHeight="1" x14ac:dyDescent="0.2">
      <c r="B12" s="106" t="s">
        <v>211</v>
      </c>
      <c r="C12" s="47">
        <v>4677</v>
      </c>
      <c r="D12" s="47">
        <v>5319</v>
      </c>
      <c r="E12" s="49">
        <f t="shared" si="0"/>
        <v>0.1372674791533034</v>
      </c>
      <c r="F12" s="48">
        <f t="shared" si="1"/>
        <v>2.2498667591597792E-2</v>
      </c>
      <c r="G12" s="196"/>
      <c r="H12" s="195"/>
      <c r="I12" s="195"/>
    </row>
    <row r="13" spans="1:9" ht="15" customHeight="1" x14ac:dyDescent="0.2">
      <c r="B13" s="106" t="s">
        <v>212</v>
      </c>
      <c r="C13" s="47">
        <v>2886</v>
      </c>
      <c r="D13" s="47">
        <v>3884</v>
      </c>
      <c r="E13" s="49">
        <f t="shared" si="0"/>
        <v>0.34580734580734579</v>
      </c>
      <c r="F13" s="48">
        <f t="shared" si="1"/>
        <v>1.6428807092642567E-2</v>
      </c>
      <c r="G13" s="196"/>
      <c r="H13" s="195"/>
      <c r="I13" s="195"/>
    </row>
    <row r="14" spans="1:9" ht="15" customHeight="1" x14ac:dyDescent="0.2">
      <c r="B14" s="106" t="s">
        <v>206</v>
      </c>
      <c r="C14" s="47">
        <v>19531</v>
      </c>
      <c r="D14" s="47">
        <v>21068</v>
      </c>
      <c r="E14" s="49">
        <f t="shared" si="0"/>
        <v>7.8695407301213452E-2</v>
      </c>
      <c r="F14" s="48">
        <f t="shared" si="1"/>
        <v>8.9114857834138417E-2</v>
      </c>
      <c r="G14" s="196"/>
      <c r="H14" s="195"/>
      <c r="I14" s="195"/>
    </row>
    <row r="15" spans="1:9" ht="15" customHeight="1" x14ac:dyDescent="0.2">
      <c r="A15" s="196"/>
      <c r="B15" s="106" t="s">
        <v>205</v>
      </c>
      <c r="C15" s="47">
        <v>6359</v>
      </c>
      <c r="D15" s="47">
        <v>7659</v>
      </c>
      <c r="E15" s="49">
        <f t="shared" si="0"/>
        <v>0.20443465953766315</v>
      </c>
      <c r="F15" s="48">
        <f t="shared" si="1"/>
        <v>3.2396558579441147E-2</v>
      </c>
      <c r="G15" s="196"/>
      <c r="H15" s="195"/>
      <c r="I15" s="195"/>
    </row>
    <row r="16" spans="1:9" ht="15" customHeight="1" x14ac:dyDescent="0.2">
      <c r="B16" s="106" t="s">
        <v>216</v>
      </c>
      <c r="C16" s="47">
        <v>2065</v>
      </c>
      <c r="D16" s="47">
        <v>3233</v>
      </c>
      <c r="E16" s="49">
        <f t="shared" si="0"/>
        <v>0.56561743341404358</v>
      </c>
      <c r="F16" s="48">
        <f t="shared" si="1"/>
        <v>1.3675163061409222E-2</v>
      </c>
      <c r="H16" s="195"/>
      <c r="I16" s="195"/>
    </row>
    <row r="17" spans="1:11" ht="15" customHeight="1" x14ac:dyDescent="0.2">
      <c r="A17" s="106"/>
      <c r="B17" s="106" t="s">
        <v>215</v>
      </c>
      <c r="C17" s="47">
        <v>1721</v>
      </c>
      <c r="D17" s="47">
        <v>2285</v>
      </c>
      <c r="E17" s="49">
        <f t="shared" si="0"/>
        <v>0.32771644392794885</v>
      </c>
      <c r="F17" s="48">
        <f t="shared" si="1"/>
        <v>9.6652482509496061E-3</v>
      </c>
      <c r="H17" s="195"/>
      <c r="I17" s="195"/>
    </row>
    <row r="18" spans="1:11" ht="15" customHeight="1" x14ac:dyDescent="0.2">
      <c r="A18" s="106"/>
      <c r="B18" s="106" t="s">
        <v>208</v>
      </c>
      <c r="C18" s="47">
        <v>1588</v>
      </c>
      <c r="D18" s="47">
        <v>2070</v>
      </c>
      <c r="E18" s="49">
        <f t="shared" si="0"/>
        <v>0.30352644836272041</v>
      </c>
      <c r="F18" s="48">
        <f t="shared" si="1"/>
        <v>8.7558266430922023E-3</v>
      </c>
      <c r="H18" s="195"/>
      <c r="I18" s="195"/>
    </row>
    <row r="19" spans="1:11" ht="15" customHeight="1" x14ac:dyDescent="0.2">
      <c r="B19" s="106" t="s">
        <v>217</v>
      </c>
      <c r="C19" s="47">
        <v>843</v>
      </c>
      <c r="D19" s="47">
        <v>1994</v>
      </c>
      <c r="E19" s="49">
        <f t="shared" si="0"/>
        <v>1.3653618030842229</v>
      </c>
      <c r="F19" s="48">
        <f t="shared" si="1"/>
        <v>8.4343566793844693E-3</v>
      </c>
      <c r="H19" s="195"/>
      <c r="I19" s="195"/>
    </row>
    <row r="20" spans="1:11" ht="15" customHeight="1" x14ac:dyDescent="0.2">
      <c r="A20" s="196"/>
      <c r="B20" s="106" t="s">
        <v>202</v>
      </c>
      <c r="C20" s="47">
        <v>1578</v>
      </c>
      <c r="D20" s="47">
        <v>1686</v>
      </c>
      <c r="E20" s="49">
        <f t="shared" si="0"/>
        <v>6.8441064638783272E-2</v>
      </c>
      <c r="F20" s="48">
        <f t="shared" si="1"/>
        <v>7.1315573527794465E-3</v>
      </c>
      <c r="H20" s="195"/>
      <c r="I20" s="195"/>
    </row>
    <row r="21" spans="1:11" ht="15" customHeight="1" x14ac:dyDescent="0.2">
      <c r="B21" s="106" t="s">
        <v>214</v>
      </c>
      <c r="C21" s="47">
        <v>1207</v>
      </c>
      <c r="D21" s="47">
        <v>1367</v>
      </c>
      <c r="E21" s="49">
        <f t="shared" si="0"/>
        <v>0.13256006628003314</v>
      </c>
      <c r="F21" s="48">
        <f t="shared" si="1"/>
        <v>5.7822294787956722E-3</v>
      </c>
      <c r="H21" s="195"/>
      <c r="I21" s="195"/>
    </row>
    <row r="22" spans="1:11" ht="15" customHeight="1" x14ac:dyDescent="0.2">
      <c r="B22" s="106" t="s">
        <v>207</v>
      </c>
      <c r="C22" s="47">
        <v>843</v>
      </c>
      <c r="D22" s="47">
        <v>1270</v>
      </c>
      <c r="E22" s="49">
        <f t="shared" si="0"/>
        <v>0.5065243179122183</v>
      </c>
      <c r="F22" s="48">
        <f t="shared" si="1"/>
        <v>5.3719322882739597E-3</v>
      </c>
      <c r="H22" s="195"/>
      <c r="I22" s="195"/>
    </row>
    <row r="23" spans="1:11" ht="15" customHeight="1" x14ac:dyDescent="0.2">
      <c r="B23" s="106" t="s">
        <v>203</v>
      </c>
      <c r="C23" s="47">
        <v>579</v>
      </c>
      <c r="D23" s="47">
        <v>823</v>
      </c>
      <c r="E23" s="49">
        <f t="shared" si="0"/>
        <v>0.4214162348877375</v>
      </c>
      <c r="F23" s="48">
        <f t="shared" si="1"/>
        <v>3.4811813175192672E-3</v>
      </c>
      <c r="H23" s="195"/>
      <c r="I23" s="195"/>
    </row>
    <row r="24" spans="1:11" ht="15" customHeight="1" x14ac:dyDescent="0.2">
      <c r="B24" s="106" t="s">
        <v>218</v>
      </c>
      <c r="C24" s="47">
        <v>2492</v>
      </c>
      <c r="D24" s="47">
        <v>4778</v>
      </c>
      <c r="E24" s="49">
        <f t="shared" si="0"/>
        <v>0.9173354735152488</v>
      </c>
      <c r="F24" s="48">
        <f t="shared" si="1"/>
        <v>2.0210309034151955E-2</v>
      </c>
      <c r="H24" s="195"/>
      <c r="I24" s="195"/>
    </row>
    <row r="25" spans="1:11" ht="15" customHeight="1" x14ac:dyDescent="0.2">
      <c r="B25" s="106" t="s">
        <v>219</v>
      </c>
      <c r="C25" s="47">
        <v>442</v>
      </c>
      <c r="D25" s="47">
        <v>530</v>
      </c>
      <c r="E25" s="49">
        <f t="shared" si="0"/>
        <v>0.19909502262443438</v>
      </c>
      <c r="F25" s="48">
        <f t="shared" si="1"/>
        <v>2.2418300100670858E-3</v>
      </c>
      <c r="H25" s="195"/>
      <c r="I25" s="195"/>
    </row>
    <row r="26" spans="1:11" ht="15" customHeight="1" x14ac:dyDescent="0.2">
      <c r="B26" s="106" t="s">
        <v>220</v>
      </c>
      <c r="C26" s="47">
        <v>849</v>
      </c>
      <c r="D26" s="47">
        <v>672</v>
      </c>
      <c r="E26" s="49">
        <f t="shared" si="0"/>
        <v>-0.20848056537102475</v>
      </c>
      <c r="F26" s="48">
        <f t="shared" si="1"/>
        <v>2.8424712580473236E-3</v>
      </c>
      <c r="H26" s="195"/>
      <c r="I26" s="195"/>
    </row>
    <row r="27" spans="1:11" ht="15" customHeight="1" x14ac:dyDescent="0.2">
      <c r="B27" s="106" t="s">
        <v>221</v>
      </c>
      <c r="C27" s="47">
        <v>1805</v>
      </c>
      <c r="D27" s="47">
        <v>2023</v>
      </c>
      <c r="E27" s="49">
        <f t="shared" si="0"/>
        <v>0.12077562326869806</v>
      </c>
      <c r="F27" s="48">
        <f t="shared" si="1"/>
        <v>8.5570228497466316E-3</v>
      </c>
      <c r="H27" s="195"/>
      <c r="I27" s="195"/>
    </row>
    <row r="28" spans="1:11" ht="15" customHeight="1" x14ac:dyDescent="0.25">
      <c r="B28" s="197" t="s">
        <v>222</v>
      </c>
      <c r="C28" s="44">
        <v>128524</v>
      </c>
      <c r="D28" s="44">
        <v>151648</v>
      </c>
      <c r="E28" s="45">
        <f t="shared" si="0"/>
        <v>0.17991970371292521</v>
      </c>
      <c r="F28" s="45">
        <f t="shared" si="1"/>
        <v>0.64145101389934611</v>
      </c>
      <c r="H28" s="195"/>
      <c r="I28" s="195"/>
    </row>
    <row r="29" spans="1:11" ht="15" customHeight="1" x14ac:dyDescent="0.2">
      <c r="B29" s="149" t="s">
        <v>83</v>
      </c>
      <c r="C29" s="198">
        <v>227458</v>
      </c>
      <c r="D29" s="198">
        <v>236414</v>
      </c>
      <c r="E29" s="199">
        <f t="shared" si="0"/>
        <v>3.9374302068953392E-2</v>
      </c>
      <c r="F29" s="199">
        <f t="shared" si="1"/>
        <v>1</v>
      </c>
      <c r="H29" s="195"/>
      <c r="I29" s="195"/>
    </row>
    <row r="30" spans="1:11" ht="15" customHeight="1" x14ac:dyDescent="0.25">
      <c r="B30" s="420" t="s">
        <v>79</v>
      </c>
      <c r="C30" s="420"/>
      <c r="D30" s="420"/>
      <c r="E30" s="420"/>
      <c r="F30" s="420"/>
      <c r="G30" s="19"/>
      <c r="H30" s="19"/>
      <c r="I30" s="19"/>
      <c r="J30" s="19"/>
      <c r="K30" s="19"/>
    </row>
    <row r="34" spans="2:7" ht="29.25" customHeight="1" x14ac:dyDescent="0.25">
      <c r="F34" s="75" t="s">
        <v>98</v>
      </c>
    </row>
    <row r="39" spans="2:7" x14ac:dyDescent="0.25">
      <c r="B39" s="200"/>
      <c r="C39" s="200"/>
      <c r="D39" s="200"/>
      <c r="E39" s="200"/>
      <c r="F39" s="200"/>
      <c r="G39" s="200"/>
    </row>
    <row r="40" spans="2:7" x14ac:dyDescent="0.25">
      <c r="B40" s="200"/>
      <c r="C40" s="200"/>
      <c r="D40" s="200"/>
      <c r="E40" s="200"/>
      <c r="F40" s="200"/>
      <c r="G40" s="200"/>
    </row>
    <row r="41" spans="2:7" x14ac:dyDescent="0.25">
      <c r="B41" s="200"/>
      <c r="C41" s="200"/>
      <c r="D41" s="200"/>
      <c r="E41" s="200"/>
      <c r="F41" s="200"/>
      <c r="G41" s="200"/>
    </row>
    <row r="42" spans="2:7" x14ac:dyDescent="0.2">
      <c r="B42" s="201"/>
      <c r="C42" s="202"/>
      <c r="D42" s="200"/>
      <c r="E42" s="201"/>
      <c r="F42" s="202"/>
      <c r="G42" s="200"/>
    </row>
    <row r="43" spans="2:7" x14ac:dyDescent="0.2">
      <c r="B43" s="201"/>
      <c r="C43" s="202"/>
      <c r="D43" s="200"/>
      <c r="E43" s="201"/>
      <c r="F43" s="202"/>
      <c r="G43" s="200"/>
    </row>
    <row r="44" spans="2:7" x14ac:dyDescent="0.2">
      <c r="B44" s="203"/>
      <c r="C44" s="202"/>
      <c r="D44" s="200"/>
      <c r="E44" s="203"/>
      <c r="F44" s="202"/>
      <c r="G44" s="200"/>
    </row>
    <row r="45" spans="2:7" x14ac:dyDescent="0.2">
      <c r="B45" s="203"/>
      <c r="C45" s="202"/>
      <c r="D45" s="200"/>
      <c r="E45" s="201"/>
      <c r="F45" s="202"/>
      <c r="G45" s="200"/>
    </row>
    <row r="46" spans="2:7" x14ac:dyDescent="0.2">
      <c r="B46" s="203"/>
      <c r="C46" s="202"/>
      <c r="D46" s="200"/>
      <c r="E46" s="201"/>
      <c r="F46" s="202"/>
      <c r="G46" s="200"/>
    </row>
    <row r="47" spans="2:7" x14ac:dyDescent="0.2">
      <c r="B47" s="201"/>
      <c r="C47" s="202"/>
      <c r="D47" s="200"/>
      <c r="E47" s="204"/>
      <c r="F47" s="202"/>
      <c r="G47" s="200"/>
    </row>
    <row r="48" spans="2:7" x14ac:dyDescent="0.2">
      <c r="B48" s="201"/>
      <c r="C48" s="202"/>
      <c r="D48" s="200"/>
      <c r="E48" s="204"/>
      <c r="F48" s="202"/>
      <c r="G48" s="200"/>
    </row>
    <row r="49" spans="2:7" x14ac:dyDescent="0.25">
      <c r="B49" s="204"/>
      <c r="C49" s="202"/>
      <c r="D49" s="200"/>
      <c r="E49" s="200"/>
      <c r="F49" s="200"/>
      <c r="G49" s="200"/>
    </row>
    <row r="50" spans="2:7" x14ac:dyDescent="0.25">
      <c r="B50" s="204"/>
      <c r="C50" s="202"/>
      <c r="D50" s="200"/>
      <c r="E50" s="200"/>
      <c r="F50" s="200"/>
      <c r="G50" s="200"/>
    </row>
    <row r="51" spans="2:7" x14ac:dyDescent="0.25">
      <c r="B51" s="204"/>
      <c r="C51" s="202"/>
      <c r="D51" s="200"/>
      <c r="E51" s="200"/>
      <c r="F51" s="200"/>
      <c r="G51" s="200"/>
    </row>
    <row r="52" spans="2:7" x14ac:dyDescent="0.25">
      <c r="B52" s="200"/>
      <c r="C52" s="200"/>
      <c r="D52" s="200"/>
      <c r="E52" s="200"/>
      <c r="F52" s="200"/>
      <c r="G52" s="200"/>
    </row>
    <row r="56" spans="2:7" ht="23.25" customHeight="1" x14ac:dyDescent="0.25"/>
  </sheetData>
  <mergeCells count="2">
    <mergeCell ref="B5:F5"/>
    <mergeCell ref="B30:F30"/>
  </mergeCells>
  <conditionalFormatting sqref="G10:G15 B23:B28 B8:B16">
    <cfRule type="containsText" dxfId="897" priority="375" operator="containsText" text="SUIZA">
      <formula>NOT(ISERROR(SEARCH("SUIZA",B8)))</formula>
    </cfRule>
    <cfRule type="containsText" dxfId="896" priority="376" operator="containsText" text="AUSTRIA">
      <formula>NOT(ISERROR(SEARCH("AUSTRIA",B8)))</formula>
    </cfRule>
    <cfRule type="containsText" dxfId="895" priority="377" operator="containsText" text="IRLANDA">
      <formula>NOT(ISERROR(SEARCH("IRLANDA",B8)))</formula>
    </cfRule>
    <cfRule type="containsText" dxfId="894" priority="378" operator="containsText" text="PAÍSES DEL ESTE">
      <formula>NOT(ISERROR(SEARCH("PAÍSES DEL ESTE",B8)))</formula>
    </cfRule>
    <cfRule type="containsText" dxfId="893" priority="379" operator="containsText" text="RUSIA">
      <formula>NOT(ISERROR(SEARCH("RUSIA",B8)))</formula>
    </cfRule>
    <cfRule type="containsText" dxfId="892" priority="380" operator="containsText" text="HOLANDA">
      <formula>NOT(ISERROR(SEARCH("HOLANDA",B8)))</formula>
    </cfRule>
    <cfRule type="containsText" dxfId="891" priority="381" operator="containsText" text="FRANCIA">
      <formula>NOT(ISERROR(SEARCH("FRANCIA",B8)))</formula>
    </cfRule>
    <cfRule type="containsText" dxfId="890" priority="382" operator="containsText" text="ITALIA">
      <formula>NOT(ISERROR(SEARCH("ITALIA",B8)))</formula>
    </cfRule>
    <cfRule type="containsText" dxfId="889" priority="383" operator="containsText" text="BÉLGICA">
      <formula>NOT(ISERROR(SEARCH("BÉLGICA",B8)))</formula>
    </cfRule>
    <cfRule type="containsText" dxfId="888" priority="384" operator="containsText" text="ESPAÑA">
      <formula>NOT(ISERROR(SEARCH("ESPAÑA",B8)))</formula>
    </cfRule>
    <cfRule type="containsText" dxfId="887" priority="385" operator="containsText" text="ALEMANIA">
      <formula>NOT(ISERROR(SEARCH("ALEMANIA",B8)))</formula>
    </cfRule>
    <cfRule type="containsText" dxfId="886" priority="386" operator="containsText" text="PAÍSES NÓRDICOS">
      <formula>NOT(ISERROR(SEARCH("PAÍSES NÓRDICOS",B8)))</formula>
    </cfRule>
    <cfRule type="containsText" dxfId="885" priority="387" operator="containsText" text="REINO UNIDO">
      <formula>NOT(ISERROR(SEARCH("REINO UNIDO",B8)))</formula>
    </cfRule>
    <cfRule type="containsText" dxfId="884" priority="388" operator="containsText" text="DINAMARCA">
      <formula>NOT(ISERROR(SEARCH("DINAMARCA",B8)))</formula>
    </cfRule>
    <cfRule type="containsText" dxfId="883" priority="389" operator="containsText" text="NORUEGA">
      <formula>NOT(ISERROR(SEARCH("NORUEGA",B8)))</formula>
    </cfRule>
    <cfRule type="containsText" dxfId="882" priority="390" operator="containsText" text="FINLANDIA">
      <formula>NOT(ISERROR(SEARCH("FINLANDIA",B8)))</formula>
    </cfRule>
    <cfRule type="containsText" dxfId="881" priority="391" operator="containsText" text="SUECIA">
      <formula>NOT(ISERROR(SEARCH("SUECIA",B8)))</formula>
    </cfRule>
  </conditionalFormatting>
  <conditionalFormatting sqref="A15">
    <cfRule type="containsText" dxfId="880" priority="358" operator="containsText" text="SUIZA">
      <formula>NOT(ISERROR(SEARCH("SUIZA",A15)))</formula>
    </cfRule>
    <cfRule type="containsText" dxfId="879" priority="359" operator="containsText" text="AUSTRIA">
      <formula>NOT(ISERROR(SEARCH("AUSTRIA",A15)))</formula>
    </cfRule>
    <cfRule type="containsText" dxfId="878" priority="360" operator="containsText" text="IRLANDA">
      <formula>NOT(ISERROR(SEARCH("IRLANDA",A15)))</formula>
    </cfRule>
    <cfRule type="containsText" dxfId="877" priority="361" operator="containsText" text="PAÍSES DEL ESTE">
      <formula>NOT(ISERROR(SEARCH("PAÍSES DEL ESTE",A15)))</formula>
    </cfRule>
    <cfRule type="containsText" dxfId="876" priority="362" operator="containsText" text="RUSIA">
      <formula>NOT(ISERROR(SEARCH("RUSIA",A15)))</formula>
    </cfRule>
    <cfRule type="containsText" dxfId="875" priority="363" operator="containsText" text="HOLANDA">
      <formula>NOT(ISERROR(SEARCH("HOLANDA",A15)))</formula>
    </cfRule>
    <cfRule type="containsText" dxfId="874" priority="364" operator="containsText" text="FRANCIA">
      <formula>NOT(ISERROR(SEARCH("FRANCIA",A15)))</formula>
    </cfRule>
    <cfRule type="containsText" dxfId="873" priority="365" operator="containsText" text="ITALIA">
      <formula>NOT(ISERROR(SEARCH("ITALIA",A15)))</formula>
    </cfRule>
    <cfRule type="containsText" dxfId="872" priority="366" operator="containsText" text="BÉLGICA">
      <formula>NOT(ISERROR(SEARCH("BÉLGICA",A15)))</formula>
    </cfRule>
    <cfRule type="containsText" dxfId="871" priority="367" operator="containsText" text="ESPAÑA">
      <formula>NOT(ISERROR(SEARCH("ESPAÑA",A15)))</formula>
    </cfRule>
    <cfRule type="containsText" dxfId="870" priority="368" operator="containsText" text="ALEMANIA">
      <formula>NOT(ISERROR(SEARCH("ALEMANIA",A15)))</formula>
    </cfRule>
    <cfRule type="containsText" dxfId="869" priority="369" operator="containsText" text="PAÍSES NÓRDICOS">
      <formula>NOT(ISERROR(SEARCH("PAÍSES NÓRDICOS",A15)))</formula>
    </cfRule>
    <cfRule type="containsText" dxfId="868" priority="370" operator="containsText" text="REINO UNIDO">
      <formula>NOT(ISERROR(SEARCH("REINO UNIDO",A15)))</formula>
    </cfRule>
    <cfRule type="containsText" dxfId="867" priority="371" operator="containsText" text="DINAMARCA">
      <formula>NOT(ISERROR(SEARCH("DINAMARCA",A15)))</formula>
    </cfRule>
    <cfRule type="containsText" dxfId="866" priority="372" operator="containsText" text="NORUEGA">
      <formula>NOT(ISERROR(SEARCH("NORUEGA",A15)))</formula>
    </cfRule>
    <cfRule type="containsText" dxfId="865" priority="373" operator="containsText" text="FINLANDIA">
      <formula>NOT(ISERROR(SEARCH("FINLANDIA",A15)))</formula>
    </cfRule>
    <cfRule type="containsText" dxfId="864" priority="374" operator="containsText" text="SUECIA">
      <formula>NOT(ISERROR(SEARCH("SUECIA",A15)))</formula>
    </cfRule>
  </conditionalFormatting>
  <conditionalFormatting sqref="B14">
    <cfRule type="containsText" dxfId="863" priority="341" operator="containsText" text="SUIZA">
      <formula>NOT(ISERROR(SEARCH("SUIZA",B14)))</formula>
    </cfRule>
    <cfRule type="containsText" dxfId="862" priority="342" operator="containsText" text="AUSTRIA">
      <formula>NOT(ISERROR(SEARCH("AUSTRIA",B14)))</formula>
    </cfRule>
    <cfRule type="containsText" dxfId="861" priority="343" operator="containsText" text="IRLANDA">
      <formula>NOT(ISERROR(SEARCH("IRLANDA",B14)))</formula>
    </cfRule>
    <cfRule type="containsText" dxfId="860" priority="344" operator="containsText" text="PAÍSES DEL ESTE">
      <formula>NOT(ISERROR(SEARCH("PAÍSES DEL ESTE",B14)))</formula>
    </cfRule>
    <cfRule type="containsText" dxfId="859" priority="345" operator="containsText" text="RUSIA">
      <formula>NOT(ISERROR(SEARCH("RUSIA",B14)))</formula>
    </cfRule>
    <cfRule type="containsText" dxfId="858" priority="346" operator="containsText" text="HOLANDA">
      <formula>NOT(ISERROR(SEARCH("HOLANDA",B14)))</formula>
    </cfRule>
    <cfRule type="containsText" dxfId="857" priority="347" operator="containsText" text="FRANCIA">
      <formula>NOT(ISERROR(SEARCH("FRANCIA",B14)))</formula>
    </cfRule>
    <cfRule type="containsText" dxfId="856" priority="348" operator="containsText" text="ITALIA">
      <formula>NOT(ISERROR(SEARCH("ITALIA",B14)))</formula>
    </cfRule>
    <cfRule type="containsText" dxfId="855" priority="349" operator="containsText" text="BÉLGICA">
      <formula>NOT(ISERROR(SEARCH("BÉLGICA",B14)))</formula>
    </cfRule>
    <cfRule type="containsText" dxfId="854" priority="350" operator="containsText" text="ESPAÑA">
      <formula>NOT(ISERROR(SEARCH("ESPAÑA",B14)))</formula>
    </cfRule>
    <cfRule type="containsText" dxfId="853" priority="351" operator="containsText" text="ALEMANIA">
      <formula>NOT(ISERROR(SEARCH("ALEMANIA",B14)))</formula>
    </cfRule>
    <cfRule type="containsText" dxfId="852" priority="352" operator="containsText" text="PAÍSES NÓRDICOS">
      <formula>NOT(ISERROR(SEARCH("PAÍSES NÓRDICOS",B14)))</formula>
    </cfRule>
    <cfRule type="containsText" dxfId="851" priority="353" operator="containsText" text="REINO UNIDO">
      <formula>NOT(ISERROR(SEARCH("REINO UNIDO",B14)))</formula>
    </cfRule>
    <cfRule type="containsText" dxfId="850" priority="354" operator="containsText" text="DINAMARCA">
      <formula>NOT(ISERROR(SEARCH("DINAMARCA",B14)))</formula>
    </cfRule>
    <cfRule type="containsText" dxfId="849" priority="355" operator="containsText" text="NORUEGA">
      <formula>NOT(ISERROR(SEARCH("NORUEGA",B14)))</formula>
    </cfRule>
    <cfRule type="containsText" dxfId="848" priority="356" operator="containsText" text="FINLANDIA">
      <formula>NOT(ISERROR(SEARCH("FINLANDIA",B14)))</formula>
    </cfRule>
    <cfRule type="containsText" dxfId="847" priority="357" operator="containsText" text="SUECIA">
      <formula>NOT(ISERROR(SEARCH("SUECIA",B14)))</formula>
    </cfRule>
  </conditionalFormatting>
  <conditionalFormatting sqref="B22">
    <cfRule type="containsText" dxfId="846" priority="324" operator="containsText" text="SUIZA">
      <formula>NOT(ISERROR(SEARCH("SUIZA",B22)))</formula>
    </cfRule>
    <cfRule type="containsText" dxfId="845" priority="325" operator="containsText" text="AUSTRIA">
      <formula>NOT(ISERROR(SEARCH("AUSTRIA",B22)))</formula>
    </cfRule>
    <cfRule type="containsText" dxfId="844" priority="326" operator="containsText" text="IRLANDA">
      <formula>NOT(ISERROR(SEARCH("IRLANDA",B22)))</formula>
    </cfRule>
    <cfRule type="containsText" dxfId="843" priority="327" operator="containsText" text="PAÍSES DEL ESTE">
      <formula>NOT(ISERROR(SEARCH("PAÍSES DEL ESTE",B22)))</formula>
    </cfRule>
    <cfRule type="containsText" dxfId="842" priority="328" operator="containsText" text="RUSIA">
      <formula>NOT(ISERROR(SEARCH("RUSIA",B22)))</formula>
    </cfRule>
    <cfRule type="containsText" dxfId="841" priority="329" operator="containsText" text="HOLANDA">
      <formula>NOT(ISERROR(SEARCH("HOLANDA",B22)))</formula>
    </cfRule>
    <cfRule type="containsText" dxfId="840" priority="330" operator="containsText" text="FRANCIA">
      <formula>NOT(ISERROR(SEARCH("FRANCIA",B22)))</formula>
    </cfRule>
    <cfRule type="containsText" dxfId="839" priority="331" operator="containsText" text="ITALIA">
      <formula>NOT(ISERROR(SEARCH("ITALIA",B22)))</formula>
    </cfRule>
    <cfRule type="containsText" dxfId="838" priority="332" operator="containsText" text="BÉLGICA">
      <formula>NOT(ISERROR(SEARCH("BÉLGICA",B22)))</formula>
    </cfRule>
    <cfRule type="containsText" dxfId="837" priority="333" operator="containsText" text="ESPAÑA">
      <formula>NOT(ISERROR(SEARCH("ESPAÑA",B22)))</formula>
    </cfRule>
    <cfRule type="containsText" dxfId="836" priority="334" operator="containsText" text="ALEMANIA">
      <formula>NOT(ISERROR(SEARCH("ALEMANIA",B22)))</formula>
    </cfRule>
    <cfRule type="containsText" dxfId="835" priority="335" operator="containsText" text="PAÍSES NÓRDICOS">
      <formula>NOT(ISERROR(SEARCH("PAÍSES NÓRDICOS",B22)))</formula>
    </cfRule>
    <cfRule type="containsText" dxfId="834" priority="336" operator="containsText" text="REINO UNIDO">
      <formula>NOT(ISERROR(SEARCH("REINO UNIDO",B22)))</formula>
    </cfRule>
    <cfRule type="containsText" dxfId="833" priority="337" operator="containsText" text="DINAMARCA">
      <formula>NOT(ISERROR(SEARCH("DINAMARCA",B22)))</formula>
    </cfRule>
    <cfRule type="containsText" dxfId="832" priority="338" operator="containsText" text="NORUEGA">
      <formula>NOT(ISERROR(SEARCH("NORUEGA",B22)))</formula>
    </cfRule>
    <cfRule type="containsText" dxfId="831" priority="339" operator="containsText" text="FINLANDIA">
      <formula>NOT(ISERROR(SEARCH("FINLANDIA",B22)))</formula>
    </cfRule>
    <cfRule type="containsText" dxfId="830" priority="340" operator="containsText" text="SUECIA">
      <formula>NOT(ISERROR(SEARCH("SUECIA",B22)))</formula>
    </cfRule>
  </conditionalFormatting>
  <conditionalFormatting sqref="B22">
    <cfRule type="containsText" dxfId="829" priority="307" operator="containsText" text="SUIZA">
      <formula>NOT(ISERROR(SEARCH("SUIZA",B22)))</formula>
    </cfRule>
    <cfRule type="containsText" dxfId="828" priority="308" operator="containsText" text="AUSTRIA">
      <formula>NOT(ISERROR(SEARCH("AUSTRIA",B22)))</formula>
    </cfRule>
    <cfRule type="containsText" dxfId="827" priority="309" operator="containsText" text="IRLANDA">
      <formula>NOT(ISERROR(SEARCH("IRLANDA",B22)))</formula>
    </cfRule>
    <cfRule type="containsText" dxfId="826" priority="310" operator="containsText" text="PAÍSES DEL ESTE">
      <formula>NOT(ISERROR(SEARCH("PAÍSES DEL ESTE",B22)))</formula>
    </cfRule>
    <cfRule type="containsText" dxfId="825" priority="311" operator="containsText" text="RUSIA">
      <formula>NOT(ISERROR(SEARCH("RUSIA",B22)))</formula>
    </cfRule>
    <cfRule type="containsText" dxfId="824" priority="312" operator="containsText" text="HOLANDA">
      <formula>NOT(ISERROR(SEARCH("HOLANDA",B22)))</formula>
    </cfRule>
    <cfRule type="containsText" dxfId="823" priority="313" operator="containsText" text="FRANCIA">
      <formula>NOT(ISERROR(SEARCH("FRANCIA",B22)))</formula>
    </cfRule>
    <cfRule type="containsText" dxfId="822" priority="314" operator="containsText" text="ITALIA">
      <formula>NOT(ISERROR(SEARCH("ITALIA",B22)))</formula>
    </cfRule>
    <cfRule type="containsText" dxfId="821" priority="315" operator="containsText" text="BÉLGICA">
      <formula>NOT(ISERROR(SEARCH("BÉLGICA",B22)))</formula>
    </cfRule>
    <cfRule type="containsText" dxfId="820" priority="316" operator="containsText" text="ESPAÑA">
      <formula>NOT(ISERROR(SEARCH("ESPAÑA",B22)))</formula>
    </cfRule>
    <cfRule type="containsText" dxfId="819" priority="317" operator="containsText" text="ALEMANIA">
      <formula>NOT(ISERROR(SEARCH("ALEMANIA",B22)))</formula>
    </cfRule>
    <cfRule type="containsText" dxfId="818" priority="318" operator="containsText" text="PAÍSES NÓRDICOS">
      <formula>NOT(ISERROR(SEARCH("PAÍSES NÓRDICOS",B22)))</formula>
    </cfRule>
    <cfRule type="containsText" dxfId="817" priority="319" operator="containsText" text="REINO UNIDO">
      <formula>NOT(ISERROR(SEARCH("REINO UNIDO",B22)))</formula>
    </cfRule>
    <cfRule type="containsText" dxfId="816" priority="320" operator="containsText" text="DINAMARCA">
      <formula>NOT(ISERROR(SEARCH("DINAMARCA",B22)))</formula>
    </cfRule>
    <cfRule type="containsText" dxfId="815" priority="321" operator="containsText" text="NORUEGA">
      <formula>NOT(ISERROR(SEARCH("NORUEGA",B22)))</formula>
    </cfRule>
    <cfRule type="containsText" dxfId="814" priority="322" operator="containsText" text="FINLANDIA">
      <formula>NOT(ISERROR(SEARCH("FINLANDIA",B22)))</formula>
    </cfRule>
    <cfRule type="containsText" dxfId="813" priority="323" operator="containsText" text="SUECIA">
      <formula>NOT(ISERROR(SEARCH("SUECIA",B22)))</formula>
    </cfRule>
  </conditionalFormatting>
  <conditionalFormatting sqref="A20">
    <cfRule type="containsText" dxfId="812" priority="290" operator="containsText" text="SUIZA">
      <formula>NOT(ISERROR(SEARCH("SUIZA",A20)))</formula>
    </cfRule>
    <cfRule type="containsText" dxfId="811" priority="291" operator="containsText" text="AUSTRIA">
      <formula>NOT(ISERROR(SEARCH("AUSTRIA",A20)))</formula>
    </cfRule>
    <cfRule type="containsText" dxfId="810" priority="292" operator="containsText" text="IRLANDA">
      <formula>NOT(ISERROR(SEARCH("IRLANDA",A20)))</formula>
    </cfRule>
    <cfRule type="containsText" dxfId="809" priority="293" operator="containsText" text="PAÍSES DEL ESTE">
      <formula>NOT(ISERROR(SEARCH("PAÍSES DEL ESTE",A20)))</formula>
    </cfRule>
    <cfRule type="containsText" dxfId="808" priority="294" operator="containsText" text="RUSIA">
      <formula>NOT(ISERROR(SEARCH("RUSIA",A20)))</formula>
    </cfRule>
    <cfRule type="containsText" dxfId="807" priority="295" operator="containsText" text="HOLANDA">
      <formula>NOT(ISERROR(SEARCH("HOLANDA",A20)))</formula>
    </cfRule>
    <cfRule type="containsText" dxfId="806" priority="296" operator="containsText" text="FRANCIA">
      <formula>NOT(ISERROR(SEARCH("FRANCIA",A20)))</formula>
    </cfRule>
    <cfRule type="containsText" dxfId="805" priority="297" operator="containsText" text="ITALIA">
      <formula>NOT(ISERROR(SEARCH("ITALIA",A20)))</formula>
    </cfRule>
    <cfRule type="containsText" dxfId="804" priority="298" operator="containsText" text="BÉLGICA">
      <formula>NOT(ISERROR(SEARCH("BÉLGICA",A20)))</formula>
    </cfRule>
    <cfRule type="containsText" dxfId="803" priority="299" operator="containsText" text="ESPAÑA">
      <formula>NOT(ISERROR(SEARCH("ESPAÑA",A20)))</formula>
    </cfRule>
    <cfRule type="containsText" dxfId="802" priority="300" operator="containsText" text="ALEMANIA">
      <formula>NOT(ISERROR(SEARCH("ALEMANIA",A20)))</formula>
    </cfRule>
    <cfRule type="containsText" dxfId="801" priority="301" operator="containsText" text="PAÍSES NÓRDICOS">
      <formula>NOT(ISERROR(SEARCH("PAÍSES NÓRDICOS",A20)))</formula>
    </cfRule>
    <cfRule type="containsText" dxfId="800" priority="302" operator="containsText" text="REINO UNIDO">
      <formula>NOT(ISERROR(SEARCH("REINO UNIDO",A20)))</formula>
    </cfRule>
    <cfRule type="containsText" dxfId="799" priority="303" operator="containsText" text="DINAMARCA">
      <formula>NOT(ISERROR(SEARCH("DINAMARCA",A20)))</formula>
    </cfRule>
    <cfRule type="containsText" dxfId="798" priority="304" operator="containsText" text="NORUEGA">
      <formula>NOT(ISERROR(SEARCH("NORUEGA",A20)))</formula>
    </cfRule>
    <cfRule type="containsText" dxfId="797" priority="305" operator="containsText" text="FINLANDIA">
      <formula>NOT(ISERROR(SEARCH("FINLANDIA",A20)))</formula>
    </cfRule>
    <cfRule type="containsText" dxfId="796" priority="306" operator="containsText" text="SUECIA">
      <formula>NOT(ISERROR(SEARCH("SUECIA",A20)))</formula>
    </cfRule>
  </conditionalFormatting>
  <conditionalFormatting sqref="B20">
    <cfRule type="containsText" dxfId="795" priority="273" operator="containsText" text="SUIZA">
      <formula>NOT(ISERROR(SEARCH("SUIZA",B20)))</formula>
    </cfRule>
    <cfRule type="containsText" dxfId="794" priority="274" operator="containsText" text="AUSTRIA">
      <formula>NOT(ISERROR(SEARCH("AUSTRIA",B20)))</formula>
    </cfRule>
    <cfRule type="containsText" dxfId="793" priority="275" operator="containsText" text="IRLANDA">
      <formula>NOT(ISERROR(SEARCH("IRLANDA",B20)))</formula>
    </cfRule>
    <cfRule type="containsText" dxfId="792" priority="276" operator="containsText" text="PAÍSES DEL ESTE">
      <formula>NOT(ISERROR(SEARCH("PAÍSES DEL ESTE",B20)))</formula>
    </cfRule>
    <cfRule type="containsText" dxfId="791" priority="277" operator="containsText" text="RUSIA">
      <formula>NOT(ISERROR(SEARCH("RUSIA",B20)))</formula>
    </cfRule>
    <cfRule type="containsText" dxfId="790" priority="278" operator="containsText" text="HOLANDA">
      <formula>NOT(ISERROR(SEARCH("HOLANDA",B20)))</formula>
    </cfRule>
    <cfRule type="containsText" dxfId="789" priority="279" operator="containsText" text="FRANCIA">
      <formula>NOT(ISERROR(SEARCH("FRANCIA",B20)))</formula>
    </cfRule>
    <cfRule type="containsText" dxfId="788" priority="280" operator="containsText" text="ITALIA">
      <formula>NOT(ISERROR(SEARCH("ITALIA",B20)))</formula>
    </cfRule>
    <cfRule type="containsText" dxfId="787" priority="281" operator="containsText" text="BÉLGICA">
      <formula>NOT(ISERROR(SEARCH("BÉLGICA",B20)))</formula>
    </cfRule>
    <cfRule type="containsText" dxfId="786" priority="282" operator="containsText" text="ESPAÑA">
      <formula>NOT(ISERROR(SEARCH("ESPAÑA",B20)))</formula>
    </cfRule>
    <cfRule type="containsText" dxfId="785" priority="283" operator="containsText" text="ALEMANIA">
      <formula>NOT(ISERROR(SEARCH("ALEMANIA",B20)))</formula>
    </cfRule>
    <cfRule type="containsText" dxfId="784" priority="284" operator="containsText" text="PAÍSES NÓRDICOS">
      <formula>NOT(ISERROR(SEARCH("PAÍSES NÓRDICOS",B20)))</formula>
    </cfRule>
    <cfRule type="containsText" dxfId="783" priority="285" operator="containsText" text="REINO UNIDO">
      <formula>NOT(ISERROR(SEARCH("REINO UNIDO",B20)))</formula>
    </cfRule>
    <cfRule type="containsText" dxfId="782" priority="286" operator="containsText" text="DINAMARCA">
      <formula>NOT(ISERROR(SEARCH("DINAMARCA",B20)))</formula>
    </cfRule>
    <cfRule type="containsText" dxfId="781" priority="287" operator="containsText" text="NORUEGA">
      <formula>NOT(ISERROR(SEARCH("NORUEGA",B20)))</formula>
    </cfRule>
    <cfRule type="containsText" dxfId="780" priority="288" operator="containsText" text="FINLANDIA">
      <formula>NOT(ISERROR(SEARCH("FINLANDIA",B20)))</formula>
    </cfRule>
    <cfRule type="containsText" dxfId="779" priority="289" operator="containsText" text="SUECIA">
      <formula>NOT(ISERROR(SEARCH("SUECIA",B20)))</formula>
    </cfRule>
  </conditionalFormatting>
  <conditionalFormatting sqref="B13">
    <cfRule type="containsText" dxfId="778" priority="256" operator="containsText" text="SUIZA">
      <formula>NOT(ISERROR(SEARCH("SUIZA",B13)))</formula>
    </cfRule>
    <cfRule type="containsText" dxfId="777" priority="257" operator="containsText" text="AUSTRIA">
      <formula>NOT(ISERROR(SEARCH("AUSTRIA",B13)))</formula>
    </cfRule>
    <cfRule type="containsText" dxfId="776" priority="258" operator="containsText" text="IRLANDA">
      <formula>NOT(ISERROR(SEARCH("IRLANDA",B13)))</formula>
    </cfRule>
    <cfRule type="containsText" dxfId="775" priority="259" operator="containsText" text="PAÍSES DEL ESTE">
      <formula>NOT(ISERROR(SEARCH("PAÍSES DEL ESTE",B13)))</formula>
    </cfRule>
    <cfRule type="containsText" dxfId="774" priority="260" operator="containsText" text="RUSIA">
      <formula>NOT(ISERROR(SEARCH("RUSIA",B13)))</formula>
    </cfRule>
    <cfRule type="containsText" dxfId="773" priority="261" operator="containsText" text="HOLANDA">
      <formula>NOT(ISERROR(SEARCH("HOLANDA",B13)))</formula>
    </cfRule>
    <cfRule type="containsText" dxfId="772" priority="262" operator="containsText" text="FRANCIA">
      <formula>NOT(ISERROR(SEARCH("FRANCIA",B13)))</formula>
    </cfRule>
    <cfRule type="containsText" dxfId="771" priority="263" operator="containsText" text="ITALIA">
      <formula>NOT(ISERROR(SEARCH("ITALIA",B13)))</formula>
    </cfRule>
    <cfRule type="containsText" dxfId="770" priority="264" operator="containsText" text="BÉLGICA">
      <formula>NOT(ISERROR(SEARCH("BÉLGICA",B13)))</formula>
    </cfRule>
    <cfRule type="containsText" dxfId="769" priority="265" operator="containsText" text="ESPAÑA">
      <formula>NOT(ISERROR(SEARCH("ESPAÑA",B13)))</formula>
    </cfRule>
    <cfRule type="containsText" dxfId="768" priority="266" operator="containsText" text="ALEMANIA">
      <formula>NOT(ISERROR(SEARCH("ALEMANIA",B13)))</formula>
    </cfRule>
    <cfRule type="containsText" dxfId="767" priority="267" operator="containsText" text="PAÍSES NÓRDICOS">
      <formula>NOT(ISERROR(SEARCH("PAÍSES NÓRDICOS",B13)))</formula>
    </cfRule>
    <cfRule type="containsText" dxfId="766" priority="268" operator="containsText" text="REINO UNIDO">
      <formula>NOT(ISERROR(SEARCH("REINO UNIDO",B13)))</formula>
    </cfRule>
    <cfRule type="containsText" dxfId="765" priority="269" operator="containsText" text="DINAMARCA">
      <formula>NOT(ISERROR(SEARCH("DINAMARCA",B13)))</formula>
    </cfRule>
    <cfRule type="containsText" dxfId="764" priority="270" operator="containsText" text="NORUEGA">
      <formula>NOT(ISERROR(SEARCH("NORUEGA",B13)))</formula>
    </cfRule>
    <cfRule type="containsText" dxfId="763" priority="271" operator="containsText" text="FINLANDIA">
      <formula>NOT(ISERROR(SEARCH("FINLANDIA",B13)))</formula>
    </cfRule>
    <cfRule type="containsText" dxfId="762" priority="272" operator="containsText" text="SUECIA">
      <formula>NOT(ISERROR(SEARCH("SUECIA",B13)))</formula>
    </cfRule>
  </conditionalFormatting>
  <conditionalFormatting sqref="A7">
    <cfRule type="containsText" dxfId="761" priority="239" operator="containsText" text="SUIZA">
      <formula>NOT(ISERROR(SEARCH("SUIZA",A7)))</formula>
    </cfRule>
    <cfRule type="containsText" dxfId="760" priority="240" operator="containsText" text="AUSTRIA">
      <formula>NOT(ISERROR(SEARCH("AUSTRIA",A7)))</formula>
    </cfRule>
    <cfRule type="containsText" dxfId="759" priority="241" operator="containsText" text="IRLANDA">
      <formula>NOT(ISERROR(SEARCH("IRLANDA",A7)))</formula>
    </cfRule>
    <cfRule type="containsText" dxfId="758" priority="242" operator="containsText" text="PAÍSES DEL ESTE">
      <formula>NOT(ISERROR(SEARCH("PAÍSES DEL ESTE",A7)))</formula>
    </cfRule>
    <cfRule type="containsText" dxfId="757" priority="243" operator="containsText" text="RUSIA">
      <formula>NOT(ISERROR(SEARCH("RUSIA",A7)))</formula>
    </cfRule>
    <cfRule type="containsText" dxfId="756" priority="244" operator="containsText" text="HOLANDA">
      <formula>NOT(ISERROR(SEARCH("HOLANDA",A7)))</formula>
    </cfRule>
    <cfRule type="containsText" dxfId="755" priority="245" operator="containsText" text="FRANCIA">
      <formula>NOT(ISERROR(SEARCH("FRANCIA",A7)))</formula>
    </cfRule>
    <cfRule type="containsText" dxfId="754" priority="246" operator="containsText" text="ITALIA">
      <formula>NOT(ISERROR(SEARCH("ITALIA",A7)))</formula>
    </cfRule>
    <cfRule type="containsText" dxfId="753" priority="247" operator="containsText" text="BÉLGICA">
      <formula>NOT(ISERROR(SEARCH("BÉLGICA",A7)))</formula>
    </cfRule>
    <cfRule type="containsText" dxfId="752" priority="248" operator="containsText" text="ESPAÑA">
      <formula>NOT(ISERROR(SEARCH("ESPAÑA",A7)))</formula>
    </cfRule>
    <cfRule type="containsText" dxfId="751" priority="249" operator="containsText" text="ALEMANIA">
      <formula>NOT(ISERROR(SEARCH("ALEMANIA",A7)))</formula>
    </cfRule>
    <cfRule type="containsText" dxfId="750" priority="250" operator="containsText" text="PAÍSES NÓRDICOS">
      <formula>NOT(ISERROR(SEARCH("PAÍSES NÓRDICOS",A7)))</formula>
    </cfRule>
    <cfRule type="containsText" dxfId="749" priority="251" operator="containsText" text="REINO UNIDO">
      <formula>NOT(ISERROR(SEARCH("REINO UNIDO",A7)))</formula>
    </cfRule>
    <cfRule type="containsText" dxfId="748" priority="252" operator="containsText" text="DINAMARCA">
      <formula>NOT(ISERROR(SEARCH("DINAMARCA",A7)))</formula>
    </cfRule>
    <cfRule type="containsText" dxfId="747" priority="253" operator="containsText" text="NORUEGA">
      <formula>NOT(ISERROR(SEARCH("NORUEGA",A7)))</formula>
    </cfRule>
    <cfRule type="containsText" dxfId="746" priority="254" operator="containsText" text="FINLANDIA">
      <formula>NOT(ISERROR(SEARCH("FINLANDIA",A7)))</formula>
    </cfRule>
    <cfRule type="containsText" dxfId="745" priority="255" operator="containsText" text="SUECIA">
      <formula>NOT(ISERROR(SEARCH("SUECIA",A7)))</formula>
    </cfRule>
  </conditionalFormatting>
  <conditionalFormatting sqref="B7">
    <cfRule type="containsText" dxfId="744" priority="222" operator="containsText" text="SUIZA">
      <formula>NOT(ISERROR(SEARCH("SUIZA",B7)))</formula>
    </cfRule>
    <cfRule type="containsText" dxfId="743" priority="223" operator="containsText" text="AUSTRIA">
      <formula>NOT(ISERROR(SEARCH("AUSTRIA",B7)))</formula>
    </cfRule>
    <cfRule type="containsText" dxfId="742" priority="224" operator="containsText" text="IRLANDA">
      <formula>NOT(ISERROR(SEARCH("IRLANDA",B7)))</formula>
    </cfRule>
    <cfRule type="containsText" dxfId="741" priority="225" operator="containsText" text="PAÍSES DEL ESTE">
      <formula>NOT(ISERROR(SEARCH("PAÍSES DEL ESTE",B7)))</formula>
    </cfRule>
    <cfRule type="containsText" dxfId="740" priority="226" operator="containsText" text="RUSIA">
      <formula>NOT(ISERROR(SEARCH("RUSIA",B7)))</formula>
    </cfRule>
    <cfRule type="containsText" dxfId="739" priority="227" operator="containsText" text="HOLANDA">
      <formula>NOT(ISERROR(SEARCH("HOLANDA",B7)))</formula>
    </cfRule>
    <cfRule type="containsText" dxfId="738" priority="228" operator="containsText" text="FRANCIA">
      <formula>NOT(ISERROR(SEARCH("FRANCIA",B7)))</formula>
    </cfRule>
    <cfRule type="containsText" dxfId="737" priority="229" operator="containsText" text="ITALIA">
      <formula>NOT(ISERROR(SEARCH("ITALIA",B7)))</formula>
    </cfRule>
    <cfRule type="containsText" dxfId="736" priority="230" operator="containsText" text="BÉLGICA">
      <formula>NOT(ISERROR(SEARCH("BÉLGICA",B7)))</formula>
    </cfRule>
    <cfRule type="containsText" dxfId="735" priority="231" operator="containsText" text="ESPAÑA">
      <formula>NOT(ISERROR(SEARCH("ESPAÑA",B7)))</formula>
    </cfRule>
    <cfRule type="containsText" dxfId="734" priority="232" operator="containsText" text="ALEMANIA">
      <formula>NOT(ISERROR(SEARCH("ALEMANIA",B7)))</formula>
    </cfRule>
    <cfRule type="containsText" dxfId="733" priority="233" operator="containsText" text="PAÍSES NÓRDICOS">
      <formula>NOT(ISERROR(SEARCH("PAÍSES NÓRDICOS",B7)))</formula>
    </cfRule>
    <cfRule type="containsText" dxfId="732" priority="234" operator="containsText" text="REINO UNIDO">
      <formula>NOT(ISERROR(SEARCH("REINO UNIDO",B7)))</formula>
    </cfRule>
    <cfRule type="containsText" dxfId="731" priority="235" operator="containsText" text="DINAMARCA">
      <formula>NOT(ISERROR(SEARCH("DINAMARCA",B7)))</formula>
    </cfRule>
    <cfRule type="containsText" dxfId="730" priority="236" operator="containsText" text="NORUEGA">
      <formula>NOT(ISERROR(SEARCH("NORUEGA",B7)))</formula>
    </cfRule>
    <cfRule type="containsText" dxfId="729" priority="237" operator="containsText" text="FINLANDIA">
      <formula>NOT(ISERROR(SEARCH("FINLANDIA",B7)))</formula>
    </cfRule>
    <cfRule type="containsText" dxfId="728" priority="238" operator="containsText" text="SUECIA">
      <formula>NOT(ISERROR(SEARCH("SUECIA",B7)))</formula>
    </cfRule>
  </conditionalFormatting>
  <conditionalFormatting sqref="A17">
    <cfRule type="containsText" dxfId="727" priority="205" operator="containsText" text="SUIZA">
      <formula>NOT(ISERROR(SEARCH("SUIZA",A17)))</formula>
    </cfRule>
    <cfRule type="containsText" dxfId="726" priority="206" operator="containsText" text="AUSTRIA">
      <formula>NOT(ISERROR(SEARCH("AUSTRIA",A17)))</formula>
    </cfRule>
    <cfRule type="containsText" dxfId="725" priority="207" operator="containsText" text="IRLANDA">
      <formula>NOT(ISERROR(SEARCH("IRLANDA",A17)))</formula>
    </cfRule>
    <cfRule type="containsText" dxfId="724" priority="208" operator="containsText" text="PAÍSES DEL ESTE">
      <formula>NOT(ISERROR(SEARCH("PAÍSES DEL ESTE",A17)))</formula>
    </cfRule>
    <cfRule type="containsText" dxfId="723" priority="209" operator="containsText" text="RUSIA">
      <formula>NOT(ISERROR(SEARCH("RUSIA",A17)))</formula>
    </cfRule>
    <cfRule type="containsText" dxfId="722" priority="210" operator="containsText" text="HOLANDA">
      <formula>NOT(ISERROR(SEARCH("HOLANDA",A17)))</formula>
    </cfRule>
    <cfRule type="containsText" dxfId="721" priority="211" operator="containsText" text="FRANCIA">
      <formula>NOT(ISERROR(SEARCH("FRANCIA",A17)))</formula>
    </cfRule>
    <cfRule type="containsText" dxfId="720" priority="212" operator="containsText" text="ITALIA">
      <formula>NOT(ISERROR(SEARCH("ITALIA",A17)))</formula>
    </cfRule>
    <cfRule type="containsText" dxfId="719" priority="213" operator="containsText" text="BÉLGICA">
      <formula>NOT(ISERROR(SEARCH("BÉLGICA",A17)))</formula>
    </cfRule>
    <cfRule type="containsText" dxfId="718" priority="214" operator="containsText" text="ESPAÑA">
      <formula>NOT(ISERROR(SEARCH("ESPAÑA",A17)))</formula>
    </cfRule>
    <cfRule type="containsText" dxfId="717" priority="215" operator="containsText" text="ALEMANIA">
      <formula>NOT(ISERROR(SEARCH("ALEMANIA",A17)))</formula>
    </cfRule>
    <cfRule type="containsText" dxfId="716" priority="216" operator="containsText" text="PAÍSES NÓRDICOS">
      <formula>NOT(ISERROR(SEARCH("PAÍSES NÓRDICOS",A17)))</formula>
    </cfRule>
    <cfRule type="containsText" dxfId="715" priority="217" operator="containsText" text="REINO UNIDO">
      <formula>NOT(ISERROR(SEARCH("REINO UNIDO",A17)))</formula>
    </cfRule>
    <cfRule type="containsText" dxfId="714" priority="218" operator="containsText" text="DINAMARCA">
      <formula>NOT(ISERROR(SEARCH("DINAMARCA",A17)))</formula>
    </cfRule>
    <cfRule type="containsText" dxfId="713" priority="219" operator="containsText" text="NORUEGA">
      <formula>NOT(ISERROR(SEARCH("NORUEGA",A17)))</formula>
    </cfRule>
    <cfRule type="containsText" dxfId="712" priority="220" operator="containsText" text="FINLANDIA">
      <formula>NOT(ISERROR(SEARCH("FINLANDIA",A17)))</formula>
    </cfRule>
    <cfRule type="containsText" dxfId="711" priority="221" operator="containsText" text="SUECIA">
      <formula>NOT(ISERROR(SEARCH("SUECIA",A17)))</formula>
    </cfRule>
  </conditionalFormatting>
  <conditionalFormatting sqref="A17">
    <cfRule type="containsText" dxfId="710" priority="188" operator="containsText" text="SUIZA">
      <formula>NOT(ISERROR(SEARCH("SUIZA",A17)))</formula>
    </cfRule>
    <cfRule type="containsText" dxfId="709" priority="189" operator="containsText" text="AUSTRIA">
      <formula>NOT(ISERROR(SEARCH("AUSTRIA",A17)))</formula>
    </cfRule>
    <cfRule type="containsText" dxfId="708" priority="190" operator="containsText" text="IRLANDA">
      <formula>NOT(ISERROR(SEARCH("IRLANDA",A17)))</formula>
    </cfRule>
    <cfRule type="containsText" dxfId="707" priority="191" operator="containsText" text="PAÍSES DEL ESTE">
      <formula>NOT(ISERROR(SEARCH("PAÍSES DEL ESTE",A17)))</formula>
    </cfRule>
    <cfRule type="containsText" dxfId="706" priority="192" operator="containsText" text="RUSIA">
      <formula>NOT(ISERROR(SEARCH("RUSIA",A17)))</formula>
    </cfRule>
    <cfRule type="containsText" dxfId="705" priority="193" operator="containsText" text="HOLANDA">
      <formula>NOT(ISERROR(SEARCH("HOLANDA",A17)))</formula>
    </cfRule>
    <cfRule type="containsText" dxfId="704" priority="194" operator="containsText" text="FRANCIA">
      <formula>NOT(ISERROR(SEARCH("FRANCIA",A17)))</formula>
    </cfRule>
    <cfRule type="containsText" dxfId="703" priority="195" operator="containsText" text="ITALIA">
      <formula>NOT(ISERROR(SEARCH("ITALIA",A17)))</formula>
    </cfRule>
    <cfRule type="containsText" dxfId="702" priority="196" operator="containsText" text="BÉLGICA">
      <formula>NOT(ISERROR(SEARCH("BÉLGICA",A17)))</formula>
    </cfRule>
    <cfRule type="containsText" dxfId="701" priority="197" operator="containsText" text="ESPAÑA">
      <formula>NOT(ISERROR(SEARCH("ESPAÑA",A17)))</formula>
    </cfRule>
    <cfRule type="containsText" dxfId="700" priority="198" operator="containsText" text="ALEMANIA">
      <formula>NOT(ISERROR(SEARCH("ALEMANIA",A17)))</formula>
    </cfRule>
    <cfRule type="containsText" dxfId="699" priority="199" operator="containsText" text="PAÍSES NÓRDICOS">
      <formula>NOT(ISERROR(SEARCH("PAÍSES NÓRDICOS",A17)))</formula>
    </cfRule>
    <cfRule type="containsText" dxfId="698" priority="200" operator="containsText" text="REINO UNIDO">
      <formula>NOT(ISERROR(SEARCH("REINO UNIDO",A17)))</formula>
    </cfRule>
    <cfRule type="containsText" dxfId="697" priority="201" operator="containsText" text="DINAMARCA">
      <formula>NOT(ISERROR(SEARCH("DINAMARCA",A17)))</formula>
    </cfRule>
    <cfRule type="containsText" dxfId="696" priority="202" operator="containsText" text="NORUEGA">
      <formula>NOT(ISERROR(SEARCH("NORUEGA",A17)))</formula>
    </cfRule>
    <cfRule type="containsText" dxfId="695" priority="203" operator="containsText" text="FINLANDIA">
      <formula>NOT(ISERROR(SEARCH("FINLANDIA",A17)))</formula>
    </cfRule>
    <cfRule type="containsText" dxfId="694" priority="204" operator="containsText" text="SUECIA">
      <formula>NOT(ISERROR(SEARCH("SUECIA",A17)))</formula>
    </cfRule>
  </conditionalFormatting>
  <conditionalFormatting sqref="A17">
    <cfRule type="containsText" dxfId="693" priority="171" operator="containsText" text="SUIZA">
      <formula>NOT(ISERROR(SEARCH("SUIZA",A17)))</formula>
    </cfRule>
    <cfRule type="containsText" dxfId="692" priority="172" operator="containsText" text="AUSTRIA">
      <formula>NOT(ISERROR(SEARCH("AUSTRIA",A17)))</formula>
    </cfRule>
    <cfRule type="containsText" dxfId="691" priority="173" operator="containsText" text="IRLANDA">
      <formula>NOT(ISERROR(SEARCH("IRLANDA",A17)))</formula>
    </cfRule>
    <cfRule type="containsText" dxfId="690" priority="174" operator="containsText" text="PAÍSES DEL ESTE">
      <formula>NOT(ISERROR(SEARCH("PAÍSES DEL ESTE",A17)))</formula>
    </cfRule>
    <cfRule type="containsText" dxfId="689" priority="175" operator="containsText" text="RUSIA">
      <formula>NOT(ISERROR(SEARCH("RUSIA",A17)))</formula>
    </cfRule>
    <cfRule type="containsText" dxfId="688" priority="176" operator="containsText" text="HOLANDA">
      <formula>NOT(ISERROR(SEARCH("HOLANDA",A17)))</formula>
    </cfRule>
    <cfRule type="containsText" dxfId="687" priority="177" operator="containsText" text="FRANCIA">
      <formula>NOT(ISERROR(SEARCH("FRANCIA",A17)))</formula>
    </cfRule>
    <cfRule type="containsText" dxfId="686" priority="178" operator="containsText" text="ITALIA">
      <formula>NOT(ISERROR(SEARCH("ITALIA",A17)))</formula>
    </cfRule>
    <cfRule type="containsText" dxfId="685" priority="179" operator="containsText" text="BÉLGICA">
      <formula>NOT(ISERROR(SEARCH("BÉLGICA",A17)))</formula>
    </cfRule>
    <cfRule type="containsText" dxfId="684" priority="180" operator="containsText" text="ESPAÑA">
      <formula>NOT(ISERROR(SEARCH("ESPAÑA",A17)))</formula>
    </cfRule>
    <cfRule type="containsText" dxfId="683" priority="181" operator="containsText" text="ALEMANIA">
      <formula>NOT(ISERROR(SEARCH("ALEMANIA",A17)))</formula>
    </cfRule>
    <cfRule type="containsText" dxfId="682" priority="182" operator="containsText" text="PAÍSES NÓRDICOS">
      <formula>NOT(ISERROR(SEARCH("PAÍSES NÓRDICOS",A17)))</formula>
    </cfRule>
    <cfRule type="containsText" dxfId="681" priority="183" operator="containsText" text="REINO UNIDO">
      <formula>NOT(ISERROR(SEARCH("REINO UNIDO",A17)))</formula>
    </cfRule>
    <cfRule type="containsText" dxfId="680" priority="184" operator="containsText" text="DINAMARCA">
      <formula>NOT(ISERROR(SEARCH("DINAMARCA",A17)))</formula>
    </cfRule>
    <cfRule type="containsText" dxfId="679" priority="185" operator="containsText" text="NORUEGA">
      <formula>NOT(ISERROR(SEARCH("NORUEGA",A17)))</formula>
    </cfRule>
    <cfRule type="containsText" dxfId="678" priority="186" operator="containsText" text="FINLANDIA">
      <formula>NOT(ISERROR(SEARCH("FINLANDIA",A17)))</formula>
    </cfRule>
    <cfRule type="containsText" dxfId="677" priority="187" operator="containsText" text="SUECIA">
      <formula>NOT(ISERROR(SEARCH("SUECIA",A17)))</formula>
    </cfRule>
  </conditionalFormatting>
  <conditionalFormatting sqref="A18">
    <cfRule type="containsText" dxfId="676" priority="154" operator="containsText" text="SUIZA">
      <formula>NOT(ISERROR(SEARCH("SUIZA",A18)))</formula>
    </cfRule>
    <cfRule type="containsText" dxfId="675" priority="155" operator="containsText" text="AUSTRIA">
      <formula>NOT(ISERROR(SEARCH("AUSTRIA",A18)))</formula>
    </cfRule>
    <cfRule type="containsText" dxfId="674" priority="156" operator="containsText" text="IRLANDA">
      <formula>NOT(ISERROR(SEARCH("IRLANDA",A18)))</formula>
    </cfRule>
    <cfRule type="containsText" dxfId="673" priority="157" operator="containsText" text="PAÍSES DEL ESTE">
      <formula>NOT(ISERROR(SEARCH("PAÍSES DEL ESTE",A18)))</formula>
    </cfRule>
    <cfRule type="containsText" dxfId="672" priority="158" operator="containsText" text="RUSIA">
      <formula>NOT(ISERROR(SEARCH("RUSIA",A18)))</formula>
    </cfRule>
    <cfRule type="containsText" dxfId="671" priority="159" operator="containsText" text="HOLANDA">
      <formula>NOT(ISERROR(SEARCH("HOLANDA",A18)))</formula>
    </cfRule>
    <cfRule type="containsText" dxfId="670" priority="160" operator="containsText" text="FRANCIA">
      <formula>NOT(ISERROR(SEARCH("FRANCIA",A18)))</formula>
    </cfRule>
    <cfRule type="containsText" dxfId="669" priority="161" operator="containsText" text="ITALIA">
      <formula>NOT(ISERROR(SEARCH("ITALIA",A18)))</formula>
    </cfRule>
    <cfRule type="containsText" dxfId="668" priority="162" operator="containsText" text="BÉLGICA">
      <formula>NOT(ISERROR(SEARCH("BÉLGICA",A18)))</formula>
    </cfRule>
    <cfRule type="containsText" dxfId="667" priority="163" operator="containsText" text="ESPAÑA">
      <formula>NOT(ISERROR(SEARCH("ESPAÑA",A18)))</formula>
    </cfRule>
    <cfRule type="containsText" dxfId="666" priority="164" operator="containsText" text="ALEMANIA">
      <formula>NOT(ISERROR(SEARCH("ALEMANIA",A18)))</formula>
    </cfRule>
    <cfRule type="containsText" dxfId="665" priority="165" operator="containsText" text="PAÍSES NÓRDICOS">
      <formula>NOT(ISERROR(SEARCH("PAÍSES NÓRDICOS",A18)))</formula>
    </cfRule>
    <cfRule type="containsText" dxfId="664" priority="166" operator="containsText" text="REINO UNIDO">
      <formula>NOT(ISERROR(SEARCH("REINO UNIDO",A18)))</formula>
    </cfRule>
    <cfRule type="containsText" dxfId="663" priority="167" operator="containsText" text="DINAMARCA">
      <formula>NOT(ISERROR(SEARCH("DINAMARCA",A18)))</formula>
    </cfRule>
    <cfRule type="containsText" dxfId="662" priority="168" operator="containsText" text="NORUEGA">
      <formula>NOT(ISERROR(SEARCH("NORUEGA",A18)))</formula>
    </cfRule>
    <cfRule type="containsText" dxfId="661" priority="169" operator="containsText" text="FINLANDIA">
      <formula>NOT(ISERROR(SEARCH("FINLANDIA",A18)))</formula>
    </cfRule>
    <cfRule type="containsText" dxfId="660" priority="170" operator="containsText" text="SUECIA">
      <formula>NOT(ISERROR(SEARCH("SUECIA",A18)))</formula>
    </cfRule>
  </conditionalFormatting>
  <conditionalFormatting sqref="B19">
    <cfRule type="containsText" dxfId="659" priority="137" operator="containsText" text="SUIZA">
      <formula>NOT(ISERROR(SEARCH("SUIZA",B19)))</formula>
    </cfRule>
    <cfRule type="containsText" dxfId="658" priority="138" operator="containsText" text="AUSTRIA">
      <formula>NOT(ISERROR(SEARCH("AUSTRIA",B19)))</formula>
    </cfRule>
    <cfRule type="containsText" dxfId="657" priority="139" operator="containsText" text="IRLANDA">
      <formula>NOT(ISERROR(SEARCH("IRLANDA",B19)))</formula>
    </cfRule>
    <cfRule type="containsText" dxfId="656" priority="140" operator="containsText" text="PAÍSES DEL ESTE">
      <formula>NOT(ISERROR(SEARCH("PAÍSES DEL ESTE",B19)))</formula>
    </cfRule>
    <cfRule type="containsText" dxfId="655" priority="141" operator="containsText" text="RUSIA">
      <formula>NOT(ISERROR(SEARCH("RUSIA",B19)))</formula>
    </cfRule>
    <cfRule type="containsText" dxfId="654" priority="142" operator="containsText" text="HOLANDA">
      <formula>NOT(ISERROR(SEARCH("HOLANDA",B19)))</formula>
    </cfRule>
    <cfRule type="containsText" dxfId="653" priority="143" operator="containsText" text="FRANCIA">
      <formula>NOT(ISERROR(SEARCH("FRANCIA",B19)))</formula>
    </cfRule>
    <cfRule type="containsText" dxfId="652" priority="144" operator="containsText" text="ITALIA">
      <formula>NOT(ISERROR(SEARCH("ITALIA",B19)))</formula>
    </cfRule>
    <cfRule type="containsText" dxfId="651" priority="145" operator="containsText" text="BÉLGICA">
      <formula>NOT(ISERROR(SEARCH("BÉLGICA",B19)))</formula>
    </cfRule>
    <cfRule type="containsText" dxfId="650" priority="146" operator="containsText" text="ESPAÑA">
      <formula>NOT(ISERROR(SEARCH("ESPAÑA",B19)))</formula>
    </cfRule>
    <cfRule type="containsText" dxfId="649" priority="147" operator="containsText" text="ALEMANIA">
      <formula>NOT(ISERROR(SEARCH("ALEMANIA",B19)))</formula>
    </cfRule>
    <cfRule type="containsText" dxfId="648" priority="148" operator="containsText" text="PAÍSES NÓRDICOS">
      <formula>NOT(ISERROR(SEARCH("PAÍSES NÓRDICOS",B19)))</formula>
    </cfRule>
    <cfRule type="containsText" dxfId="647" priority="149" operator="containsText" text="REINO UNIDO">
      <formula>NOT(ISERROR(SEARCH("REINO UNIDO",B19)))</formula>
    </cfRule>
    <cfRule type="containsText" dxfId="646" priority="150" operator="containsText" text="DINAMARCA">
      <formula>NOT(ISERROR(SEARCH("DINAMARCA",B19)))</formula>
    </cfRule>
    <cfRule type="containsText" dxfId="645" priority="151" operator="containsText" text="NORUEGA">
      <formula>NOT(ISERROR(SEARCH("NORUEGA",B19)))</formula>
    </cfRule>
    <cfRule type="containsText" dxfId="644" priority="152" operator="containsText" text="FINLANDIA">
      <formula>NOT(ISERROR(SEARCH("FINLANDIA",B19)))</formula>
    </cfRule>
    <cfRule type="containsText" dxfId="643" priority="153" operator="containsText" text="SUECIA">
      <formula>NOT(ISERROR(SEARCH("SUECIA",B19)))</formula>
    </cfRule>
  </conditionalFormatting>
  <conditionalFormatting sqref="B19">
    <cfRule type="containsText" dxfId="642" priority="120" operator="containsText" text="SUIZA">
      <formula>NOT(ISERROR(SEARCH("SUIZA",B19)))</formula>
    </cfRule>
    <cfRule type="containsText" dxfId="641" priority="121" operator="containsText" text="AUSTRIA">
      <formula>NOT(ISERROR(SEARCH("AUSTRIA",B19)))</formula>
    </cfRule>
    <cfRule type="containsText" dxfId="640" priority="122" operator="containsText" text="IRLANDA">
      <formula>NOT(ISERROR(SEARCH("IRLANDA",B19)))</formula>
    </cfRule>
    <cfRule type="containsText" dxfId="639" priority="123" operator="containsText" text="PAÍSES DEL ESTE">
      <formula>NOT(ISERROR(SEARCH("PAÍSES DEL ESTE",B19)))</formula>
    </cfRule>
    <cfRule type="containsText" dxfId="638" priority="124" operator="containsText" text="RUSIA">
      <formula>NOT(ISERROR(SEARCH("RUSIA",B19)))</formula>
    </cfRule>
    <cfRule type="containsText" dxfId="637" priority="125" operator="containsText" text="HOLANDA">
      <formula>NOT(ISERROR(SEARCH("HOLANDA",B19)))</formula>
    </cfRule>
    <cfRule type="containsText" dxfId="636" priority="126" operator="containsText" text="FRANCIA">
      <formula>NOT(ISERROR(SEARCH("FRANCIA",B19)))</formula>
    </cfRule>
    <cfRule type="containsText" dxfId="635" priority="127" operator="containsText" text="ITALIA">
      <formula>NOT(ISERROR(SEARCH("ITALIA",B19)))</formula>
    </cfRule>
    <cfRule type="containsText" dxfId="634" priority="128" operator="containsText" text="BÉLGICA">
      <formula>NOT(ISERROR(SEARCH("BÉLGICA",B19)))</formula>
    </cfRule>
    <cfRule type="containsText" dxfId="633" priority="129" operator="containsText" text="ESPAÑA">
      <formula>NOT(ISERROR(SEARCH("ESPAÑA",B19)))</formula>
    </cfRule>
    <cfRule type="containsText" dxfId="632" priority="130" operator="containsText" text="ALEMANIA">
      <formula>NOT(ISERROR(SEARCH("ALEMANIA",B19)))</formula>
    </cfRule>
    <cfRule type="containsText" dxfId="631" priority="131" operator="containsText" text="PAÍSES NÓRDICOS">
      <formula>NOT(ISERROR(SEARCH("PAÍSES NÓRDICOS",B19)))</formula>
    </cfRule>
    <cfRule type="containsText" dxfId="630" priority="132" operator="containsText" text="REINO UNIDO">
      <formula>NOT(ISERROR(SEARCH("REINO UNIDO",B19)))</formula>
    </cfRule>
    <cfRule type="containsText" dxfId="629" priority="133" operator="containsText" text="DINAMARCA">
      <formula>NOT(ISERROR(SEARCH("DINAMARCA",B19)))</formula>
    </cfRule>
    <cfRule type="containsText" dxfId="628" priority="134" operator="containsText" text="NORUEGA">
      <formula>NOT(ISERROR(SEARCH("NORUEGA",B19)))</formula>
    </cfRule>
    <cfRule type="containsText" dxfId="627" priority="135" operator="containsText" text="FINLANDIA">
      <formula>NOT(ISERROR(SEARCH("FINLANDIA",B19)))</formula>
    </cfRule>
    <cfRule type="containsText" dxfId="626" priority="136" operator="containsText" text="SUECIA">
      <formula>NOT(ISERROR(SEARCH("SUECIA",B19)))</formula>
    </cfRule>
  </conditionalFormatting>
  <conditionalFormatting sqref="B19">
    <cfRule type="containsText" dxfId="625" priority="103" operator="containsText" text="SUIZA">
      <formula>NOT(ISERROR(SEARCH("SUIZA",B19)))</formula>
    </cfRule>
    <cfRule type="containsText" dxfId="624" priority="104" operator="containsText" text="AUSTRIA">
      <formula>NOT(ISERROR(SEARCH("AUSTRIA",B19)))</formula>
    </cfRule>
    <cfRule type="containsText" dxfId="623" priority="105" operator="containsText" text="IRLANDA">
      <formula>NOT(ISERROR(SEARCH("IRLANDA",B19)))</formula>
    </cfRule>
    <cfRule type="containsText" dxfId="622" priority="106" operator="containsText" text="PAÍSES DEL ESTE">
      <formula>NOT(ISERROR(SEARCH("PAÍSES DEL ESTE",B19)))</formula>
    </cfRule>
    <cfRule type="containsText" dxfId="621" priority="107" operator="containsText" text="RUSIA">
      <formula>NOT(ISERROR(SEARCH("RUSIA",B19)))</formula>
    </cfRule>
    <cfRule type="containsText" dxfId="620" priority="108" operator="containsText" text="HOLANDA">
      <formula>NOT(ISERROR(SEARCH("HOLANDA",B19)))</formula>
    </cfRule>
    <cfRule type="containsText" dxfId="619" priority="109" operator="containsText" text="FRANCIA">
      <formula>NOT(ISERROR(SEARCH("FRANCIA",B19)))</formula>
    </cfRule>
    <cfRule type="containsText" dxfId="618" priority="110" operator="containsText" text="ITALIA">
      <formula>NOT(ISERROR(SEARCH("ITALIA",B19)))</formula>
    </cfRule>
    <cfRule type="containsText" dxfId="617" priority="111" operator="containsText" text="BÉLGICA">
      <formula>NOT(ISERROR(SEARCH("BÉLGICA",B19)))</formula>
    </cfRule>
    <cfRule type="containsText" dxfId="616" priority="112" operator="containsText" text="ESPAÑA">
      <formula>NOT(ISERROR(SEARCH("ESPAÑA",B19)))</formula>
    </cfRule>
    <cfRule type="containsText" dxfId="615" priority="113" operator="containsText" text="ALEMANIA">
      <formula>NOT(ISERROR(SEARCH("ALEMANIA",B19)))</formula>
    </cfRule>
    <cfRule type="containsText" dxfId="614" priority="114" operator="containsText" text="PAÍSES NÓRDICOS">
      <formula>NOT(ISERROR(SEARCH("PAÍSES NÓRDICOS",B19)))</formula>
    </cfRule>
    <cfRule type="containsText" dxfId="613" priority="115" operator="containsText" text="REINO UNIDO">
      <formula>NOT(ISERROR(SEARCH("REINO UNIDO",B19)))</formula>
    </cfRule>
    <cfRule type="containsText" dxfId="612" priority="116" operator="containsText" text="DINAMARCA">
      <formula>NOT(ISERROR(SEARCH("DINAMARCA",B19)))</formula>
    </cfRule>
    <cfRule type="containsText" dxfId="611" priority="117" operator="containsText" text="NORUEGA">
      <formula>NOT(ISERROR(SEARCH("NORUEGA",B19)))</formula>
    </cfRule>
    <cfRule type="containsText" dxfId="610" priority="118" operator="containsText" text="FINLANDIA">
      <formula>NOT(ISERROR(SEARCH("FINLANDIA",B19)))</formula>
    </cfRule>
    <cfRule type="containsText" dxfId="609" priority="119" operator="containsText" text="SUECIA">
      <formula>NOT(ISERROR(SEARCH("SUECIA",B19)))</formula>
    </cfRule>
  </conditionalFormatting>
  <conditionalFormatting sqref="B17">
    <cfRule type="containsText" dxfId="608" priority="86" operator="containsText" text="SUIZA">
      <formula>NOT(ISERROR(SEARCH("SUIZA",B17)))</formula>
    </cfRule>
    <cfRule type="containsText" dxfId="607" priority="87" operator="containsText" text="AUSTRIA">
      <formula>NOT(ISERROR(SEARCH("AUSTRIA",B17)))</formula>
    </cfRule>
    <cfRule type="containsText" dxfId="606" priority="88" operator="containsText" text="IRLANDA">
      <formula>NOT(ISERROR(SEARCH("IRLANDA",B17)))</formula>
    </cfRule>
    <cfRule type="containsText" dxfId="605" priority="89" operator="containsText" text="PAÍSES DEL ESTE">
      <formula>NOT(ISERROR(SEARCH("PAÍSES DEL ESTE",B17)))</formula>
    </cfRule>
    <cfRule type="containsText" dxfId="604" priority="90" operator="containsText" text="RUSIA">
      <formula>NOT(ISERROR(SEARCH("RUSIA",B17)))</formula>
    </cfRule>
    <cfRule type="containsText" dxfId="603" priority="91" operator="containsText" text="HOLANDA">
      <formula>NOT(ISERROR(SEARCH("HOLANDA",B17)))</formula>
    </cfRule>
    <cfRule type="containsText" dxfId="602" priority="92" operator="containsText" text="FRANCIA">
      <formula>NOT(ISERROR(SEARCH("FRANCIA",B17)))</formula>
    </cfRule>
    <cfRule type="containsText" dxfId="601" priority="93" operator="containsText" text="ITALIA">
      <formula>NOT(ISERROR(SEARCH("ITALIA",B17)))</formula>
    </cfRule>
    <cfRule type="containsText" dxfId="600" priority="94" operator="containsText" text="BÉLGICA">
      <formula>NOT(ISERROR(SEARCH("BÉLGICA",B17)))</formula>
    </cfRule>
    <cfRule type="containsText" dxfId="599" priority="95" operator="containsText" text="ESPAÑA">
      <formula>NOT(ISERROR(SEARCH("ESPAÑA",B17)))</formula>
    </cfRule>
    <cfRule type="containsText" dxfId="598" priority="96" operator="containsText" text="ALEMANIA">
      <formula>NOT(ISERROR(SEARCH("ALEMANIA",B17)))</formula>
    </cfRule>
    <cfRule type="containsText" dxfId="597" priority="97" operator="containsText" text="PAÍSES NÓRDICOS">
      <formula>NOT(ISERROR(SEARCH("PAÍSES NÓRDICOS",B17)))</formula>
    </cfRule>
    <cfRule type="containsText" dxfId="596" priority="98" operator="containsText" text="REINO UNIDO">
      <formula>NOT(ISERROR(SEARCH("REINO UNIDO",B17)))</formula>
    </cfRule>
    <cfRule type="containsText" dxfId="595" priority="99" operator="containsText" text="DINAMARCA">
      <formula>NOT(ISERROR(SEARCH("DINAMARCA",B17)))</formula>
    </cfRule>
    <cfRule type="containsText" dxfId="594" priority="100" operator="containsText" text="NORUEGA">
      <formula>NOT(ISERROR(SEARCH("NORUEGA",B17)))</formula>
    </cfRule>
    <cfRule type="containsText" dxfId="593" priority="101" operator="containsText" text="FINLANDIA">
      <formula>NOT(ISERROR(SEARCH("FINLANDIA",B17)))</formula>
    </cfRule>
    <cfRule type="containsText" dxfId="592" priority="102" operator="containsText" text="SUECIA">
      <formula>NOT(ISERROR(SEARCH("SUECIA",B17)))</formula>
    </cfRule>
  </conditionalFormatting>
  <conditionalFormatting sqref="B17">
    <cfRule type="containsText" dxfId="591" priority="69" operator="containsText" text="SUIZA">
      <formula>NOT(ISERROR(SEARCH("SUIZA",B17)))</formula>
    </cfRule>
    <cfRule type="containsText" dxfId="590" priority="70" operator="containsText" text="AUSTRIA">
      <formula>NOT(ISERROR(SEARCH("AUSTRIA",B17)))</formula>
    </cfRule>
    <cfRule type="containsText" dxfId="589" priority="71" operator="containsText" text="IRLANDA">
      <formula>NOT(ISERROR(SEARCH("IRLANDA",B17)))</formula>
    </cfRule>
    <cfRule type="containsText" dxfId="588" priority="72" operator="containsText" text="PAÍSES DEL ESTE">
      <formula>NOT(ISERROR(SEARCH("PAÍSES DEL ESTE",B17)))</formula>
    </cfRule>
    <cfRule type="containsText" dxfId="587" priority="73" operator="containsText" text="RUSIA">
      <formula>NOT(ISERROR(SEARCH("RUSIA",B17)))</formula>
    </cfRule>
    <cfRule type="containsText" dxfId="586" priority="74" operator="containsText" text="HOLANDA">
      <formula>NOT(ISERROR(SEARCH("HOLANDA",B17)))</formula>
    </cfRule>
    <cfRule type="containsText" dxfId="585" priority="75" operator="containsText" text="FRANCIA">
      <formula>NOT(ISERROR(SEARCH("FRANCIA",B17)))</formula>
    </cfRule>
    <cfRule type="containsText" dxfId="584" priority="76" operator="containsText" text="ITALIA">
      <formula>NOT(ISERROR(SEARCH("ITALIA",B17)))</formula>
    </cfRule>
    <cfRule type="containsText" dxfId="583" priority="77" operator="containsText" text="BÉLGICA">
      <formula>NOT(ISERROR(SEARCH("BÉLGICA",B17)))</formula>
    </cfRule>
    <cfRule type="containsText" dxfId="582" priority="78" operator="containsText" text="ESPAÑA">
      <formula>NOT(ISERROR(SEARCH("ESPAÑA",B17)))</formula>
    </cfRule>
    <cfRule type="containsText" dxfId="581" priority="79" operator="containsText" text="ALEMANIA">
      <formula>NOT(ISERROR(SEARCH("ALEMANIA",B17)))</formula>
    </cfRule>
    <cfRule type="containsText" dxfId="580" priority="80" operator="containsText" text="PAÍSES NÓRDICOS">
      <formula>NOT(ISERROR(SEARCH("PAÍSES NÓRDICOS",B17)))</formula>
    </cfRule>
    <cfRule type="containsText" dxfId="579" priority="81" operator="containsText" text="REINO UNIDO">
      <formula>NOT(ISERROR(SEARCH("REINO UNIDO",B17)))</formula>
    </cfRule>
    <cfRule type="containsText" dxfId="578" priority="82" operator="containsText" text="DINAMARCA">
      <formula>NOT(ISERROR(SEARCH("DINAMARCA",B17)))</formula>
    </cfRule>
    <cfRule type="containsText" dxfId="577" priority="83" operator="containsText" text="NORUEGA">
      <formula>NOT(ISERROR(SEARCH("NORUEGA",B17)))</formula>
    </cfRule>
    <cfRule type="containsText" dxfId="576" priority="84" operator="containsText" text="FINLANDIA">
      <formula>NOT(ISERROR(SEARCH("FINLANDIA",B17)))</formula>
    </cfRule>
    <cfRule type="containsText" dxfId="575" priority="85" operator="containsText" text="SUECIA">
      <formula>NOT(ISERROR(SEARCH("SUECIA",B17)))</formula>
    </cfRule>
  </conditionalFormatting>
  <conditionalFormatting sqref="B17">
    <cfRule type="containsText" dxfId="574" priority="52" operator="containsText" text="SUIZA">
      <formula>NOT(ISERROR(SEARCH("SUIZA",B17)))</formula>
    </cfRule>
    <cfRule type="containsText" dxfId="573" priority="53" operator="containsText" text="AUSTRIA">
      <formula>NOT(ISERROR(SEARCH("AUSTRIA",B17)))</formula>
    </cfRule>
    <cfRule type="containsText" dxfId="572" priority="54" operator="containsText" text="IRLANDA">
      <formula>NOT(ISERROR(SEARCH("IRLANDA",B17)))</formula>
    </cfRule>
    <cfRule type="containsText" dxfId="571" priority="55" operator="containsText" text="PAÍSES DEL ESTE">
      <formula>NOT(ISERROR(SEARCH("PAÍSES DEL ESTE",B17)))</formula>
    </cfRule>
    <cfRule type="containsText" dxfId="570" priority="56" operator="containsText" text="RUSIA">
      <formula>NOT(ISERROR(SEARCH("RUSIA",B17)))</formula>
    </cfRule>
    <cfRule type="containsText" dxfId="569" priority="57" operator="containsText" text="HOLANDA">
      <formula>NOT(ISERROR(SEARCH("HOLANDA",B17)))</formula>
    </cfRule>
    <cfRule type="containsText" dxfId="568" priority="58" operator="containsText" text="FRANCIA">
      <formula>NOT(ISERROR(SEARCH("FRANCIA",B17)))</formula>
    </cfRule>
    <cfRule type="containsText" dxfId="567" priority="59" operator="containsText" text="ITALIA">
      <formula>NOT(ISERROR(SEARCH("ITALIA",B17)))</formula>
    </cfRule>
    <cfRule type="containsText" dxfId="566" priority="60" operator="containsText" text="BÉLGICA">
      <formula>NOT(ISERROR(SEARCH("BÉLGICA",B17)))</formula>
    </cfRule>
    <cfRule type="containsText" dxfId="565" priority="61" operator="containsText" text="ESPAÑA">
      <formula>NOT(ISERROR(SEARCH("ESPAÑA",B17)))</formula>
    </cfRule>
    <cfRule type="containsText" dxfId="564" priority="62" operator="containsText" text="ALEMANIA">
      <formula>NOT(ISERROR(SEARCH("ALEMANIA",B17)))</formula>
    </cfRule>
    <cfRule type="containsText" dxfId="563" priority="63" operator="containsText" text="PAÍSES NÓRDICOS">
      <formula>NOT(ISERROR(SEARCH("PAÍSES NÓRDICOS",B17)))</formula>
    </cfRule>
    <cfRule type="containsText" dxfId="562" priority="64" operator="containsText" text="REINO UNIDO">
      <formula>NOT(ISERROR(SEARCH("REINO UNIDO",B17)))</formula>
    </cfRule>
    <cfRule type="containsText" dxfId="561" priority="65" operator="containsText" text="DINAMARCA">
      <formula>NOT(ISERROR(SEARCH("DINAMARCA",B17)))</formula>
    </cfRule>
    <cfRule type="containsText" dxfId="560" priority="66" operator="containsText" text="NORUEGA">
      <formula>NOT(ISERROR(SEARCH("NORUEGA",B17)))</formula>
    </cfRule>
    <cfRule type="containsText" dxfId="559" priority="67" operator="containsText" text="FINLANDIA">
      <formula>NOT(ISERROR(SEARCH("FINLANDIA",B17)))</formula>
    </cfRule>
    <cfRule type="containsText" dxfId="558" priority="68" operator="containsText" text="SUECIA">
      <formula>NOT(ISERROR(SEARCH("SUECIA",B17)))</formula>
    </cfRule>
  </conditionalFormatting>
  <conditionalFormatting sqref="B18">
    <cfRule type="containsText" dxfId="557" priority="35" operator="containsText" text="SUIZA">
      <formula>NOT(ISERROR(SEARCH("SUIZA",B18)))</formula>
    </cfRule>
    <cfRule type="containsText" dxfId="556" priority="36" operator="containsText" text="AUSTRIA">
      <formula>NOT(ISERROR(SEARCH("AUSTRIA",B18)))</formula>
    </cfRule>
    <cfRule type="containsText" dxfId="555" priority="37" operator="containsText" text="IRLANDA">
      <formula>NOT(ISERROR(SEARCH("IRLANDA",B18)))</formula>
    </cfRule>
    <cfRule type="containsText" dxfId="554" priority="38" operator="containsText" text="PAÍSES DEL ESTE">
      <formula>NOT(ISERROR(SEARCH("PAÍSES DEL ESTE",B18)))</formula>
    </cfRule>
    <cfRule type="containsText" dxfId="553" priority="39" operator="containsText" text="RUSIA">
      <formula>NOT(ISERROR(SEARCH("RUSIA",B18)))</formula>
    </cfRule>
    <cfRule type="containsText" dxfId="552" priority="40" operator="containsText" text="HOLANDA">
      <formula>NOT(ISERROR(SEARCH("HOLANDA",B18)))</formula>
    </cfRule>
    <cfRule type="containsText" dxfId="551" priority="41" operator="containsText" text="FRANCIA">
      <formula>NOT(ISERROR(SEARCH("FRANCIA",B18)))</formula>
    </cfRule>
    <cfRule type="containsText" dxfId="550" priority="42" operator="containsText" text="ITALIA">
      <formula>NOT(ISERROR(SEARCH("ITALIA",B18)))</formula>
    </cfRule>
    <cfRule type="containsText" dxfId="549" priority="43" operator="containsText" text="BÉLGICA">
      <formula>NOT(ISERROR(SEARCH("BÉLGICA",B18)))</formula>
    </cfRule>
    <cfRule type="containsText" dxfId="548" priority="44" operator="containsText" text="ESPAÑA">
      <formula>NOT(ISERROR(SEARCH("ESPAÑA",B18)))</formula>
    </cfRule>
    <cfRule type="containsText" dxfId="547" priority="45" operator="containsText" text="ALEMANIA">
      <formula>NOT(ISERROR(SEARCH("ALEMANIA",B18)))</formula>
    </cfRule>
    <cfRule type="containsText" dxfId="546" priority="46" operator="containsText" text="PAÍSES NÓRDICOS">
      <formula>NOT(ISERROR(SEARCH("PAÍSES NÓRDICOS",B18)))</formula>
    </cfRule>
    <cfRule type="containsText" dxfId="545" priority="47" operator="containsText" text="REINO UNIDO">
      <formula>NOT(ISERROR(SEARCH("REINO UNIDO",B18)))</formula>
    </cfRule>
    <cfRule type="containsText" dxfId="544" priority="48" operator="containsText" text="DINAMARCA">
      <formula>NOT(ISERROR(SEARCH("DINAMARCA",B18)))</formula>
    </cfRule>
    <cfRule type="containsText" dxfId="543" priority="49" operator="containsText" text="NORUEGA">
      <formula>NOT(ISERROR(SEARCH("NORUEGA",B18)))</formula>
    </cfRule>
    <cfRule type="containsText" dxfId="542" priority="50" operator="containsText" text="FINLANDIA">
      <formula>NOT(ISERROR(SEARCH("FINLANDIA",B18)))</formula>
    </cfRule>
    <cfRule type="containsText" dxfId="541" priority="51" operator="containsText" text="SUECIA">
      <formula>NOT(ISERROR(SEARCH("SUECIA",B18)))</formula>
    </cfRule>
  </conditionalFormatting>
  <conditionalFormatting sqref="B21">
    <cfRule type="containsText" dxfId="540" priority="18" operator="containsText" text="SUIZA">
      <formula>NOT(ISERROR(SEARCH("SUIZA",B21)))</formula>
    </cfRule>
    <cfRule type="containsText" dxfId="539" priority="19" operator="containsText" text="AUSTRIA">
      <formula>NOT(ISERROR(SEARCH("AUSTRIA",B21)))</formula>
    </cfRule>
    <cfRule type="containsText" dxfId="538" priority="20" operator="containsText" text="IRLANDA">
      <formula>NOT(ISERROR(SEARCH("IRLANDA",B21)))</formula>
    </cfRule>
    <cfRule type="containsText" dxfId="537" priority="21" operator="containsText" text="PAÍSES DEL ESTE">
      <formula>NOT(ISERROR(SEARCH("PAÍSES DEL ESTE",B21)))</formula>
    </cfRule>
    <cfRule type="containsText" dxfId="536" priority="22" operator="containsText" text="RUSIA">
      <formula>NOT(ISERROR(SEARCH("RUSIA",B21)))</formula>
    </cfRule>
    <cfRule type="containsText" dxfId="535" priority="23" operator="containsText" text="HOLANDA">
      <formula>NOT(ISERROR(SEARCH("HOLANDA",B21)))</formula>
    </cfRule>
    <cfRule type="containsText" dxfId="534" priority="24" operator="containsText" text="FRANCIA">
      <formula>NOT(ISERROR(SEARCH("FRANCIA",B21)))</formula>
    </cfRule>
    <cfRule type="containsText" dxfId="533" priority="25" operator="containsText" text="ITALIA">
      <formula>NOT(ISERROR(SEARCH("ITALIA",B21)))</formula>
    </cfRule>
    <cfRule type="containsText" dxfId="532" priority="26" operator="containsText" text="BÉLGICA">
      <formula>NOT(ISERROR(SEARCH("BÉLGICA",B21)))</formula>
    </cfRule>
    <cfRule type="containsText" dxfId="531" priority="27" operator="containsText" text="ESPAÑA">
      <formula>NOT(ISERROR(SEARCH("ESPAÑA",B21)))</formula>
    </cfRule>
    <cfRule type="containsText" dxfId="530" priority="28" operator="containsText" text="ALEMANIA">
      <formula>NOT(ISERROR(SEARCH("ALEMANIA",B21)))</formula>
    </cfRule>
    <cfRule type="containsText" dxfId="529" priority="29" operator="containsText" text="PAÍSES NÓRDICOS">
      <formula>NOT(ISERROR(SEARCH("PAÍSES NÓRDICOS",B21)))</formula>
    </cfRule>
    <cfRule type="containsText" dxfId="528" priority="30" operator="containsText" text="REINO UNIDO">
      <formula>NOT(ISERROR(SEARCH("REINO UNIDO",B21)))</formula>
    </cfRule>
    <cfRule type="containsText" dxfId="527" priority="31" operator="containsText" text="DINAMARCA">
      <formula>NOT(ISERROR(SEARCH("DINAMARCA",B21)))</formula>
    </cfRule>
    <cfRule type="containsText" dxfId="526" priority="32" operator="containsText" text="NORUEGA">
      <formula>NOT(ISERROR(SEARCH("NORUEGA",B21)))</formula>
    </cfRule>
    <cfRule type="containsText" dxfId="525" priority="33" operator="containsText" text="FINLANDIA">
      <formula>NOT(ISERROR(SEARCH("FINLANDIA",B21)))</formula>
    </cfRule>
    <cfRule type="containsText" dxfId="524" priority="34" operator="containsText" text="SUECIA">
      <formula>NOT(ISERROR(SEARCH("SUECIA",B21)))</formula>
    </cfRule>
  </conditionalFormatting>
  <conditionalFormatting sqref="B21">
    <cfRule type="containsText" dxfId="523" priority="1" operator="containsText" text="SUIZA">
      <formula>NOT(ISERROR(SEARCH("SUIZA",B21)))</formula>
    </cfRule>
    <cfRule type="containsText" dxfId="522" priority="2" operator="containsText" text="AUSTRIA">
      <formula>NOT(ISERROR(SEARCH("AUSTRIA",B21)))</formula>
    </cfRule>
    <cfRule type="containsText" dxfId="521" priority="3" operator="containsText" text="IRLANDA">
      <formula>NOT(ISERROR(SEARCH("IRLANDA",B21)))</formula>
    </cfRule>
    <cfRule type="containsText" dxfId="520" priority="4" operator="containsText" text="PAÍSES DEL ESTE">
      <formula>NOT(ISERROR(SEARCH("PAÍSES DEL ESTE",B21)))</formula>
    </cfRule>
    <cfRule type="containsText" dxfId="519" priority="5" operator="containsText" text="RUSIA">
      <formula>NOT(ISERROR(SEARCH("RUSIA",B21)))</formula>
    </cfRule>
    <cfRule type="containsText" dxfId="518" priority="6" operator="containsText" text="HOLANDA">
      <formula>NOT(ISERROR(SEARCH("HOLANDA",B21)))</formula>
    </cfRule>
    <cfRule type="containsText" dxfId="517" priority="7" operator="containsText" text="FRANCIA">
      <formula>NOT(ISERROR(SEARCH("FRANCIA",B21)))</formula>
    </cfRule>
    <cfRule type="containsText" dxfId="516" priority="8" operator="containsText" text="ITALIA">
      <formula>NOT(ISERROR(SEARCH("ITALIA",B21)))</formula>
    </cfRule>
    <cfRule type="containsText" dxfId="515" priority="9" operator="containsText" text="BÉLGICA">
      <formula>NOT(ISERROR(SEARCH("BÉLGICA",B21)))</formula>
    </cfRule>
    <cfRule type="containsText" dxfId="514" priority="10" operator="containsText" text="ESPAÑA">
      <formula>NOT(ISERROR(SEARCH("ESPAÑA",B21)))</formula>
    </cfRule>
    <cfRule type="containsText" dxfId="513" priority="11" operator="containsText" text="ALEMANIA">
      <formula>NOT(ISERROR(SEARCH("ALEMANIA",B21)))</formula>
    </cfRule>
    <cfRule type="containsText" dxfId="512" priority="12" operator="containsText" text="PAÍSES NÓRDICOS">
      <formula>NOT(ISERROR(SEARCH("PAÍSES NÓRDICOS",B21)))</formula>
    </cfRule>
    <cfRule type="containsText" dxfId="511" priority="13" operator="containsText" text="REINO UNIDO">
      <formula>NOT(ISERROR(SEARCH("REINO UNIDO",B21)))</formula>
    </cfRule>
    <cfRule type="containsText" dxfId="510" priority="14" operator="containsText" text="DINAMARCA">
      <formula>NOT(ISERROR(SEARCH("DINAMARCA",B21)))</formula>
    </cfRule>
    <cfRule type="containsText" dxfId="509" priority="15" operator="containsText" text="NORUEGA">
      <formula>NOT(ISERROR(SEARCH("NORUEGA",B21)))</formula>
    </cfRule>
    <cfRule type="containsText" dxfId="508" priority="16" operator="containsText" text="FINLANDIA">
      <formula>NOT(ISERROR(SEARCH("FINLANDIA",B21)))</formula>
    </cfRule>
    <cfRule type="containsText" dxfId="507" priority="17" operator="containsText" text="SUECIA">
      <formula>NOT(ISERROR(SEARCH("SUECIA",B21)))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413" t="s">
        <v>225</v>
      </c>
      <c r="C5" s="413"/>
      <c r="D5" s="413"/>
    </row>
    <row r="6" spans="2:5" ht="30" customHeight="1" x14ac:dyDescent="0.25">
      <c r="B6" s="194" t="s">
        <v>199</v>
      </c>
      <c r="C6" s="99" t="str">
        <f>actualizaciones!A3</f>
        <v>I cuatrimestre 2013</v>
      </c>
      <c r="D6" s="41" t="str">
        <f>actualizaciones!$A$2</f>
        <v>I cuatrimestre 2014</v>
      </c>
    </row>
    <row r="7" spans="2:5" ht="15" customHeight="1" x14ac:dyDescent="0.2">
      <c r="B7" s="106" t="str">
        <f>'Nacionalidades '!B7</f>
        <v>España</v>
      </c>
      <c r="C7" s="205">
        <f>'Nacionalidades '!C7/'Nacionalidades '!$C$29</f>
        <v>0.43495502466389402</v>
      </c>
      <c r="D7" s="205">
        <f>'Nacionalidades '!D7/'Nacionalidades '!$D$29</f>
        <v>0.35854898610065394</v>
      </c>
      <c r="E7" s="206"/>
    </row>
    <row r="8" spans="2:5" ht="15" customHeight="1" x14ac:dyDescent="0.2">
      <c r="B8" s="106" t="str">
        <f>'Nacionalidades '!B8</f>
        <v>Alemania</v>
      </c>
      <c r="C8" s="205">
        <f>'Nacionalidades '!C8/'Nacionalidades '!$C$29</f>
        <v>0.25881701237151472</v>
      </c>
      <c r="D8" s="205">
        <f>'Nacionalidades '!D8/'Nacionalidades '!$D$29</f>
        <v>0.28449245814545671</v>
      </c>
      <c r="E8" s="206"/>
    </row>
    <row r="9" spans="2:5" ht="15" customHeight="1" x14ac:dyDescent="0.2">
      <c r="B9" s="106" t="str">
        <f>'Nacionalidades '!B9</f>
        <v>Países Nórdicos</v>
      </c>
      <c r="C9" s="205">
        <f>'Nacionalidades '!C9/'Nacionalidades '!$C$29</f>
        <v>0.12200933798767245</v>
      </c>
      <c r="D9" s="205">
        <f>'Nacionalidades '!D9/'Nacionalidades '!$D$29</f>
        <v>0.13929801111609297</v>
      </c>
      <c r="E9" s="206"/>
    </row>
    <row r="10" spans="2:5" ht="15" customHeight="1" x14ac:dyDescent="0.2">
      <c r="B10" s="106" t="str">
        <f>'Nacionalidades '!B10</f>
        <v>Finlandia</v>
      </c>
      <c r="C10" s="205">
        <f>'Nacionalidades '!C10/'Nacionalidades '!$C$29</f>
        <v>5.5029939593243586E-2</v>
      </c>
      <c r="D10" s="205">
        <f>'Nacionalidades '!D10/'Nacionalidades '!$D$29</f>
        <v>6.3147698528851923E-2</v>
      </c>
      <c r="E10" s="206"/>
    </row>
    <row r="11" spans="2:5" ht="15" customHeight="1" x14ac:dyDescent="0.2">
      <c r="B11" s="106" t="str">
        <f>'Nacionalidades '!B11</f>
        <v>Suecia</v>
      </c>
      <c r="C11" s="205">
        <f>'Nacionalidades '!C11/'Nacionalidades '!$C$29</f>
        <v>3.3729303871483964E-2</v>
      </c>
      <c r="D11" s="205">
        <f>'Nacionalidades '!D11/'Nacionalidades '!$D$29</f>
        <v>3.7222837903000669E-2</v>
      </c>
    </row>
    <row r="12" spans="2:5" ht="15" customHeight="1" x14ac:dyDescent="0.2">
      <c r="B12" s="106" t="str">
        <f>'Nacionalidades '!B12</f>
        <v>Noruega</v>
      </c>
      <c r="C12" s="205">
        <f>'Nacionalidades '!C12/'Nacionalidades '!$C$29</f>
        <v>2.0562037826763621E-2</v>
      </c>
      <c r="D12" s="205">
        <f>'Nacionalidades '!D12/'Nacionalidades '!$D$29</f>
        <v>2.2498667591597792E-2</v>
      </c>
    </row>
    <row r="13" spans="2:5" ht="15" customHeight="1" x14ac:dyDescent="0.2">
      <c r="B13" s="106" t="str">
        <f>'Nacionalidades '!B13</f>
        <v>Dinamarca</v>
      </c>
      <c r="C13" s="205">
        <f>'Nacionalidades '!C13/'Nacionalidades '!$C$29</f>
        <v>1.2688056696181274E-2</v>
      </c>
      <c r="D13" s="205">
        <f>'Nacionalidades '!D13/'Nacionalidades '!$D$29</f>
        <v>1.6428807092642567E-2</v>
      </c>
    </row>
    <row r="14" spans="2:5" ht="15" customHeight="1" x14ac:dyDescent="0.2">
      <c r="B14" s="106" t="str">
        <f>'Nacionalidades '!B14</f>
        <v>Reino Unido</v>
      </c>
      <c r="C14" s="205">
        <f>'Nacionalidades '!C14/'Nacionalidades '!$C$29</f>
        <v>8.5866401709326551E-2</v>
      </c>
      <c r="D14" s="205">
        <f>'Nacionalidades '!D14/'Nacionalidades '!$D$29</f>
        <v>8.9114857834138417E-2</v>
      </c>
      <c r="E14" s="206"/>
    </row>
    <row r="15" spans="2:5" ht="15" customHeight="1" x14ac:dyDescent="0.2">
      <c r="B15" s="106" t="str">
        <f>'Nacionalidades '!B15</f>
        <v>Francia</v>
      </c>
      <c r="C15" s="205">
        <f>'Nacionalidades '!C15/'Nacionalidades '!$C$29</f>
        <v>2.79568096088069E-2</v>
      </c>
      <c r="D15" s="205">
        <f>'Nacionalidades '!D15/'Nacionalidades '!$D$29</f>
        <v>3.2396558579441147E-2</v>
      </c>
      <c r="E15" s="206"/>
    </row>
    <row r="16" spans="2:5" ht="15" customHeight="1" x14ac:dyDescent="0.2">
      <c r="B16" s="106" t="str">
        <f>'Nacionalidades '!B16</f>
        <v>Rusia</v>
      </c>
      <c r="C16" s="205">
        <f>'Nacionalidades '!C16/'Nacionalidades '!$C$29</f>
        <v>9.0785991259924904E-3</v>
      </c>
      <c r="D16" s="205">
        <f>'Nacionalidades '!D16/'Nacionalidades '!$D$29</f>
        <v>1.3675163061409222E-2</v>
      </c>
      <c r="E16" s="206"/>
    </row>
    <row r="17" spans="2:11" ht="15" customHeight="1" x14ac:dyDescent="0.2">
      <c r="B17" s="106" t="str">
        <f>'Nacionalidades '!B17</f>
        <v>Austria</v>
      </c>
      <c r="C17" s="205">
        <f>'Nacionalidades '!C17/'Nacionalidades '!$C$29</f>
        <v>7.5662320076673494E-3</v>
      </c>
      <c r="D17" s="205">
        <f>'Nacionalidades '!D17/'Nacionalidades '!$D$29</f>
        <v>9.6652482509496061E-3</v>
      </c>
      <c r="E17" s="206"/>
    </row>
    <row r="18" spans="2:11" ht="15" customHeight="1" x14ac:dyDescent="0.2">
      <c r="B18" s="106" t="str">
        <f>'Nacionalidades '!B18</f>
        <v>Italia</v>
      </c>
      <c r="C18" s="205">
        <f>'Nacionalidades '!C18/'Nacionalidades '!$C$29</f>
        <v>6.9815086741288499E-3</v>
      </c>
      <c r="D18" s="205">
        <f>'Nacionalidades '!D18/'Nacionalidades '!$D$29</f>
        <v>8.7558266430922023E-3</v>
      </c>
      <c r="E18" s="206"/>
    </row>
    <row r="19" spans="2:11" ht="15" customHeight="1" x14ac:dyDescent="0.2">
      <c r="B19" s="106" t="str">
        <f>'Nacionalidades '!B19</f>
        <v>Países del Este</v>
      </c>
      <c r="C19" s="205">
        <f>'Nacionalidades '!C19/'Nacionalidades '!$C$29</f>
        <v>3.706178723104925E-3</v>
      </c>
      <c r="D19" s="205">
        <f>'Nacionalidades '!D19/'Nacionalidades '!$D$29</f>
        <v>8.4343566793844693E-3</v>
      </c>
      <c r="E19" s="206"/>
    </row>
    <row r="20" spans="2:11" ht="15" customHeight="1" x14ac:dyDescent="0.2">
      <c r="B20" s="106" t="str">
        <f>'Nacionalidades '!B20</f>
        <v>Holanda</v>
      </c>
      <c r="C20" s="205">
        <f>'Nacionalidades '!C20/'Nacionalidades '!$C$29</f>
        <v>6.9375445137124219E-3</v>
      </c>
      <c r="D20" s="205">
        <f>'Nacionalidades '!D20/'Nacionalidades '!$D$29</f>
        <v>7.1315573527794465E-3</v>
      </c>
    </row>
    <row r="21" spans="2:11" ht="15" customHeight="1" x14ac:dyDescent="0.2">
      <c r="B21" s="106" t="str">
        <f>'Nacionalidades '!B21</f>
        <v>Suiza</v>
      </c>
      <c r="C21" s="205">
        <f>'Nacionalidades '!C21/'Nacionalidades '!$C$29</f>
        <v>5.306474162262923E-3</v>
      </c>
      <c r="D21" s="205">
        <f>'Nacionalidades '!D21/'Nacionalidades '!$D$29</f>
        <v>5.7822294787956722E-3</v>
      </c>
    </row>
    <row r="22" spans="2:11" ht="15" customHeight="1" x14ac:dyDescent="0.2">
      <c r="B22" s="106" t="str">
        <f>'Nacionalidades '!B22</f>
        <v>Irlanda</v>
      </c>
      <c r="C22" s="205">
        <f>'Nacionalidades '!C22/'Nacionalidades '!$C$29</f>
        <v>3.706178723104925E-3</v>
      </c>
      <c r="D22" s="205">
        <f>'Nacionalidades '!D22/'Nacionalidades '!$D$29</f>
        <v>5.3719322882739597E-3</v>
      </c>
    </row>
    <row r="23" spans="2:11" ht="15" customHeight="1" x14ac:dyDescent="0.2">
      <c r="B23" s="106" t="str">
        <f>'Nacionalidades '!B23</f>
        <v>Bélgica</v>
      </c>
      <c r="C23" s="205">
        <f>'Nacionalidades '!C23/'Nacionalidades '!$C$29</f>
        <v>2.5455248881112117E-3</v>
      </c>
      <c r="D23" s="205">
        <f>'Nacionalidades '!D23/'Nacionalidades '!$D$29</f>
        <v>3.4811813175192672E-3</v>
      </c>
    </row>
    <row r="24" spans="2:11" ht="15" customHeight="1" x14ac:dyDescent="0.2">
      <c r="B24" s="106" t="str">
        <f>'Nacionalidades '!B24</f>
        <v>Resto de Europa</v>
      </c>
      <c r="C24" s="205">
        <f>'Nacionalidades '!C24/'Nacionalidades '!$C$29</f>
        <v>1.0955868775773989E-2</v>
      </c>
      <c r="D24" s="205">
        <f>'Nacionalidades '!D24/'Nacionalidades '!$D$29</f>
        <v>2.0210309034151955E-2</v>
      </c>
    </row>
    <row r="25" spans="2:11" ht="15" customHeight="1" x14ac:dyDescent="0.2">
      <c r="B25" s="106" t="str">
        <f>'Nacionalidades '!B25</f>
        <v>Usa</v>
      </c>
      <c r="C25" s="205">
        <f>'Nacionalidades '!C25/'Nacionalidades '!$C$29</f>
        <v>1.9432158904061408E-3</v>
      </c>
      <c r="D25" s="205">
        <f>'Nacionalidades '!D25/'Nacionalidades '!$D$29</f>
        <v>2.2418300100670858E-3</v>
      </c>
    </row>
    <row r="26" spans="2:11" ht="15" customHeight="1" x14ac:dyDescent="0.2">
      <c r="B26" s="106" t="str">
        <f>'Nacionalidades '!B26</f>
        <v>Resto de América</v>
      </c>
      <c r="C26" s="205">
        <f>'Nacionalidades '!C26/'Nacionalidades '!$C$29</f>
        <v>3.7325572193547818E-3</v>
      </c>
      <c r="D26" s="205">
        <f>'Nacionalidades '!D26/'Nacionalidades '!$D$29</f>
        <v>2.8424712580473236E-3</v>
      </c>
    </row>
    <row r="27" spans="2:11" ht="15" customHeight="1" x14ac:dyDescent="0.2">
      <c r="B27" s="106" t="str">
        <f>'Nacionalidades '!B27</f>
        <v>Resto del Mundo</v>
      </c>
      <c r="C27" s="205">
        <f>'Nacionalidades '!C27/'Nacionalidades '!$C$29</f>
        <v>7.9355309551653493E-3</v>
      </c>
      <c r="D27" s="205">
        <f>'Nacionalidades '!D27/'Nacionalidades '!$D$29</f>
        <v>8.5570228497466316E-3</v>
      </c>
    </row>
    <row r="28" spans="2:11" ht="15" customHeight="1" x14ac:dyDescent="0.25">
      <c r="B28" s="197" t="s">
        <v>222</v>
      </c>
      <c r="C28" s="45">
        <f>'Nacionalidades '!C28/'Nacionalidades '!$C$29</f>
        <v>0.56504497533610598</v>
      </c>
      <c r="D28" s="45">
        <f>'Nacionalidades '!D28/'Nacionalidades '!$D$29</f>
        <v>0.64145101389934611</v>
      </c>
    </row>
    <row r="29" spans="2:11" ht="15" customHeight="1" x14ac:dyDescent="0.2">
      <c r="B29" s="149" t="s">
        <v>83</v>
      </c>
      <c r="C29" s="199">
        <f>'Nacionalidades '!C29/'Nacionalidades '!$C$29</f>
        <v>1</v>
      </c>
      <c r="D29" s="199">
        <f>'Nacionalidades '!D29/'Nacionalidades '!$D$29</f>
        <v>1</v>
      </c>
    </row>
    <row r="30" spans="2:11" ht="22.5" customHeight="1" x14ac:dyDescent="0.25">
      <c r="B30" s="420" t="s">
        <v>226</v>
      </c>
      <c r="C30" s="420"/>
      <c r="D30" s="420"/>
      <c r="E30" s="19"/>
      <c r="F30" s="19"/>
      <c r="G30" s="19"/>
      <c r="H30" s="19"/>
      <c r="I30" s="19"/>
      <c r="J30" s="19"/>
      <c r="K30" s="19"/>
    </row>
  </sheetData>
  <mergeCells count="2">
    <mergeCell ref="B5:D5"/>
    <mergeCell ref="B30:D30"/>
  </mergeCells>
  <conditionalFormatting sqref="B7:B27">
    <cfRule type="containsText" dxfId="506" priority="39" operator="containsText" text="SUIZA">
      <formula>NOT(ISERROR(SEARCH("SUIZA",B7)))</formula>
    </cfRule>
    <cfRule type="containsText" dxfId="505" priority="40" operator="containsText" text="AUSTRIA">
      <formula>NOT(ISERROR(SEARCH("AUSTRIA",B7)))</formula>
    </cfRule>
    <cfRule type="containsText" dxfId="504" priority="41" operator="containsText" text="IRLANDA">
      <formula>NOT(ISERROR(SEARCH("IRLANDA",B7)))</formula>
    </cfRule>
    <cfRule type="containsText" dxfId="503" priority="42" operator="containsText" text="PAÍSES DEL ESTE">
      <formula>NOT(ISERROR(SEARCH("PAÍSES DEL ESTE",B7)))</formula>
    </cfRule>
    <cfRule type="containsText" dxfId="502" priority="43" operator="containsText" text="RUSIA">
      <formula>NOT(ISERROR(SEARCH("RUSIA",B7)))</formula>
    </cfRule>
    <cfRule type="containsText" dxfId="501" priority="44" operator="containsText" text="HOLANDA">
      <formula>NOT(ISERROR(SEARCH("HOLANDA",B7)))</formula>
    </cfRule>
    <cfRule type="containsText" dxfId="500" priority="45" operator="containsText" text="FRANCIA">
      <formula>NOT(ISERROR(SEARCH("FRANCIA",B7)))</formula>
    </cfRule>
    <cfRule type="containsText" dxfId="499" priority="46" operator="containsText" text="ITALIA">
      <formula>NOT(ISERROR(SEARCH("ITALIA",B7)))</formula>
    </cfRule>
    <cfRule type="containsText" dxfId="498" priority="47" operator="containsText" text="BÉLGICA">
      <formula>NOT(ISERROR(SEARCH("BÉLGICA",B7)))</formula>
    </cfRule>
    <cfRule type="containsText" dxfId="497" priority="48" operator="containsText" text="ESPAÑA">
      <formula>NOT(ISERROR(SEARCH("ESPAÑA",B7)))</formula>
    </cfRule>
    <cfRule type="containsText" dxfId="496" priority="49" operator="containsText" text="ALEMANIA">
      <formula>NOT(ISERROR(SEARCH("ALEMANIA",B7)))</formula>
    </cfRule>
    <cfRule type="containsText" dxfId="495" priority="50" operator="containsText" text="PAÍSES NÓRDICOS">
      <formula>NOT(ISERROR(SEARCH("PAÍSES NÓRDICOS",B7)))</formula>
    </cfRule>
    <cfRule type="containsText" dxfId="494" priority="51" operator="containsText" text="REINO UNIDO">
      <formula>NOT(ISERROR(SEARCH("REINO UNIDO",B7)))</formula>
    </cfRule>
    <cfRule type="containsText" dxfId="493" priority="52" operator="containsText" text="DINAMARCA">
      <formula>NOT(ISERROR(SEARCH("DINAMARCA",B7)))</formula>
    </cfRule>
    <cfRule type="containsText" dxfId="492" priority="53" operator="containsText" text="NORUEGA">
      <formula>NOT(ISERROR(SEARCH("NORUEGA",B7)))</formula>
    </cfRule>
    <cfRule type="containsText" dxfId="491" priority="54" operator="containsText" text="FINLANDIA">
      <formula>NOT(ISERROR(SEARCH("FINLANDIA",B7)))</formula>
    </cfRule>
    <cfRule type="containsText" dxfId="490" priority="55" operator="containsText" text="SUECIA">
      <formula>NOT(ISERROR(SEARCH("SUECIA",B7)))</formula>
    </cfRule>
  </conditionalFormatting>
  <conditionalFormatting sqref="B7:B27">
    <cfRule type="containsText" dxfId="489" priority="22" operator="containsText" text="SUIZA">
      <formula>NOT(ISERROR(SEARCH("SUIZA",B7)))</formula>
    </cfRule>
    <cfRule type="containsText" dxfId="488" priority="23" operator="containsText" text="AUSTRIA">
      <formula>NOT(ISERROR(SEARCH("AUSTRIA",B7)))</formula>
    </cfRule>
    <cfRule type="containsText" dxfId="487" priority="24" operator="containsText" text="IRLANDA">
      <formula>NOT(ISERROR(SEARCH("IRLANDA",B7)))</formula>
    </cfRule>
    <cfRule type="containsText" dxfId="486" priority="25" operator="containsText" text="PAÍSES DEL ESTE">
      <formula>NOT(ISERROR(SEARCH("PAÍSES DEL ESTE",B7)))</formula>
    </cfRule>
    <cfRule type="containsText" dxfId="485" priority="26" operator="containsText" text="RUSIA">
      <formula>NOT(ISERROR(SEARCH("RUSIA",B7)))</formula>
    </cfRule>
    <cfRule type="containsText" dxfId="484" priority="27" operator="containsText" text="HOLANDA">
      <formula>NOT(ISERROR(SEARCH("HOLANDA",B7)))</formula>
    </cfRule>
    <cfRule type="containsText" dxfId="483" priority="28" operator="containsText" text="FRANCIA">
      <formula>NOT(ISERROR(SEARCH("FRANCIA",B7)))</formula>
    </cfRule>
    <cfRule type="containsText" dxfId="482" priority="29" operator="containsText" text="ITALIA">
      <formula>NOT(ISERROR(SEARCH("ITALIA",B7)))</formula>
    </cfRule>
    <cfRule type="containsText" dxfId="481" priority="30" operator="containsText" text="BÉLGICA">
      <formula>NOT(ISERROR(SEARCH("BÉLGICA",B7)))</formula>
    </cfRule>
    <cfRule type="containsText" dxfId="480" priority="31" operator="containsText" text="ESPAÑA">
      <formula>NOT(ISERROR(SEARCH("ESPAÑA",B7)))</formula>
    </cfRule>
    <cfRule type="containsText" dxfId="479" priority="32" operator="containsText" text="ALEMANIA">
      <formula>NOT(ISERROR(SEARCH("ALEMANIA",B7)))</formula>
    </cfRule>
    <cfRule type="containsText" dxfId="478" priority="33" operator="containsText" text="PAÍSES NÓRDICOS">
      <formula>NOT(ISERROR(SEARCH("PAÍSES NÓRDICOS",B7)))</formula>
    </cfRule>
    <cfRule type="containsText" dxfId="477" priority="34" operator="containsText" text="REINO UNIDO">
      <formula>NOT(ISERROR(SEARCH("REINO UNIDO",B7)))</formula>
    </cfRule>
    <cfRule type="containsText" dxfId="476" priority="35" operator="containsText" text="DINAMARCA">
      <formula>NOT(ISERROR(SEARCH("DINAMARCA",B7)))</formula>
    </cfRule>
    <cfRule type="containsText" dxfId="475" priority="36" operator="containsText" text="NORUEGA">
      <formula>NOT(ISERROR(SEARCH("NORUEGA",B7)))</formula>
    </cfRule>
    <cfRule type="containsText" dxfId="474" priority="37" operator="containsText" text="FINLANDIA">
      <formula>NOT(ISERROR(SEARCH("FINLANDIA",B7)))</formula>
    </cfRule>
    <cfRule type="containsText" dxfId="473" priority="38" operator="containsText" text="SUECIA">
      <formula>NOT(ISERROR(SEARCH("SUECIA",B7)))</formula>
    </cfRule>
  </conditionalFormatting>
  <conditionalFormatting sqref="B7:B27">
    <cfRule type="containsText" dxfId="472" priority="18" operator="containsText" text="DINAMARCA">
      <formula>NOT(ISERROR(SEARCH("DINAMARCA",B7)))</formula>
    </cfRule>
    <cfRule type="containsText" dxfId="471" priority="19" operator="containsText" text="NORUEGA">
      <formula>NOT(ISERROR(SEARCH("NORUEGA",B7)))</formula>
    </cfRule>
    <cfRule type="containsText" dxfId="470" priority="20" operator="containsText" text="FINLANDIA">
      <formula>NOT(ISERROR(SEARCH("FINLANDIA",B7)))</formula>
    </cfRule>
    <cfRule type="containsText" dxfId="469" priority="21" operator="containsText" text="SUECIA">
      <formula>NOT(ISERROR(SEARCH("SUECIA",B7)))</formula>
    </cfRule>
  </conditionalFormatting>
  <conditionalFormatting sqref="B7:B27">
    <cfRule type="containsText" dxfId="468" priority="1" operator="containsText" text="SUIZA">
      <formula>NOT(ISERROR(SEARCH("SUIZA",B7)))</formula>
    </cfRule>
    <cfRule type="containsText" dxfId="467" priority="2" operator="containsText" text="AUSTRIA">
      <formula>NOT(ISERROR(SEARCH("AUSTRIA",B7)))</formula>
    </cfRule>
    <cfRule type="containsText" dxfId="466" priority="3" operator="containsText" text="IRLANDA">
      <formula>NOT(ISERROR(SEARCH("IRLANDA",B7)))</formula>
    </cfRule>
    <cfRule type="containsText" dxfId="465" priority="4" operator="containsText" text="PAÍSES DEL ESTE">
      <formula>NOT(ISERROR(SEARCH("PAÍSES DEL ESTE",B7)))</formula>
    </cfRule>
    <cfRule type="containsText" dxfId="464" priority="5" operator="containsText" text="RUSIA">
      <formula>NOT(ISERROR(SEARCH("RUSIA",B7)))</formula>
    </cfRule>
    <cfRule type="containsText" dxfId="463" priority="6" operator="containsText" text="HOLANDA">
      <formula>NOT(ISERROR(SEARCH("HOLANDA",B7)))</formula>
    </cfRule>
    <cfRule type="containsText" dxfId="462" priority="7" operator="containsText" text="FRANCIA">
      <formula>NOT(ISERROR(SEARCH("FRANCIA",B7)))</formula>
    </cfRule>
    <cfRule type="containsText" dxfId="461" priority="8" operator="containsText" text="ITALIA">
      <formula>NOT(ISERROR(SEARCH("ITALIA",B7)))</formula>
    </cfRule>
    <cfRule type="containsText" dxfId="460" priority="9" operator="containsText" text="BÉLGICA">
      <formula>NOT(ISERROR(SEARCH("BÉLGICA",B7)))</formula>
    </cfRule>
    <cfRule type="containsText" dxfId="459" priority="10" operator="containsText" text="ESPAÑA">
      <formula>NOT(ISERROR(SEARCH("ESPAÑA",B7)))</formula>
    </cfRule>
    <cfRule type="containsText" dxfId="458" priority="11" operator="containsText" text="ALEMANIA">
      <formula>NOT(ISERROR(SEARCH("ALEMANIA",B7)))</formula>
    </cfRule>
    <cfRule type="containsText" dxfId="457" priority="12" operator="containsText" text="PAÍSES NÓRDICOS">
      <formula>NOT(ISERROR(SEARCH("PAÍSES NÓRDICOS",B7)))</formula>
    </cfRule>
    <cfRule type="containsText" dxfId="456" priority="13" operator="containsText" text="REINO UNIDO">
      <formula>NOT(ISERROR(SEARCH("REINO UNIDO",B7)))</formula>
    </cfRule>
    <cfRule type="containsText" dxfId="455" priority="14" operator="containsText" text="DINAMARCA">
      <formula>NOT(ISERROR(SEARCH("DINAMARCA",B7)))</formula>
    </cfRule>
    <cfRule type="containsText" dxfId="454" priority="15" operator="containsText" text="NORUEGA">
      <formula>NOT(ISERROR(SEARCH("NORUEGA",B7)))</formula>
    </cfRule>
    <cfRule type="containsText" dxfId="453" priority="16" operator="containsText" text="FINLANDIA">
      <formula>NOT(ISERROR(SEARCH("FINLANDIA",B7)))</formula>
    </cfRule>
    <cfRule type="containsText" dxfId="45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413" t="s">
        <v>227</v>
      </c>
      <c r="C5" s="413"/>
      <c r="D5" s="413"/>
    </row>
    <row r="6" spans="2:5" ht="15" customHeight="1" x14ac:dyDescent="0.25">
      <c r="B6" s="194"/>
      <c r="C6" s="421" t="str">
        <f>actualizaciones!$A$2</f>
        <v>I cuatrimestre 2014</v>
      </c>
      <c r="D6" s="421" t="s">
        <v>228</v>
      </c>
    </row>
    <row r="7" spans="2:5" ht="28.5" customHeight="1" x14ac:dyDescent="0.25">
      <c r="B7" s="194" t="s">
        <v>199</v>
      </c>
      <c r="C7" s="99" t="s">
        <v>135</v>
      </c>
      <c r="D7" s="41" t="s">
        <v>229</v>
      </c>
    </row>
    <row r="8" spans="2:5" ht="15" customHeight="1" x14ac:dyDescent="0.2">
      <c r="B8" s="106" t="str">
        <f>'Nacionalidades '!B7</f>
        <v>España</v>
      </c>
      <c r="C8" s="205">
        <v>0.1677510477479196</v>
      </c>
      <c r="D8" s="205">
        <f>'Nacionalidades '!D7/'Nacionalidades '!$D$29</f>
        <v>0.35854898610065394</v>
      </c>
      <c r="E8" s="206"/>
    </row>
    <row r="9" spans="2:5" ht="15" customHeight="1" x14ac:dyDescent="0.2">
      <c r="B9" s="106" t="str">
        <f>'Nacionalidades '!B8</f>
        <v>Alemania</v>
      </c>
      <c r="C9" s="205">
        <v>0.12827254598301091</v>
      </c>
      <c r="D9" s="205">
        <f>'Nacionalidades '!D8/'Nacionalidades '!$D$29</f>
        <v>0.28449245814545671</v>
      </c>
      <c r="E9" s="206"/>
    </row>
    <row r="10" spans="2:5" ht="15" customHeight="1" x14ac:dyDescent="0.2">
      <c r="B10" s="106" t="str">
        <f>'Nacionalidades '!B9</f>
        <v>Países Nórdicos</v>
      </c>
      <c r="C10" s="205">
        <v>0.16758219948267261</v>
      </c>
      <c r="D10" s="205">
        <f>'Nacionalidades '!D9/'Nacionalidades '!$D$29</f>
        <v>0.13929801111609297</v>
      </c>
      <c r="E10" s="206"/>
    </row>
    <row r="11" spans="2:5" ht="15" customHeight="1" x14ac:dyDescent="0.2">
      <c r="B11" s="106" t="str">
        <f>'Nacionalidades '!B10</f>
        <v>Finlandia</v>
      </c>
      <c r="C11" s="205">
        <v>3.6092649709166272E-2</v>
      </c>
      <c r="D11" s="205">
        <f>'Nacionalidades '!D10/'Nacionalidades '!$D$29</f>
        <v>6.3147698528851923E-2</v>
      </c>
      <c r="E11" s="206"/>
    </row>
    <row r="12" spans="2:5" ht="15" customHeight="1" x14ac:dyDescent="0.2">
      <c r="B12" s="106" t="str">
        <f>'Nacionalidades '!B11</f>
        <v>Suecia</v>
      </c>
      <c r="C12" s="205">
        <v>6.1088709916310505E-2</v>
      </c>
      <c r="D12" s="205">
        <f>'Nacionalidades '!D11/'Nacionalidades '!$D$29</f>
        <v>3.7222837903000669E-2</v>
      </c>
    </row>
    <row r="13" spans="2:5" ht="15" customHeight="1" x14ac:dyDescent="0.2">
      <c r="B13" s="106" t="str">
        <f>'Nacionalidades '!B12</f>
        <v>Noruega</v>
      </c>
      <c r="C13" s="205">
        <v>4.1172908917913677E-2</v>
      </c>
      <c r="D13" s="205">
        <f>'Nacionalidades '!D12/'Nacionalidades '!$D$29</f>
        <v>2.2498667591597792E-2</v>
      </c>
    </row>
    <row r="14" spans="2:5" ht="15" customHeight="1" x14ac:dyDescent="0.2">
      <c r="B14" s="106" t="str">
        <f>'Nacionalidades '!B13</f>
        <v>Dinamarca</v>
      </c>
      <c r="C14" s="205">
        <v>2.9227930939282165E-2</v>
      </c>
      <c r="D14" s="205">
        <f>'Nacionalidades '!D13/'Nacionalidades '!$D$29</f>
        <v>1.6428807092642567E-2</v>
      </c>
    </row>
    <row r="15" spans="2:5" ht="15" customHeight="1" x14ac:dyDescent="0.2">
      <c r="B15" s="106" t="str">
        <f>'Nacionalidades '!B14</f>
        <v>Reino Unido</v>
      </c>
      <c r="C15" s="205">
        <v>0.30711129648215008</v>
      </c>
      <c r="D15" s="205">
        <f>'Nacionalidades '!D14/'Nacionalidades '!$D$29</f>
        <v>8.9114857834138417E-2</v>
      </c>
      <c r="E15" s="206"/>
    </row>
    <row r="16" spans="2:5" ht="15" customHeight="1" x14ac:dyDescent="0.2">
      <c r="B16" s="106" t="str">
        <f>'Nacionalidades '!B15</f>
        <v>Francia</v>
      </c>
      <c r="C16" s="205">
        <v>3.5083114818005266E-2</v>
      </c>
      <c r="D16" s="205">
        <f>'Nacionalidades '!D15/'Nacionalidades '!$D$29</f>
        <v>3.2396558579441147E-2</v>
      </c>
      <c r="E16" s="206"/>
    </row>
    <row r="17" spans="2:11" ht="15" customHeight="1" x14ac:dyDescent="0.2">
      <c r="B17" s="106" t="str">
        <f>'Nacionalidades '!B16</f>
        <v>Rusia</v>
      </c>
      <c r="C17" s="205">
        <v>2.8224912998709644E-2</v>
      </c>
      <c r="D17" s="205">
        <f>'Nacionalidades '!D16/'Nacionalidades '!$D$29</f>
        <v>1.3675163061409222E-2</v>
      </c>
      <c r="E17" s="206"/>
    </row>
    <row r="18" spans="2:11" ht="15" customHeight="1" x14ac:dyDescent="0.2">
      <c r="B18" s="106" t="str">
        <f>'Nacionalidades '!B17</f>
        <v>Austria</v>
      </c>
      <c r="C18" s="205">
        <v>7.7853861530203699E-3</v>
      </c>
      <c r="D18" s="205">
        <f>'Nacionalidades '!D17/'Nacionalidades '!$D$29</f>
        <v>9.6652482509496061E-3</v>
      </c>
      <c r="E18" s="206"/>
    </row>
    <row r="19" spans="2:11" ht="15" customHeight="1" x14ac:dyDescent="0.2">
      <c r="B19" s="106" t="str">
        <f>'Nacionalidades '!B18</f>
        <v>Italia</v>
      </c>
      <c r="C19" s="205">
        <v>2.1432473135352324E-2</v>
      </c>
      <c r="D19" s="205">
        <f>'Nacionalidades '!D18/'Nacionalidades '!$D$29</f>
        <v>8.7558266430922023E-3</v>
      </c>
      <c r="E19" s="206"/>
    </row>
    <row r="20" spans="2:11" ht="15" customHeight="1" x14ac:dyDescent="0.2">
      <c r="B20" s="106" t="str">
        <f>'Nacionalidades '!B19</f>
        <v>Países del Este</v>
      </c>
      <c r="C20" s="205">
        <v>1.870779533931392E-2</v>
      </c>
      <c r="D20" s="205">
        <f>'Nacionalidades '!D19/'Nacionalidades '!$D$29</f>
        <v>8.4343566793844693E-3</v>
      </c>
      <c r="E20" s="206"/>
    </row>
    <row r="21" spans="2:11" ht="15" customHeight="1" x14ac:dyDescent="0.2">
      <c r="B21" s="106" t="str">
        <f>'Nacionalidades '!B20</f>
        <v>Holanda</v>
      </c>
      <c r="C21" s="205">
        <v>3.0025961161344292E-2</v>
      </c>
      <c r="D21" s="205">
        <f>'Nacionalidades '!D20/'Nacionalidades '!$D$29</f>
        <v>7.1315573527794465E-3</v>
      </c>
    </row>
    <row r="22" spans="2:11" ht="15" customHeight="1" x14ac:dyDescent="0.2">
      <c r="B22" s="106" t="str">
        <f>'Nacionalidades '!B21</f>
        <v>Suiza</v>
      </c>
      <c r="C22" s="205">
        <v>1.0342400583918773E-2</v>
      </c>
      <c r="D22" s="205">
        <f>'Nacionalidades '!D21/'Nacionalidades '!$D$29</f>
        <v>5.7822294787956722E-3</v>
      </c>
    </row>
    <row r="23" spans="2:11" ht="15" customHeight="1" x14ac:dyDescent="0.2">
      <c r="B23" s="106" t="str">
        <f>'Nacionalidades '!B22</f>
        <v>Irlanda</v>
      </c>
      <c r="C23" s="205">
        <v>1.4083722671760158E-2</v>
      </c>
      <c r="D23" s="205">
        <f>'Nacionalidades '!D22/'Nacionalidades '!$D$29</f>
        <v>5.3719322882739597E-3</v>
      </c>
    </row>
    <row r="24" spans="2:11" ht="15" customHeight="1" x14ac:dyDescent="0.2">
      <c r="B24" s="106" t="str">
        <f>'Nacionalidades '!B23</f>
        <v>Bélgica</v>
      </c>
      <c r="C24" s="205">
        <v>3.0177035924986342E-2</v>
      </c>
      <c r="D24" s="205">
        <f>'Nacionalidades '!D23/'Nacionalidades '!$D$29</f>
        <v>3.4811813175192672E-3</v>
      </c>
    </row>
    <row r="25" spans="2:11" ht="15" customHeight="1" x14ac:dyDescent="0.2">
      <c r="B25" s="106" t="str">
        <f>'Nacionalidades '!B24</f>
        <v>Resto de Europa</v>
      </c>
      <c r="C25" s="205">
        <v>1.9700741628976969E-2</v>
      </c>
      <c r="D25" s="205">
        <f>'Nacionalidades '!D24/'Nacionalidades '!$D$29</f>
        <v>2.0210309034151955E-2</v>
      </c>
    </row>
    <row r="26" spans="2:11" ht="15" customHeight="1" x14ac:dyDescent="0.2">
      <c r="B26" s="106" t="str">
        <f>'Nacionalidades '!B25</f>
        <v>Usa</v>
      </c>
      <c r="C26" s="205">
        <v>2.670764841170065E-3</v>
      </c>
      <c r="D26" s="205">
        <f>'Nacionalidades '!D25/'Nacionalidades '!$D$29</f>
        <v>2.2418300100670858E-3</v>
      </c>
    </row>
    <row r="27" spans="2:11" ht="15" customHeight="1" x14ac:dyDescent="0.2">
      <c r="B27" s="106" t="str">
        <f>'Nacionalidades '!B26</f>
        <v>Resto de América</v>
      </c>
      <c r="C27" s="205">
        <v>2.4171962182728186E-3</v>
      </c>
      <c r="D27" s="205">
        <f>'Nacionalidades '!D26/'Nacionalidades '!$D$29</f>
        <v>2.8424712580473236E-3</v>
      </c>
    </row>
    <row r="28" spans="2:11" ht="15" customHeight="1" x14ac:dyDescent="0.2">
      <c r="B28" s="106" t="str">
        <f>'Nacionalidades '!B27</f>
        <v>Resto del Mundo</v>
      </c>
      <c r="C28" s="205">
        <v>8.6314048294158559E-3</v>
      </c>
      <c r="D28" s="205">
        <f>'Nacionalidades '!D27/'Nacionalidades '!$D$29</f>
        <v>8.5570228497466316E-3</v>
      </c>
    </row>
    <row r="29" spans="2:11" ht="15" customHeight="1" x14ac:dyDescent="0.2">
      <c r="B29" s="197" t="s">
        <v>222</v>
      </c>
      <c r="C29" s="207">
        <f>C30-C8</f>
        <v>0.8322489522520804</v>
      </c>
      <c r="D29" s="207">
        <f>'Nacionalidades '!D28/'Nacionalidades '!$D$29</f>
        <v>0.64145101389934611</v>
      </c>
    </row>
    <row r="30" spans="2:11" ht="15" customHeight="1" x14ac:dyDescent="0.2">
      <c r="B30" s="149" t="s">
        <v>83</v>
      </c>
      <c r="C30" s="208">
        <f>'Nacionalidades '!C29/'Nacionalidades '!$C$29</f>
        <v>1</v>
      </c>
      <c r="D30" s="208">
        <f>'Nacionalidades '!D29/'Nacionalidades '!$D$29</f>
        <v>1</v>
      </c>
    </row>
    <row r="31" spans="2:11" ht="22.5" customHeight="1" x14ac:dyDescent="0.25">
      <c r="B31" s="420" t="s">
        <v>226</v>
      </c>
      <c r="C31" s="420"/>
      <c r="D31" s="420"/>
      <c r="E31" s="19"/>
      <c r="F31" s="19"/>
      <c r="G31" s="19"/>
      <c r="H31" s="19"/>
      <c r="I31" s="19"/>
      <c r="J31" s="19"/>
      <c r="K31" s="19"/>
    </row>
  </sheetData>
  <mergeCells count="3">
    <mergeCell ref="B5:D5"/>
    <mergeCell ref="C6:D6"/>
    <mergeCell ref="B31:D31"/>
  </mergeCells>
  <conditionalFormatting sqref="B8:B28">
    <cfRule type="containsText" dxfId="451" priority="18" operator="containsText" text="DINAMARCA">
      <formula>NOT(ISERROR(SEARCH("DINAMARCA",B8)))</formula>
    </cfRule>
    <cfRule type="containsText" dxfId="450" priority="19" operator="containsText" text="NORUEGA">
      <formula>NOT(ISERROR(SEARCH("NORUEGA",B8)))</formula>
    </cfRule>
    <cfRule type="containsText" dxfId="449" priority="20" operator="containsText" text="FINLANDIA">
      <formula>NOT(ISERROR(SEARCH("FINLANDIA",B8)))</formula>
    </cfRule>
    <cfRule type="containsText" dxfId="448" priority="21" operator="containsText" text="SUECIA">
      <formula>NOT(ISERROR(SEARCH("SUECIA",B8)))</formula>
    </cfRule>
  </conditionalFormatting>
  <conditionalFormatting sqref="B8:B28">
    <cfRule type="containsText" dxfId="447" priority="1" operator="containsText" text="SUIZA">
      <formula>NOT(ISERROR(SEARCH("SUIZA",B8)))</formula>
    </cfRule>
    <cfRule type="containsText" dxfId="446" priority="2" operator="containsText" text="AUSTRIA">
      <formula>NOT(ISERROR(SEARCH("AUSTRIA",B8)))</formula>
    </cfRule>
    <cfRule type="containsText" dxfId="445" priority="3" operator="containsText" text="IRLANDA">
      <formula>NOT(ISERROR(SEARCH("IRLANDA",B8)))</formula>
    </cfRule>
    <cfRule type="containsText" dxfId="444" priority="4" operator="containsText" text="PAÍSES DEL ESTE">
      <formula>NOT(ISERROR(SEARCH("PAÍSES DEL ESTE",B8)))</formula>
    </cfRule>
    <cfRule type="containsText" dxfId="443" priority="5" operator="containsText" text="RUSIA">
      <formula>NOT(ISERROR(SEARCH("RUSIA",B8)))</formula>
    </cfRule>
    <cfRule type="containsText" dxfId="442" priority="6" operator="containsText" text="HOLANDA">
      <formula>NOT(ISERROR(SEARCH("HOLANDA",B8)))</formula>
    </cfRule>
    <cfRule type="containsText" dxfId="441" priority="7" operator="containsText" text="FRANCIA">
      <formula>NOT(ISERROR(SEARCH("FRANCIA",B8)))</formula>
    </cfRule>
    <cfRule type="containsText" dxfId="440" priority="8" operator="containsText" text="ITALIA">
      <formula>NOT(ISERROR(SEARCH("ITALIA",B8)))</formula>
    </cfRule>
    <cfRule type="containsText" dxfId="439" priority="9" operator="containsText" text="BÉLGICA">
      <formula>NOT(ISERROR(SEARCH("BÉLGICA",B8)))</formula>
    </cfRule>
    <cfRule type="containsText" dxfId="438" priority="10" operator="containsText" text="ESPAÑA">
      <formula>NOT(ISERROR(SEARCH("ESPAÑA",B8)))</formula>
    </cfRule>
    <cfRule type="containsText" dxfId="437" priority="11" operator="containsText" text="ALEMANIA">
      <formula>NOT(ISERROR(SEARCH("ALEMANIA",B8)))</formula>
    </cfRule>
    <cfRule type="containsText" dxfId="436" priority="12" operator="containsText" text="PAÍSES NÓRDICOS">
      <formula>NOT(ISERROR(SEARCH("PAÍSES NÓRDICOS",B8)))</formula>
    </cfRule>
    <cfRule type="containsText" dxfId="435" priority="13" operator="containsText" text="REINO UNIDO">
      <formula>NOT(ISERROR(SEARCH("REINO UNIDO",B8)))</formula>
    </cfRule>
    <cfRule type="containsText" dxfId="434" priority="14" operator="containsText" text="DINAMARCA">
      <formula>NOT(ISERROR(SEARCH("DINAMARCA",B8)))</formula>
    </cfRule>
    <cfRule type="containsText" dxfId="433" priority="15" operator="containsText" text="NORUEGA">
      <formula>NOT(ISERROR(SEARCH("NORUEGA",B8)))</formula>
    </cfRule>
    <cfRule type="containsText" dxfId="432" priority="16" operator="containsText" text="FINLANDIA">
      <formula>NOT(ISERROR(SEARCH("FINLANDIA",B8)))</formula>
    </cfRule>
    <cfRule type="containsText" dxfId="43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1:Q3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85546875" customWidth="1"/>
    <col min="14" max="14" width="15.42578125" hidden="1" customWidth="1"/>
    <col min="15" max="17" width="11.42578125" hidden="1" customWidth="1"/>
    <col min="18" max="18" width="11.42578125" customWidth="1"/>
  </cols>
  <sheetData>
    <row r="1" spans="14:17" ht="15" customHeight="1" x14ac:dyDescent="0.25"/>
    <row r="2" spans="14:17" ht="15" customHeight="1" x14ac:dyDescent="0.25"/>
    <row r="3" spans="14:17" ht="15" customHeight="1" x14ac:dyDescent="0.25"/>
    <row r="4" spans="14:17" ht="15" customHeight="1" x14ac:dyDescent="0.25"/>
    <row r="10" spans="14:17" ht="25.5" x14ac:dyDescent="0.25">
      <c r="N10" s="209" t="s">
        <v>199</v>
      </c>
      <c r="O10" s="210" t="s">
        <v>230</v>
      </c>
      <c r="P10" s="211" t="s">
        <v>75</v>
      </c>
      <c r="Q10" s="212" t="s">
        <v>224</v>
      </c>
    </row>
    <row r="11" spans="14:17" x14ac:dyDescent="0.25">
      <c r="N11" s="196" t="s">
        <v>200</v>
      </c>
      <c r="O11" s="213">
        <v>385353</v>
      </c>
      <c r="P11" s="214">
        <v>0.11133766117659273</v>
      </c>
      <c r="Q11" s="215">
        <v>0.51442954632833526</v>
      </c>
    </row>
    <row r="12" spans="14:17" x14ac:dyDescent="0.25">
      <c r="N12" s="196" t="s">
        <v>204</v>
      </c>
      <c r="O12" s="213">
        <v>162589</v>
      </c>
      <c r="P12" s="214">
        <v>5.3486186342163195E-3</v>
      </c>
      <c r="Q12" s="215">
        <v>0.21704926523986501</v>
      </c>
    </row>
    <row r="13" spans="14:17" x14ac:dyDescent="0.25">
      <c r="N13" s="196" t="s">
        <v>209</v>
      </c>
      <c r="O13" s="213">
        <v>57880</v>
      </c>
      <c r="P13" s="214">
        <v>0.1459343879308638</v>
      </c>
      <c r="Q13" s="215">
        <v>7.7267290358409152E-2</v>
      </c>
    </row>
    <row r="14" spans="14:17" x14ac:dyDescent="0.25">
      <c r="N14" s="196" t="s">
        <v>213</v>
      </c>
      <c r="O14" s="213">
        <v>24836</v>
      </c>
      <c r="P14" s="214">
        <v>8.6724424608383657E-2</v>
      </c>
      <c r="Q14" s="215">
        <v>3.3154983126148063E-2</v>
      </c>
    </row>
    <row r="15" spans="14:17" x14ac:dyDescent="0.25">
      <c r="N15" s="196" t="s">
        <v>210</v>
      </c>
      <c r="O15" s="213">
        <v>16838</v>
      </c>
      <c r="P15" s="214">
        <v>0.13808719161879013</v>
      </c>
      <c r="Q15" s="215">
        <v>2.2477999914562775E-2</v>
      </c>
    </row>
    <row r="16" spans="14:17" x14ac:dyDescent="0.25">
      <c r="N16" s="196" t="s">
        <v>211</v>
      </c>
      <c r="O16" s="213">
        <v>8961</v>
      </c>
      <c r="P16" s="214">
        <v>0.38650781370880394</v>
      </c>
      <c r="Q16" s="215">
        <v>1.1962546456491092E-2</v>
      </c>
    </row>
    <row r="17" spans="11:17" x14ac:dyDescent="0.25">
      <c r="N17" s="196" t="s">
        <v>212</v>
      </c>
      <c r="O17" s="213">
        <v>7245</v>
      </c>
      <c r="P17" s="214">
        <v>0.13256213850242302</v>
      </c>
      <c r="Q17" s="215">
        <v>9.6717608612072285E-3</v>
      </c>
    </row>
    <row r="18" spans="11:17" x14ac:dyDescent="0.25">
      <c r="N18" s="196" t="s">
        <v>206</v>
      </c>
      <c r="O18" s="213">
        <v>56608</v>
      </c>
      <c r="P18" s="214">
        <v>1.8074564322068953E-2</v>
      </c>
      <c r="Q18" s="215">
        <v>7.5569225511555385E-2</v>
      </c>
    </row>
    <row r="19" spans="11:17" x14ac:dyDescent="0.25">
      <c r="N19" s="196" t="s">
        <v>205</v>
      </c>
      <c r="O19" s="213">
        <v>19672</v>
      </c>
      <c r="P19" s="214">
        <v>0.1615493623051488</v>
      </c>
      <c r="Q19" s="215">
        <v>2.6261267034046736E-2</v>
      </c>
    </row>
    <row r="20" spans="11:17" x14ac:dyDescent="0.25">
      <c r="N20" s="196" t="s">
        <v>216</v>
      </c>
      <c r="O20" s="213">
        <v>8761</v>
      </c>
      <c r="P20" s="214">
        <v>0.77240542180861826</v>
      </c>
      <c r="Q20" s="215">
        <v>1.1695555128369431E-2</v>
      </c>
    </row>
    <row r="21" spans="11:17" x14ac:dyDescent="0.25">
      <c r="N21" s="196" t="s">
        <v>208</v>
      </c>
      <c r="O21" s="213">
        <v>6502</v>
      </c>
      <c r="P21" s="214">
        <v>0.17534345625451916</v>
      </c>
      <c r="Q21" s="215">
        <v>8.6798880772352514E-3</v>
      </c>
    </row>
    <row r="22" spans="11:17" x14ac:dyDescent="0.25">
      <c r="N22" s="196" t="s">
        <v>202</v>
      </c>
      <c r="O22" s="213">
        <v>5815</v>
      </c>
      <c r="P22" s="214">
        <v>0.64777557381694528</v>
      </c>
      <c r="Q22" s="215">
        <v>7.7627728651373405E-3</v>
      </c>
    </row>
    <row r="23" spans="11:17" ht="30" customHeight="1" x14ac:dyDescent="0.25">
      <c r="K23" s="75" t="s">
        <v>100</v>
      </c>
      <c r="N23" s="196" t="s">
        <v>217</v>
      </c>
      <c r="O23" s="213">
        <v>5572</v>
      </c>
      <c r="P23" s="214">
        <v>0.27505720823798629</v>
      </c>
      <c r="Q23" s="215">
        <v>7.4383784014695207E-3</v>
      </c>
    </row>
    <row r="24" spans="11:17" x14ac:dyDescent="0.25">
      <c r="N24" s="196" t="s">
        <v>215</v>
      </c>
      <c r="O24" s="213">
        <v>5182</v>
      </c>
      <c r="P24" s="214">
        <v>3.6607321464292859E-2</v>
      </c>
      <c r="Q24" s="215">
        <v>6.9177453116322785E-3</v>
      </c>
    </row>
    <row r="25" spans="11:17" x14ac:dyDescent="0.25">
      <c r="N25" s="196" t="s">
        <v>214</v>
      </c>
      <c r="O25" s="213">
        <v>3582</v>
      </c>
      <c r="P25" s="214">
        <v>9.4743276283618588E-2</v>
      </c>
      <c r="Q25" s="215">
        <v>4.7818146866589776E-3</v>
      </c>
    </row>
    <row r="26" spans="11:17" x14ac:dyDescent="0.25">
      <c r="N26" s="196" t="s">
        <v>207</v>
      </c>
      <c r="O26" s="213">
        <v>2616</v>
      </c>
      <c r="P26" s="214">
        <v>-0.12712712712712712</v>
      </c>
      <c r="Q26" s="215">
        <v>3.4922465718313471E-3</v>
      </c>
    </row>
    <row r="27" spans="11:17" x14ac:dyDescent="0.25">
      <c r="N27" s="196" t="s">
        <v>203</v>
      </c>
      <c r="O27" s="213">
        <v>1980</v>
      </c>
      <c r="P27" s="214">
        <v>-0.1073038773669973</v>
      </c>
      <c r="Q27" s="215">
        <v>2.6432141484044598E-3</v>
      </c>
    </row>
    <row r="28" spans="11:17" x14ac:dyDescent="0.25">
      <c r="N28" s="196" t="s">
        <v>218</v>
      </c>
      <c r="O28" s="213">
        <v>15257</v>
      </c>
      <c r="P28" s="214">
        <v>0.46617336152219874</v>
      </c>
      <c r="Q28" s="215">
        <v>2.0367433465761031E-2</v>
      </c>
    </row>
    <row r="29" spans="11:17" x14ac:dyDescent="0.25">
      <c r="N29" s="196" t="s">
        <v>219</v>
      </c>
      <c r="O29" s="213">
        <v>1430</v>
      </c>
      <c r="P29" s="214">
        <v>7.7618688771665417E-2</v>
      </c>
      <c r="Q29" s="215">
        <v>1.9089879960698876E-3</v>
      </c>
    </row>
    <row r="30" spans="11:17" x14ac:dyDescent="0.25">
      <c r="N30" s="196" t="s">
        <v>220</v>
      </c>
      <c r="O30" s="213">
        <v>3510</v>
      </c>
      <c r="P30" s="214">
        <v>0.12825458052073288</v>
      </c>
      <c r="Q30" s="215">
        <v>4.6856978085351789E-3</v>
      </c>
    </row>
    <row r="31" spans="11:17" x14ac:dyDescent="0.25">
      <c r="N31" s="196" t="s">
        <v>221</v>
      </c>
      <c r="O31" s="213">
        <v>6779</v>
      </c>
      <c r="P31" s="214">
        <v>0.11754038905374217</v>
      </c>
      <c r="Q31" s="215">
        <v>9.0496710666837545E-3</v>
      </c>
    </row>
    <row r="32" spans="11:17" x14ac:dyDescent="0.25">
      <c r="N32" s="216" t="s">
        <v>222</v>
      </c>
      <c r="O32" s="217">
        <v>363735</v>
      </c>
      <c r="P32" s="214">
        <v>7.7599232095561438E-2</v>
      </c>
      <c r="Q32" s="218">
        <v>0.48557045367166474</v>
      </c>
    </row>
    <row r="33" spans="14:17" x14ac:dyDescent="0.25">
      <c r="N33" s="219" t="s">
        <v>83</v>
      </c>
      <c r="O33" s="220">
        <v>749088</v>
      </c>
      <c r="P33" s="221">
        <v>9.4695369938724724E-2</v>
      </c>
      <c r="Q33" s="221">
        <v>1</v>
      </c>
    </row>
  </sheetData>
  <conditionalFormatting sqref="N23">
    <cfRule type="containsText" dxfId="430" priority="1" operator="containsText" text="SUIZA">
      <formula>NOT(ISERROR(SEARCH("SUIZA",N23)))</formula>
    </cfRule>
    <cfRule type="containsText" dxfId="429" priority="2" operator="containsText" text="AUSTRIA">
      <formula>NOT(ISERROR(SEARCH("AUSTRIA",N23)))</formula>
    </cfRule>
    <cfRule type="containsText" dxfId="428" priority="3" operator="containsText" text="IRLANDA">
      <formula>NOT(ISERROR(SEARCH("IRLANDA",N23)))</formula>
    </cfRule>
    <cfRule type="containsText" dxfId="427" priority="4" operator="containsText" text="PAÍSES DEL ESTE">
      <formula>NOT(ISERROR(SEARCH("PAÍSES DEL ESTE",N23)))</formula>
    </cfRule>
    <cfRule type="containsText" dxfId="426" priority="5" operator="containsText" text="RUSIA">
      <formula>NOT(ISERROR(SEARCH("RUSIA",N23)))</formula>
    </cfRule>
    <cfRule type="containsText" dxfId="425" priority="6" operator="containsText" text="HOLANDA">
      <formula>NOT(ISERROR(SEARCH("HOLANDA",N23)))</formula>
    </cfRule>
    <cfRule type="containsText" dxfId="424" priority="7" operator="containsText" text="FRANCIA">
      <formula>NOT(ISERROR(SEARCH("FRANCIA",N23)))</formula>
    </cfRule>
    <cfRule type="containsText" dxfId="423" priority="8" operator="containsText" text="ITALIA">
      <formula>NOT(ISERROR(SEARCH("ITALIA",N23)))</formula>
    </cfRule>
    <cfRule type="containsText" dxfId="422" priority="9" operator="containsText" text="BÉLGICA">
      <formula>NOT(ISERROR(SEARCH("BÉLGICA",N23)))</formula>
    </cfRule>
    <cfRule type="containsText" dxfId="421" priority="10" operator="containsText" text="ESPAÑA">
      <formula>NOT(ISERROR(SEARCH("ESPAÑA",N23)))</formula>
    </cfRule>
    <cfRule type="containsText" dxfId="420" priority="11" operator="containsText" text="ALEMANIA">
      <formula>NOT(ISERROR(SEARCH("ALEMANIA",N23)))</formula>
    </cfRule>
    <cfRule type="containsText" dxfId="419" priority="12" operator="containsText" text="PAÍSES NÓRDICOS">
      <formula>NOT(ISERROR(SEARCH("PAÍSES NÓRDICOS",N23)))</formula>
    </cfRule>
    <cfRule type="containsText" dxfId="418" priority="13" operator="containsText" text="REINO UNIDO">
      <formula>NOT(ISERROR(SEARCH("REINO UNIDO",N23)))</formula>
    </cfRule>
    <cfRule type="containsText" dxfId="417" priority="14" operator="containsText" text="DINAMARCA">
      <formula>NOT(ISERROR(SEARCH("DINAMARCA",N23)))</formula>
    </cfRule>
    <cfRule type="containsText" dxfId="416" priority="15" operator="containsText" text="NORUEGA">
      <formula>NOT(ISERROR(SEARCH("NORUEGA",N23)))</formula>
    </cfRule>
    <cfRule type="containsText" dxfId="415" priority="16" operator="containsText" text="FINLANDIA">
      <formula>NOT(ISERROR(SEARCH("FINLANDIA",N23)))</formula>
    </cfRule>
    <cfRule type="containsText" dxfId="414" priority="17" operator="containsText" text="SUECIA">
      <formula>NOT(ISERROR(SEARCH("SUECIA",N23)))</formula>
    </cfRule>
  </conditionalFormatting>
  <conditionalFormatting sqref="N27:N32 N25 N11:N20">
    <cfRule type="containsText" dxfId="413" priority="205" operator="containsText" text="SUIZA">
      <formula>NOT(ISERROR(SEARCH("SUIZA",N11)))</formula>
    </cfRule>
    <cfRule type="containsText" dxfId="412" priority="206" operator="containsText" text="AUSTRIA">
      <formula>NOT(ISERROR(SEARCH("AUSTRIA",N11)))</formula>
    </cfRule>
    <cfRule type="containsText" dxfId="411" priority="207" operator="containsText" text="IRLANDA">
      <formula>NOT(ISERROR(SEARCH("IRLANDA",N11)))</formula>
    </cfRule>
    <cfRule type="containsText" dxfId="410" priority="208" operator="containsText" text="PAÍSES DEL ESTE">
      <formula>NOT(ISERROR(SEARCH("PAÍSES DEL ESTE",N11)))</formula>
    </cfRule>
    <cfRule type="containsText" dxfId="409" priority="209" operator="containsText" text="RUSIA">
      <formula>NOT(ISERROR(SEARCH("RUSIA",N11)))</formula>
    </cfRule>
    <cfRule type="containsText" dxfId="408" priority="210" operator="containsText" text="HOLANDA">
      <formula>NOT(ISERROR(SEARCH("HOLANDA",N11)))</formula>
    </cfRule>
    <cfRule type="containsText" dxfId="407" priority="211" operator="containsText" text="FRANCIA">
      <formula>NOT(ISERROR(SEARCH("FRANCIA",N11)))</formula>
    </cfRule>
    <cfRule type="containsText" dxfId="406" priority="212" operator="containsText" text="ITALIA">
      <formula>NOT(ISERROR(SEARCH("ITALIA",N11)))</formula>
    </cfRule>
    <cfRule type="containsText" dxfId="405" priority="213" operator="containsText" text="BÉLGICA">
      <formula>NOT(ISERROR(SEARCH("BÉLGICA",N11)))</formula>
    </cfRule>
    <cfRule type="containsText" dxfId="404" priority="214" operator="containsText" text="ESPAÑA">
      <formula>NOT(ISERROR(SEARCH("ESPAÑA",N11)))</formula>
    </cfRule>
    <cfRule type="containsText" dxfId="403" priority="215" operator="containsText" text="ALEMANIA">
      <formula>NOT(ISERROR(SEARCH("ALEMANIA",N11)))</formula>
    </cfRule>
    <cfRule type="containsText" dxfId="402" priority="216" operator="containsText" text="PAÍSES NÓRDICOS">
      <formula>NOT(ISERROR(SEARCH("PAÍSES NÓRDICOS",N11)))</formula>
    </cfRule>
    <cfRule type="containsText" dxfId="401" priority="217" operator="containsText" text="REINO UNIDO">
      <formula>NOT(ISERROR(SEARCH("REINO UNIDO",N11)))</formula>
    </cfRule>
    <cfRule type="containsText" dxfId="400" priority="218" operator="containsText" text="DINAMARCA">
      <formula>NOT(ISERROR(SEARCH("DINAMARCA",N11)))</formula>
    </cfRule>
    <cfRule type="containsText" dxfId="399" priority="219" operator="containsText" text="NORUEGA">
      <formula>NOT(ISERROR(SEARCH("NORUEGA",N11)))</formula>
    </cfRule>
    <cfRule type="containsText" dxfId="398" priority="220" operator="containsText" text="FINLANDIA">
      <formula>NOT(ISERROR(SEARCH("FINLANDIA",N11)))</formula>
    </cfRule>
    <cfRule type="containsText" dxfId="397" priority="221" operator="containsText" text="SUECIA">
      <formula>NOT(ISERROR(SEARCH("SUECIA",N11)))</formula>
    </cfRule>
  </conditionalFormatting>
  <conditionalFormatting sqref="N18">
    <cfRule type="containsText" dxfId="396" priority="188" operator="containsText" text="SUIZA">
      <formula>NOT(ISERROR(SEARCH("SUIZA",N18)))</formula>
    </cfRule>
    <cfRule type="containsText" dxfId="395" priority="189" operator="containsText" text="AUSTRIA">
      <formula>NOT(ISERROR(SEARCH("AUSTRIA",N18)))</formula>
    </cfRule>
    <cfRule type="containsText" dxfId="394" priority="190" operator="containsText" text="IRLANDA">
      <formula>NOT(ISERROR(SEARCH("IRLANDA",N18)))</formula>
    </cfRule>
    <cfRule type="containsText" dxfId="393" priority="191" operator="containsText" text="PAÍSES DEL ESTE">
      <formula>NOT(ISERROR(SEARCH("PAÍSES DEL ESTE",N18)))</formula>
    </cfRule>
    <cfRule type="containsText" dxfId="392" priority="192" operator="containsText" text="RUSIA">
      <formula>NOT(ISERROR(SEARCH("RUSIA",N18)))</formula>
    </cfRule>
    <cfRule type="containsText" dxfId="391" priority="193" operator="containsText" text="HOLANDA">
      <formula>NOT(ISERROR(SEARCH("HOLANDA",N18)))</formula>
    </cfRule>
    <cfRule type="containsText" dxfId="390" priority="194" operator="containsText" text="FRANCIA">
      <formula>NOT(ISERROR(SEARCH("FRANCIA",N18)))</formula>
    </cfRule>
    <cfRule type="containsText" dxfId="389" priority="195" operator="containsText" text="ITALIA">
      <formula>NOT(ISERROR(SEARCH("ITALIA",N18)))</formula>
    </cfRule>
    <cfRule type="containsText" dxfId="388" priority="196" operator="containsText" text="BÉLGICA">
      <formula>NOT(ISERROR(SEARCH("BÉLGICA",N18)))</formula>
    </cfRule>
    <cfRule type="containsText" dxfId="387" priority="197" operator="containsText" text="ESPAÑA">
      <formula>NOT(ISERROR(SEARCH("ESPAÑA",N18)))</formula>
    </cfRule>
    <cfRule type="containsText" dxfId="386" priority="198" operator="containsText" text="ALEMANIA">
      <formula>NOT(ISERROR(SEARCH("ALEMANIA",N18)))</formula>
    </cfRule>
    <cfRule type="containsText" dxfId="385" priority="199" operator="containsText" text="PAÍSES NÓRDICOS">
      <formula>NOT(ISERROR(SEARCH("PAÍSES NÓRDICOS",N18)))</formula>
    </cfRule>
    <cfRule type="containsText" dxfId="384" priority="200" operator="containsText" text="REINO UNIDO">
      <formula>NOT(ISERROR(SEARCH("REINO UNIDO",N18)))</formula>
    </cfRule>
    <cfRule type="containsText" dxfId="383" priority="201" operator="containsText" text="DINAMARCA">
      <formula>NOT(ISERROR(SEARCH("DINAMARCA",N18)))</formula>
    </cfRule>
    <cfRule type="containsText" dxfId="382" priority="202" operator="containsText" text="NORUEGA">
      <formula>NOT(ISERROR(SEARCH("NORUEGA",N18)))</formula>
    </cfRule>
    <cfRule type="containsText" dxfId="381" priority="203" operator="containsText" text="FINLANDIA">
      <formula>NOT(ISERROR(SEARCH("FINLANDIA",N18)))</formula>
    </cfRule>
    <cfRule type="containsText" dxfId="380" priority="204" operator="containsText" text="SUECIA">
      <formula>NOT(ISERROR(SEARCH("SUECIA",N18)))</formula>
    </cfRule>
  </conditionalFormatting>
  <conditionalFormatting sqref="N26">
    <cfRule type="containsText" dxfId="379" priority="171" operator="containsText" text="SUIZA">
      <formula>NOT(ISERROR(SEARCH("SUIZA",N26)))</formula>
    </cfRule>
    <cfRule type="containsText" dxfId="378" priority="172" operator="containsText" text="AUSTRIA">
      <formula>NOT(ISERROR(SEARCH("AUSTRIA",N26)))</formula>
    </cfRule>
    <cfRule type="containsText" dxfId="377" priority="173" operator="containsText" text="IRLANDA">
      <formula>NOT(ISERROR(SEARCH("IRLANDA",N26)))</formula>
    </cfRule>
    <cfRule type="containsText" dxfId="376" priority="174" operator="containsText" text="PAÍSES DEL ESTE">
      <formula>NOT(ISERROR(SEARCH("PAÍSES DEL ESTE",N26)))</formula>
    </cfRule>
    <cfRule type="containsText" dxfId="375" priority="175" operator="containsText" text="RUSIA">
      <formula>NOT(ISERROR(SEARCH("RUSIA",N26)))</formula>
    </cfRule>
    <cfRule type="containsText" dxfId="374" priority="176" operator="containsText" text="HOLANDA">
      <formula>NOT(ISERROR(SEARCH("HOLANDA",N26)))</formula>
    </cfRule>
    <cfRule type="containsText" dxfId="373" priority="177" operator="containsText" text="FRANCIA">
      <formula>NOT(ISERROR(SEARCH("FRANCIA",N26)))</formula>
    </cfRule>
    <cfRule type="containsText" dxfId="372" priority="178" operator="containsText" text="ITALIA">
      <formula>NOT(ISERROR(SEARCH("ITALIA",N26)))</formula>
    </cfRule>
    <cfRule type="containsText" dxfId="371" priority="179" operator="containsText" text="BÉLGICA">
      <formula>NOT(ISERROR(SEARCH("BÉLGICA",N26)))</formula>
    </cfRule>
    <cfRule type="containsText" dxfId="370" priority="180" operator="containsText" text="ESPAÑA">
      <formula>NOT(ISERROR(SEARCH("ESPAÑA",N26)))</formula>
    </cfRule>
    <cfRule type="containsText" dxfId="369" priority="181" operator="containsText" text="ALEMANIA">
      <formula>NOT(ISERROR(SEARCH("ALEMANIA",N26)))</formula>
    </cfRule>
    <cfRule type="containsText" dxfId="368" priority="182" operator="containsText" text="PAÍSES NÓRDICOS">
      <formula>NOT(ISERROR(SEARCH("PAÍSES NÓRDICOS",N26)))</formula>
    </cfRule>
    <cfRule type="containsText" dxfId="367" priority="183" operator="containsText" text="REINO UNIDO">
      <formula>NOT(ISERROR(SEARCH("REINO UNIDO",N26)))</formula>
    </cfRule>
    <cfRule type="containsText" dxfId="366" priority="184" operator="containsText" text="DINAMARCA">
      <formula>NOT(ISERROR(SEARCH("DINAMARCA",N26)))</formula>
    </cfRule>
    <cfRule type="containsText" dxfId="365" priority="185" operator="containsText" text="NORUEGA">
      <formula>NOT(ISERROR(SEARCH("NORUEGA",N26)))</formula>
    </cfRule>
    <cfRule type="containsText" dxfId="364" priority="186" operator="containsText" text="FINLANDIA">
      <formula>NOT(ISERROR(SEARCH("FINLANDIA",N26)))</formula>
    </cfRule>
    <cfRule type="containsText" dxfId="363" priority="187" operator="containsText" text="SUECIA">
      <formula>NOT(ISERROR(SEARCH("SUECIA",N26)))</formula>
    </cfRule>
  </conditionalFormatting>
  <conditionalFormatting sqref="N26">
    <cfRule type="containsText" dxfId="362" priority="154" operator="containsText" text="SUIZA">
      <formula>NOT(ISERROR(SEARCH("SUIZA",N26)))</formula>
    </cfRule>
    <cfRule type="containsText" dxfId="361" priority="155" operator="containsText" text="AUSTRIA">
      <formula>NOT(ISERROR(SEARCH("AUSTRIA",N26)))</formula>
    </cfRule>
    <cfRule type="containsText" dxfId="360" priority="156" operator="containsText" text="IRLANDA">
      <formula>NOT(ISERROR(SEARCH("IRLANDA",N26)))</formula>
    </cfRule>
    <cfRule type="containsText" dxfId="359" priority="157" operator="containsText" text="PAÍSES DEL ESTE">
      <formula>NOT(ISERROR(SEARCH("PAÍSES DEL ESTE",N26)))</formula>
    </cfRule>
    <cfRule type="containsText" dxfId="358" priority="158" operator="containsText" text="RUSIA">
      <formula>NOT(ISERROR(SEARCH("RUSIA",N26)))</formula>
    </cfRule>
    <cfRule type="containsText" dxfId="357" priority="159" operator="containsText" text="HOLANDA">
      <formula>NOT(ISERROR(SEARCH("HOLANDA",N26)))</formula>
    </cfRule>
    <cfRule type="containsText" dxfId="356" priority="160" operator="containsText" text="FRANCIA">
      <formula>NOT(ISERROR(SEARCH("FRANCIA",N26)))</formula>
    </cfRule>
    <cfRule type="containsText" dxfId="355" priority="161" operator="containsText" text="ITALIA">
      <formula>NOT(ISERROR(SEARCH("ITALIA",N26)))</formula>
    </cfRule>
    <cfRule type="containsText" dxfId="354" priority="162" operator="containsText" text="BÉLGICA">
      <formula>NOT(ISERROR(SEARCH("BÉLGICA",N26)))</formula>
    </cfRule>
    <cfRule type="containsText" dxfId="353" priority="163" operator="containsText" text="ESPAÑA">
      <formula>NOT(ISERROR(SEARCH("ESPAÑA",N26)))</formula>
    </cfRule>
    <cfRule type="containsText" dxfId="352" priority="164" operator="containsText" text="ALEMANIA">
      <formula>NOT(ISERROR(SEARCH("ALEMANIA",N26)))</formula>
    </cfRule>
    <cfRule type="containsText" dxfId="351" priority="165" operator="containsText" text="PAÍSES NÓRDICOS">
      <formula>NOT(ISERROR(SEARCH("PAÍSES NÓRDICOS",N26)))</formula>
    </cfRule>
    <cfRule type="containsText" dxfId="350" priority="166" operator="containsText" text="REINO UNIDO">
      <formula>NOT(ISERROR(SEARCH("REINO UNIDO",N26)))</formula>
    </cfRule>
    <cfRule type="containsText" dxfId="349" priority="167" operator="containsText" text="DINAMARCA">
      <formula>NOT(ISERROR(SEARCH("DINAMARCA",N26)))</formula>
    </cfRule>
    <cfRule type="containsText" dxfId="348" priority="168" operator="containsText" text="NORUEGA">
      <formula>NOT(ISERROR(SEARCH("NORUEGA",N26)))</formula>
    </cfRule>
    <cfRule type="containsText" dxfId="347" priority="169" operator="containsText" text="FINLANDIA">
      <formula>NOT(ISERROR(SEARCH("FINLANDIA",N26)))</formula>
    </cfRule>
    <cfRule type="containsText" dxfId="346" priority="170" operator="containsText" text="SUECIA">
      <formula>NOT(ISERROR(SEARCH("SUECIA",N26)))</formula>
    </cfRule>
  </conditionalFormatting>
  <conditionalFormatting sqref="N21:N22">
    <cfRule type="containsText" dxfId="345" priority="137" operator="containsText" text="SUIZA">
      <formula>NOT(ISERROR(SEARCH("SUIZA",N21)))</formula>
    </cfRule>
    <cfRule type="containsText" dxfId="344" priority="138" operator="containsText" text="AUSTRIA">
      <formula>NOT(ISERROR(SEARCH("AUSTRIA",N21)))</formula>
    </cfRule>
    <cfRule type="containsText" dxfId="343" priority="139" operator="containsText" text="IRLANDA">
      <formula>NOT(ISERROR(SEARCH("IRLANDA",N21)))</formula>
    </cfRule>
    <cfRule type="containsText" dxfId="342" priority="140" operator="containsText" text="PAÍSES DEL ESTE">
      <formula>NOT(ISERROR(SEARCH("PAÍSES DEL ESTE",N21)))</formula>
    </cfRule>
    <cfRule type="containsText" dxfId="341" priority="141" operator="containsText" text="RUSIA">
      <formula>NOT(ISERROR(SEARCH("RUSIA",N21)))</formula>
    </cfRule>
    <cfRule type="containsText" dxfId="340" priority="142" operator="containsText" text="HOLANDA">
      <formula>NOT(ISERROR(SEARCH("HOLANDA",N21)))</formula>
    </cfRule>
    <cfRule type="containsText" dxfId="339" priority="143" operator="containsText" text="FRANCIA">
      <formula>NOT(ISERROR(SEARCH("FRANCIA",N21)))</formula>
    </cfRule>
    <cfRule type="containsText" dxfId="338" priority="144" operator="containsText" text="ITALIA">
      <formula>NOT(ISERROR(SEARCH("ITALIA",N21)))</formula>
    </cfRule>
    <cfRule type="containsText" dxfId="337" priority="145" operator="containsText" text="BÉLGICA">
      <formula>NOT(ISERROR(SEARCH("BÉLGICA",N21)))</formula>
    </cfRule>
    <cfRule type="containsText" dxfId="336" priority="146" operator="containsText" text="ESPAÑA">
      <formula>NOT(ISERROR(SEARCH("ESPAÑA",N21)))</formula>
    </cfRule>
    <cfRule type="containsText" dxfId="335" priority="147" operator="containsText" text="ALEMANIA">
      <formula>NOT(ISERROR(SEARCH("ALEMANIA",N21)))</formula>
    </cfRule>
    <cfRule type="containsText" dxfId="334" priority="148" operator="containsText" text="PAÍSES NÓRDICOS">
      <formula>NOT(ISERROR(SEARCH("PAÍSES NÓRDICOS",N21)))</formula>
    </cfRule>
    <cfRule type="containsText" dxfId="333" priority="149" operator="containsText" text="REINO UNIDO">
      <formula>NOT(ISERROR(SEARCH("REINO UNIDO",N21)))</formula>
    </cfRule>
    <cfRule type="containsText" dxfId="332" priority="150" operator="containsText" text="DINAMARCA">
      <formula>NOT(ISERROR(SEARCH("DINAMARCA",N21)))</formula>
    </cfRule>
    <cfRule type="containsText" dxfId="331" priority="151" operator="containsText" text="NORUEGA">
      <formula>NOT(ISERROR(SEARCH("NORUEGA",N21)))</formula>
    </cfRule>
    <cfRule type="containsText" dxfId="330" priority="152" operator="containsText" text="FINLANDIA">
      <formula>NOT(ISERROR(SEARCH("FINLANDIA",N21)))</formula>
    </cfRule>
    <cfRule type="containsText" dxfId="329" priority="153" operator="containsText" text="SUECIA">
      <formula>NOT(ISERROR(SEARCH("SUECIA",N21)))</formula>
    </cfRule>
  </conditionalFormatting>
  <conditionalFormatting sqref="N22">
    <cfRule type="containsText" dxfId="328" priority="120" operator="containsText" text="SUIZA">
      <formula>NOT(ISERROR(SEARCH("SUIZA",N22)))</formula>
    </cfRule>
    <cfRule type="containsText" dxfId="327" priority="121" operator="containsText" text="AUSTRIA">
      <formula>NOT(ISERROR(SEARCH("AUSTRIA",N22)))</formula>
    </cfRule>
    <cfRule type="containsText" dxfId="326" priority="122" operator="containsText" text="IRLANDA">
      <formula>NOT(ISERROR(SEARCH("IRLANDA",N22)))</formula>
    </cfRule>
    <cfRule type="containsText" dxfId="325" priority="123" operator="containsText" text="PAÍSES DEL ESTE">
      <formula>NOT(ISERROR(SEARCH("PAÍSES DEL ESTE",N22)))</formula>
    </cfRule>
    <cfRule type="containsText" dxfId="324" priority="124" operator="containsText" text="RUSIA">
      <formula>NOT(ISERROR(SEARCH("RUSIA",N22)))</formula>
    </cfRule>
    <cfRule type="containsText" dxfId="323" priority="125" operator="containsText" text="HOLANDA">
      <formula>NOT(ISERROR(SEARCH("HOLANDA",N22)))</formula>
    </cfRule>
    <cfRule type="containsText" dxfId="322" priority="126" operator="containsText" text="FRANCIA">
      <formula>NOT(ISERROR(SEARCH("FRANCIA",N22)))</formula>
    </cfRule>
    <cfRule type="containsText" dxfId="321" priority="127" operator="containsText" text="ITALIA">
      <formula>NOT(ISERROR(SEARCH("ITALIA",N22)))</formula>
    </cfRule>
    <cfRule type="containsText" dxfId="320" priority="128" operator="containsText" text="BÉLGICA">
      <formula>NOT(ISERROR(SEARCH("BÉLGICA",N22)))</formula>
    </cfRule>
    <cfRule type="containsText" dxfId="319" priority="129" operator="containsText" text="ESPAÑA">
      <formula>NOT(ISERROR(SEARCH("ESPAÑA",N22)))</formula>
    </cfRule>
    <cfRule type="containsText" dxfId="318" priority="130" operator="containsText" text="ALEMANIA">
      <formula>NOT(ISERROR(SEARCH("ALEMANIA",N22)))</formula>
    </cfRule>
    <cfRule type="containsText" dxfId="317" priority="131" operator="containsText" text="PAÍSES NÓRDICOS">
      <formula>NOT(ISERROR(SEARCH("PAÍSES NÓRDICOS",N22)))</formula>
    </cfRule>
    <cfRule type="containsText" dxfId="316" priority="132" operator="containsText" text="REINO UNIDO">
      <formula>NOT(ISERROR(SEARCH("REINO UNIDO",N22)))</formula>
    </cfRule>
    <cfRule type="containsText" dxfId="315" priority="133" operator="containsText" text="DINAMARCA">
      <formula>NOT(ISERROR(SEARCH("DINAMARCA",N22)))</formula>
    </cfRule>
    <cfRule type="containsText" dxfId="314" priority="134" operator="containsText" text="NORUEGA">
      <formula>NOT(ISERROR(SEARCH("NORUEGA",N22)))</formula>
    </cfRule>
    <cfRule type="containsText" dxfId="313" priority="135" operator="containsText" text="FINLANDIA">
      <formula>NOT(ISERROR(SEARCH("FINLANDIA",N22)))</formula>
    </cfRule>
    <cfRule type="containsText" dxfId="312" priority="136" operator="containsText" text="SUECIA">
      <formula>NOT(ISERROR(SEARCH("SUECIA",N22)))</formula>
    </cfRule>
  </conditionalFormatting>
  <conditionalFormatting sqref="N22">
    <cfRule type="containsText" dxfId="311" priority="103" operator="containsText" text="SUIZA">
      <formula>NOT(ISERROR(SEARCH("SUIZA",N22)))</formula>
    </cfRule>
    <cfRule type="containsText" dxfId="310" priority="104" operator="containsText" text="AUSTRIA">
      <formula>NOT(ISERROR(SEARCH("AUSTRIA",N22)))</formula>
    </cfRule>
    <cfRule type="containsText" dxfId="309" priority="105" operator="containsText" text="IRLANDA">
      <formula>NOT(ISERROR(SEARCH("IRLANDA",N22)))</formula>
    </cfRule>
    <cfRule type="containsText" dxfId="308" priority="106" operator="containsText" text="PAÍSES DEL ESTE">
      <formula>NOT(ISERROR(SEARCH("PAÍSES DEL ESTE",N22)))</formula>
    </cfRule>
    <cfRule type="containsText" dxfId="307" priority="107" operator="containsText" text="RUSIA">
      <formula>NOT(ISERROR(SEARCH("RUSIA",N22)))</formula>
    </cfRule>
    <cfRule type="containsText" dxfId="306" priority="108" operator="containsText" text="HOLANDA">
      <formula>NOT(ISERROR(SEARCH("HOLANDA",N22)))</formula>
    </cfRule>
    <cfRule type="containsText" dxfId="305" priority="109" operator="containsText" text="FRANCIA">
      <formula>NOT(ISERROR(SEARCH("FRANCIA",N22)))</formula>
    </cfRule>
    <cfRule type="containsText" dxfId="304" priority="110" operator="containsText" text="ITALIA">
      <formula>NOT(ISERROR(SEARCH("ITALIA",N22)))</formula>
    </cfRule>
    <cfRule type="containsText" dxfId="303" priority="111" operator="containsText" text="BÉLGICA">
      <formula>NOT(ISERROR(SEARCH("BÉLGICA",N22)))</formula>
    </cfRule>
    <cfRule type="containsText" dxfId="302" priority="112" operator="containsText" text="ESPAÑA">
      <formula>NOT(ISERROR(SEARCH("ESPAÑA",N22)))</formula>
    </cfRule>
    <cfRule type="containsText" dxfId="301" priority="113" operator="containsText" text="ALEMANIA">
      <formula>NOT(ISERROR(SEARCH("ALEMANIA",N22)))</formula>
    </cfRule>
    <cfRule type="containsText" dxfId="300" priority="114" operator="containsText" text="PAÍSES NÓRDICOS">
      <formula>NOT(ISERROR(SEARCH("PAÍSES NÓRDICOS",N22)))</formula>
    </cfRule>
    <cfRule type="containsText" dxfId="299" priority="115" operator="containsText" text="REINO UNIDO">
      <formula>NOT(ISERROR(SEARCH("REINO UNIDO",N22)))</formula>
    </cfRule>
    <cfRule type="containsText" dxfId="298" priority="116" operator="containsText" text="DINAMARCA">
      <formula>NOT(ISERROR(SEARCH("DINAMARCA",N22)))</formula>
    </cfRule>
    <cfRule type="containsText" dxfId="297" priority="117" operator="containsText" text="NORUEGA">
      <formula>NOT(ISERROR(SEARCH("NORUEGA",N22)))</formula>
    </cfRule>
    <cfRule type="containsText" dxfId="296" priority="118" operator="containsText" text="FINLANDIA">
      <formula>NOT(ISERROR(SEARCH("FINLANDIA",N22)))</formula>
    </cfRule>
    <cfRule type="containsText" dxfId="295" priority="119" operator="containsText" text="SUECIA">
      <formula>NOT(ISERROR(SEARCH("SUECIA",N22)))</formula>
    </cfRule>
  </conditionalFormatting>
  <conditionalFormatting sqref="N21">
    <cfRule type="containsText" dxfId="294" priority="86" operator="containsText" text="SUIZA">
      <formula>NOT(ISERROR(SEARCH("SUIZA",N21)))</formula>
    </cfRule>
    <cfRule type="containsText" dxfId="293" priority="87" operator="containsText" text="AUSTRIA">
      <formula>NOT(ISERROR(SEARCH("AUSTRIA",N21)))</formula>
    </cfRule>
    <cfRule type="containsText" dxfId="292" priority="88" operator="containsText" text="IRLANDA">
      <formula>NOT(ISERROR(SEARCH("IRLANDA",N21)))</formula>
    </cfRule>
    <cfRule type="containsText" dxfId="291" priority="89" operator="containsText" text="PAÍSES DEL ESTE">
      <formula>NOT(ISERROR(SEARCH("PAÍSES DEL ESTE",N21)))</formula>
    </cfRule>
    <cfRule type="containsText" dxfId="290" priority="90" operator="containsText" text="RUSIA">
      <formula>NOT(ISERROR(SEARCH("RUSIA",N21)))</formula>
    </cfRule>
    <cfRule type="containsText" dxfId="289" priority="91" operator="containsText" text="HOLANDA">
      <formula>NOT(ISERROR(SEARCH("HOLANDA",N21)))</formula>
    </cfRule>
    <cfRule type="containsText" dxfId="288" priority="92" operator="containsText" text="FRANCIA">
      <formula>NOT(ISERROR(SEARCH("FRANCIA",N21)))</formula>
    </cfRule>
    <cfRule type="containsText" dxfId="287" priority="93" operator="containsText" text="ITALIA">
      <formula>NOT(ISERROR(SEARCH("ITALIA",N21)))</formula>
    </cfRule>
    <cfRule type="containsText" dxfId="286" priority="94" operator="containsText" text="BÉLGICA">
      <formula>NOT(ISERROR(SEARCH("BÉLGICA",N21)))</formula>
    </cfRule>
    <cfRule type="containsText" dxfId="285" priority="95" operator="containsText" text="ESPAÑA">
      <formula>NOT(ISERROR(SEARCH("ESPAÑA",N21)))</formula>
    </cfRule>
    <cfRule type="containsText" dxfId="284" priority="96" operator="containsText" text="ALEMANIA">
      <formula>NOT(ISERROR(SEARCH("ALEMANIA",N21)))</formula>
    </cfRule>
    <cfRule type="containsText" dxfId="283" priority="97" operator="containsText" text="PAÍSES NÓRDICOS">
      <formula>NOT(ISERROR(SEARCH("PAÍSES NÓRDICOS",N21)))</formula>
    </cfRule>
    <cfRule type="containsText" dxfId="282" priority="98" operator="containsText" text="REINO UNIDO">
      <formula>NOT(ISERROR(SEARCH("REINO UNIDO",N21)))</formula>
    </cfRule>
    <cfRule type="containsText" dxfId="281" priority="99" operator="containsText" text="DINAMARCA">
      <formula>NOT(ISERROR(SEARCH("DINAMARCA",N21)))</formula>
    </cfRule>
    <cfRule type="containsText" dxfId="280" priority="100" operator="containsText" text="NORUEGA">
      <formula>NOT(ISERROR(SEARCH("NORUEGA",N21)))</formula>
    </cfRule>
    <cfRule type="containsText" dxfId="279" priority="101" operator="containsText" text="FINLANDIA">
      <formula>NOT(ISERROR(SEARCH("FINLANDIA",N21)))</formula>
    </cfRule>
    <cfRule type="containsText" dxfId="278" priority="102" operator="containsText" text="SUECIA">
      <formula>NOT(ISERROR(SEARCH("SUECIA",N21)))</formula>
    </cfRule>
  </conditionalFormatting>
  <conditionalFormatting sqref="N21">
    <cfRule type="containsText" dxfId="277" priority="69" operator="containsText" text="SUIZA">
      <formula>NOT(ISERROR(SEARCH("SUIZA",N21)))</formula>
    </cfRule>
    <cfRule type="containsText" dxfId="276" priority="70" operator="containsText" text="AUSTRIA">
      <formula>NOT(ISERROR(SEARCH("AUSTRIA",N21)))</formula>
    </cfRule>
    <cfRule type="containsText" dxfId="275" priority="71" operator="containsText" text="IRLANDA">
      <formula>NOT(ISERROR(SEARCH("IRLANDA",N21)))</formula>
    </cfRule>
    <cfRule type="containsText" dxfId="274" priority="72" operator="containsText" text="PAÍSES DEL ESTE">
      <formula>NOT(ISERROR(SEARCH("PAÍSES DEL ESTE",N21)))</formula>
    </cfRule>
    <cfRule type="containsText" dxfId="273" priority="73" operator="containsText" text="RUSIA">
      <formula>NOT(ISERROR(SEARCH("RUSIA",N21)))</formula>
    </cfRule>
    <cfRule type="containsText" dxfId="272" priority="74" operator="containsText" text="HOLANDA">
      <formula>NOT(ISERROR(SEARCH("HOLANDA",N21)))</formula>
    </cfRule>
    <cfRule type="containsText" dxfId="271" priority="75" operator="containsText" text="FRANCIA">
      <formula>NOT(ISERROR(SEARCH("FRANCIA",N21)))</formula>
    </cfRule>
    <cfRule type="containsText" dxfId="270" priority="76" operator="containsText" text="ITALIA">
      <formula>NOT(ISERROR(SEARCH("ITALIA",N21)))</formula>
    </cfRule>
    <cfRule type="containsText" dxfId="269" priority="77" operator="containsText" text="BÉLGICA">
      <formula>NOT(ISERROR(SEARCH("BÉLGICA",N21)))</formula>
    </cfRule>
    <cfRule type="containsText" dxfId="268" priority="78" operator="containsText" text="ESPAÑA">
      <formula>NOT(ISERROR(SEARCH("ESPAÑA",N21)))</formula>
    </cfRule>
    <cfRule type="containsText" dxfId="267" priority="79" operator="containsText" text="ALEMANIA">
      <formula>NOT(ISERROR(SEARCH("ALEMANIA",N21)))</formula>
    </cfRule>
    <cfRule type="containsText" dxfId="266" priority="80" operator="containsText" text="PAÍSES NÓRDICOS">
      <formula>NOT(ISERROR(SEARCH("PAÍSES NÓRDICOS",N21)))</formula>
    </cfRule>
    <cfRule type="containsText" dxfId="265" priority="81" operator="containsText" text="REINO UNIDO">
      <formula>NOT(ISERROR(SEARCH("REINO UNIDO",N21)))</formula>
    </cfRule>
    <cfRule type="containsText" dxfId="264" priority="82" operator="containsText" text="DINAMARCA">
      <formula>NOT(ISERROR(SEARCH("DINAMARCA",N21)))</formula>
    </cfRule>
    <cfRule type="containsText" dxfId="263" priority="83" operator="containsText" text="NORUEGA">
      <formula>NOT(ISERROR(SEARCH("NORUEGA",N21)))</formula>
    </cfRule>
    <cfRule type="containsText" dxfId="262" priority="84" operator="containsText" text="FINLANDIA">
      <formula>NOT(ISERROR(SEARCH("FINLANDIA",N21)))</formula>
    </cfRule>
    <cfRule type="containsText" dxfId="261" priority="85" operator="containsText" text="SUECIA">
      <formula>NOT(ISERROR(SEARCH("SUECIA",N21)))</formula>
    </cfRule>
  </conditionalFormatting>
  <conditionalFormatting sqref="N25">
    <cfRule type="containsText" dxfId="260" priority="52" operator="containsText" text="SUIZA">
      <formula>NOT(ISERROR(SEARCH("SUIZA",N25)))</formula>
    </cfRule>
    <cfRule type="containsText" dxfId="259" priority="53" operator="containsText" text="AUSTRIA">
      <formula>NOT(ISERROR(SEARCH("AUSTRIA",N25)))</formula>
    </cfRule>
    <cfRule type="containsText" dxfId="258" priority="54" operator="containsText" text="IRLANDA">
      <formula>NOT(ISERROR(SEARCH("IRLANDA",N25)))</formula>
    </cfRule>
    <cfRule type="containsText" dxfId="257" priority="55" operator="containsText" text="PAÍSES DEL ESTE">
      <formula>NOT(ISERROR(SEARCH("PAÍSES DEL ESTE",N25)))</formula>
    </cfRule>
    <cfRule type="containsText" dxfId="256" priority="56" operator="containsText" text="RUSIA">
      <formula>NOT(ISERROR(SEARCH("RUSIA",N25)))</formula>
    </cfRule>
    <cfRule type="containsText" dxfId="255" priority="57" operator="containsText" text="HOLANDA">
      <formula>NOT(ISERROR(SEARCH("HOLANDA",N25)))</formula>
    </cfRule>
    <cfRule type="containsText" dxfId="254" priority="58" operator="containsText" text="FRANCIA">
      <formula>NOT(ISERROR(SEARCH("FRANCIA",N25)))</formula>
    </cfRule>
    <cfRule type="containsText" dxfId="253" priority="59" operator="containsText" text="ITALIA">
      <formula>NOT(ISERROR(SEARCH("ITALIA",N25)))</formula>
    </cfRule>
    <cfRule type="containsText" dxfId="252" priority="60" operator="containsText" text="BÉLGICA">
      <formula>NOT(ISERROR(SEARCH("BÉLGICA",N25)))</formula>
    </cfRule>
    <cfRule type="containsText" dxfId="251" priority="61" operator="containsText" text="ESPAÑA">
      <formula>NOT(ISERROR(SEARCH("ESPAÑA",N25)))</formula>
    </cfRule>
    <cfRule type="containsText" dxfId="250" priority="62" operator="containsText" text="ALEMANIA">
      <formula>NOT(ISERROR(SEARCH("ALEMANIA",N25)))</formula>
    </cfRule>
    <cfRule type="containsText" dxfId="249" priority="63" operator="containsText" text="PAÍSES NÓRDICOS">
      <formula>NOT(ISERROR(SEARCH("PAÍSES NÓRDICOS",N25)))</formula>
    </cfRule>
    <cfRule type="containsText" dxfId="248" priority="64" operator="containsText" text="REINO UNIDO">
      <formula>NOT(ISERROR(SEARCH("REINO UNIDO",N25)))</formula>
    </cfRule>
    <cfRule type="containsText" dxfId="247" priority="65" operator="containsText" text="DINAMARCA">
      <formula>NOT(ISERROR(SEARCH("DINAMARCA",N25)))</formula>
    </cfRule>
    <cfRule type="containsText" dxfId="246" priority="66" operator="containsText" text="NORUEGA">
      <formula>NOT(ISERROR(SEARCH("NORUEGA",N25)))</formula>
    </cfRule>
    <cfRule type="containsText" dxfId="245" priority="67" operator="containsText" text="FINLANDIA">
      <formula>NOT(ISERROR(SEARCH("FINLANDIA",N25)))</formula>
    </cfRule>
    <cfRule type="containsText" dxfId="244" priority="68" operator="containsText" text="SUECIA">
      <formula>NOT(ISERROR(SEARCH("SUECIA",N25)))</formula>
    </cfRule>
  </conditionalFormatting>
  <conditionalFormatting sqref="N24">
    <cfRule type="containsText" dxfId="243" priority="35" operator="containsText" text="SUIZA">
      <formula>NOT(ISERROR(SEARCH("SUIZA",N24)))</formula>
    </cfRule>
    <cfRule type="containsText" dxfId="242" priority="36" operator="containsText" text="AUSTRIA">
      <formula>NOT(ISERROR(SEARCH("AUSTRIA",N24)))</formula>
    </cfRule>
    <cfRule type="containsText" dxfId="241" priority="37" operator="containsText" text="IRLANDA">
      <formula>NOT(ISERROR(SEARCH("IRLANDA",N24)))</formula>
    </cfRule>
    <cfRule type="containsText" dxfId="240" priority="38" operator="containsText" text="PAÍSES DEL ESTE">
      <formula>NOT(ISERROR(SEARCH("PAÍSES DEL ESTE",N24)))</formula>
    </cfRule>
    <cfRule type="containsText" dxfId="239" priority="39" operator="containsText" text="RUSIA">
      <formula>NOT(ISERROR(SEARCH("RUSIA",N24)))</formula>
    </cfRule>
    <cfRule type="containsText" dxfId="238" priority="40" operator="containsText" text="HOLANDA">
      <formula>NOT(ISERROR(SEARCH("HOLANDA",N24)))</formula>
    </cfRule>
    <cfRule type="containsText" dxfId="237" priority="41" operator="containsText" text="FRANCIA">
      <formula>NOT(ISERROR(SEARCH("FRANCIA",N24)))</formula>
    </cfRule>
    <cfRule type="containsText" dxfId="236" priority="42" operator="containsText" text="ITALIA">
      <formula>NOT(ISERROR(SEARCH("ITALIA",N24)))</formula>
    </cfRule>
    <cfRule type="containsText" dxfId="235" priority="43" operator="containsText" text="BÉLGICA">
      <formula>NOT(ISERROR(SEARCH("BÉLGICA",N24)))</formula>
    </cfRule>
    <cfRule type="containsText" dxfId="234" priority="44" operator="containsText" text="ESPAÑA">
      <formula>NOT(ISERROR(SEARCH("ESPAÑA",N24)))</formula>
    </cfRule>
    <cfRule type="containsText" dxfId="233" priority="45" operator="containsText" text="ALEMANIA">
      <formula>NOT(ISERROR(SEARCH("ALEMANIA",N24)))</formula>
    </cfRule>
    <cfRule type="containsText" dxfId="232" priority="46" operator="containsText" text="PAÍSES NÓRDICOS">
      <formula>NOT(ISERROR(SEARCH("PAÍSES NÓRDICOS",N24)))</formula>
    </cfRule>
    <cfRule type="containsText" dxfId="231" priority="47" operator="containsText" text="REINO UNIDO">
      <formula>NOT(ISERROR(SEARCH("REINO UNIDO",N24)))</formula>
    </cfRule>
    <cfRule type="containsText" dxfId="230" priority="48" operator="containsText" text="DINAMARCA">
      <formula>NOT(ISERROR(SEARCH("DINAMARCA",N24)))</formula>
    </cfRule>
    <cfRule type="containsText" dxfId="229" priority="49" operator="containsText" text="NORUEGA">
      <formula>NOT(ISERROR(SEARCH("NORUEGA",N24)))</formula>
    </cfRule>
    <cfRule type="containsText" dxfId="228" priority="50" operator="containsText" text="FINLANDIA">
      <formula>NOT(ISERROR(SEARCH("FINLANDIA",N24)))</formula>
    </cfRule>
    <cfRule type="containsText" dxfId="227" priority="51" operator="containsText" text="SUECIA">
      <formula>NOT(ISERROR(SEARCH("SUECIA",N24)))</formula>
    </cfRule>
  </conditionalFormatting>
  <conditionalFormatting sqref="N17">
    <cfRule type="containsText" dxfId="226" priority="18" operator="containsText" text="SUIZA">
      <formula>NOT(ISERROR(SEARCH("SUIZA",N17)))</formula>
    </cfRule>
    <cfRule type="containsText" dxfId="225" priority="19" operator="containsText" text="AUSTRIA">
      <formula>NOT(ISERROR(SEARCH("AUSTRIA",N17)))</formula>
    </cfRule>
    <cfRule type="containsText" dxfId="224" priority="20" operator="containsText" text="IRLANDA">
      <formula>NOT(ISERROR(SEARCH("IRLANDA",N17)))</formula>
    </cfRule>
    <cfRule type="containsText" dxfId="223" priority="21" operator="containsText" text="PAÍSES DEL ESTE">
      <formula>NOT(ISERROR(SEARCH("PAÍSES DEL ESTE",N17)))</formula>
    </cfRule>
    <cfRule type="containsText" dxfId="222" priority="22" operator="containsText" text="RUSIA">
      <formula>NOT(ISERROR(SEARCH("RUSIA",N17)))</formula>
    </cfRule>
    <cfRule type="containsText" dxfId="221" priority="23" operator="containsText" text="HOLANDA">
      <formula>NOT(ISERROR(SEARCH("HOLANDA",N17)))</formula>
    </cfRule>
    <cfRule type="containsText" dxfId="220" priority="24" operator="containsText" text="FRANCIA">
      <formula>NOT(ISERROR(SEARCH("FRANCIA",N17)))</formula>
    </cfRule>
    <cfRule type="containsText" dxfId="219" priority="25" operator="containsText" text="ITALIA">
      <formula>NOT(ISERROR(SEARCH("ITALIA",N17)))</formula>
    </cfRule>
    <cfRule type="containsText" dxfId="218" priority="26" operator="containsText" text="BÉLGICA">
      <formula>NOT(ISERROR(SEARCH("BÉLGICA",N17)))</formula>
    </cfRule>
    <cfRule type="containsText" dxfId="217" priority="27" operator="containsText" text="ESPAÑA">
      <formula>NOT(ISERROR(SEARCH("ESPAÑA",N17)))</formula>
    </cfRule>
    <cfRule type="containsText" dxfId="216" priority="28" operator="containsText" text="ALEMANIA">
      <formula>NOT(ISERROR(SEARCH("ALEMANIA",N17)))</formula>
    </cfRule>
    <cfRule type="containsText" dxfId="215" priority="29" operator="containsText" text="PAÍSES NÓRDICOS">
      <formula>NOT(ISERROR(SEARCH("PAÍSES NÓRDICOS",N17)))</formula>
    </cfRule>
    <cfRule type="containsText" dxfId="214" priority="30" operator="containsText" text="REINO UNIDO">
      <formula>NOT(ISERROR(SEARCH("REINO UNIDO",N17)))</formula>
    </cfRule>
    <cfRule type="containsText" dxfId="213" priority="31" operator="containsText" text="DINAMARCA">
      <formula>NOT(ISERROR(SEARCH("DINAMARCA",N17)))</formula>
    </cfRule>
    <cfRule type="containsText" dxfId="212" priority="32" operator="containsText" text="NORUEGA">
      <formula>NOT(ISERROR(SEARCH("NORUEGA",N17)))</formula>
    </cfRule>
    <cfRule type="containsText" dxfId="211" priority="33" operator="containsText" text="FINLANDIA">
      <formula>NOT(ISERROR(SEARCH("FINLANDIA",N17)))</formula>
    </cfRule>
    <cfRule type="containsText" dxfId="210" priority="34" operator="containsText" text="SUECIA">
      <formula>NOT(ISERROR(SEARCH("SUECIA",N17)))</formula>
    </cfRule>
  </conditionalFormatting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42578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75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2" width="15.7109375" style="222" customWidth="1"/>
    <col min="3" max="6" width="9.5703125" style="222" customWidth="1"/>
    <col min="7" max="7" width="13.85546875" style="222" customWidth="1"/>
    <col min="8" max="10" width="9.5703125" style="222" customWidth="1"/>
    <col min="11" max="11" width="13.7109375" style="222" customWidth="1"/>
    <col min="12" max="14" width="9.5703125" style="222" customWidth="1"/>
    <col min="15" max="261" width="11.42578125" style="222"/>
    <col min="262" max="262" width="15.85546875" style="222" bestFit="1" customWidth="1"/>
    <col min="263" max="263" width="8.7109375" style="222" customWidth="1"/>
    <col min="264" max="264" width="11.28515625" style="222" customWidth="1"/>
    <col min="265" max="269" width="9.7109375" style="222" bestFit="1" customWidth="1"/>
    <col min="270" max="270" width="15.140625" style="222" customWidth="1"/>
    <col min="271" max="517" width="11.42578125" style="222"/>
    <col min="518" max="518" width="15.85546875" style="222" bestFit="1" customWidth="1"/>
    <col min="519" max="519" width="8.7109375" style="222" customWidth="1"/>
    <col min="520" max="520" width="11.28515625" style="222" customWidth="1"/>
    <col min="521" max="525" width="9.7109375" style="222" bestFit="1" customWidth="1"/>
    <col min="526" max="526" width="15.140625" style="222" customWidth="1"/>
    <col min="527" max="773" width="11.42578125" style="222"/>
    <col min="774" max="774" width="15.85546875" style="222" bestFit="1" customWidth="1"/>
    <col min="775" max="775" width="8.7109375" style="222" customWidth="1"/>
    <col min="776" max="776" width="11.28515625" style="222" customWidth="1"/>
    <col min="777" max="781" width="9.7109375" style="222" bestFit="1" customWidth="1"/>
    <col min="782" max="782" width="15.140625" style="222" customWidth="1"/>
    <col min="783" max="1029" width="11.42578125" style="222"/>
    <col min="1030" max="1030" width="15.85546875" style="222" bestFit="1" customWidth="1"/>
    <col min="1031" max="1031" width="8.7109375" style="222" customWidth="1"/>
    <col min="1032" max="1032" width="11.28515625" style="222" customWidth="1"/>
    <col min="1033" max="1037" width="9.7109375" style="222" bestFit="1" customWidth="1"/>
    <col min="1038" max="1038" width="15.140625" style="222" customWidth="1"/>
    <col min="1039" max="1285" width="11.42578125" style="222"/>
    <col min="1286" max="1286" width="15.85546875" style="222" bestFit="1" customWidth="1"/>
    <col min="1287" max="1287" width="8.7109375" style="222" customWidth="1"/>
    <col min="1288" max="1288" width="11.28515625" style="222" customWidth="1"/>
    <col min="1289" max="1293" width="9.7109375" style="222" bestFit="1" customWidth="1"/>
    <col min="1294" max="1294" width="15.140625" style="222" customWidth="1"/>
    <col min="1295" max="1541" width="11.42578125" style="222"/>
    <col min="1542" max="1542" width="15.85546875" style="222" bestFit="1" customWidth="1"/>
    <col min="1543" max="1543" width="8.7109375" style="222" customWidth="1"/>
    <col min="1544" max="1544" width="11.28515625" style="222" customWidth="1"/>
    <col min="1545" max="1549" width="9.7109375" style="222" bestFit="1" customWidth="1"/>
    <col min="1550" max="1550" width="15.140625" style="222" customWidth="1"/>
    <col min="1551" max="1797" width="11.42578125" style="222"/>
    <col min="1798" max="1798" width="15.85546875" style="222" bestFit="1" customWidth="1"/>
    <col min="1799" max="1799" width="8.7109375" style="222" customWidth="1"/>
    <col min="1800" max="1800" width="11.28515625" style="222" customWidth="1"/>
    <col min="1801" max="1805" width="9.7109375" style="222" bestFit="1" customWidth="1"/>
    <col min="1806" max="1806" width="15.140625" style="222" customWidth="1"/>
    <col min="1807" max="2053" width="11.42578125" style="222"/>
    <col min="2054" max="2054" width="15.85546875" style="222" bestFit="1" customWidth="1"/>
    <col min="2055" max="2055" width="8.7109375" style="222" customWidth="1"/>
    <col min="2056" max="2056" width="11.28515625" style="222" customWidth="1"/>
    <col min="2057" max="2061" width="9.7109375" style="222" bestFit="1" customWidth="1"/>
    <col min="2062" max="2062" width="15.140625" style="222" customWidth="1"/>
    <col min="2063" max="2309" width="11.42578125" style="222"/>
    <col min="2310" max="2310" width="15.85546875" style="222" bestFit="1" customWidth="1"/>
    <col min="2311" max="2311" width="8.7109375" style="222" customWidth="1"/>
    <col min="2312" max="2312" width="11.28515625" style="222" customWidth="1"/>
    <col min="2313" max="2317" width="9.7109375" style="222" bestFit="1" customWidth="1"/>
    <col min="2318" max="2318" width="15.140625" style="222" customWidth="1"/>
    <col min="2319" max="2565" width="11.42578125" style="222"/>
    <col min="2566" max="2566" width="15.85546875" style="222" bestFit="1" customWidth="1"/>
    <col min="2567" max="2567" width="8.7109375" style="222" customWidth="1"/>
    <col min="2568" max="2568" width="11.28515625" style="222" customWidth="1"/>
    <col min="2569" max="2573" width="9.7109375" style="222" bestFit="1" customWidth="1"/>
    <col min="2574" max="2574" width="15.140625" style="222" customWidth="1"/>
    <col min="2575" max="2821" width="11.42578125" style="222"/>
    <col min="2822" max="2822" width="15.85546875" style="222" bestFit="1" customWidth="1"/>
    <col min="2823" max="2823" width="8.7109375" style="222" customWidth="1"/>
    <col min="2824" max="2824" width="11.28515625" style="222" customWidth="1"/>
    <col min="2825" max="2829" width="9.7109375" style="222" bestFit="1" customWidth="1"/>
    <col min="2830" max="2830" width="15.140625" style="222" customWidth="1"/>
    <col min="2831" max="3077" width="11.42578125" style="222"/>
    <col min="3078" max="3078" width="15.85546875" style="222" bestFit="1" customWidth="1"/>
    <col min="3079" max="3079" width="8.7109375" style="222" customWidth="1"/>
    <col min="3080" max="3080" width="11.28515625" style="222" customWidth="1"/>
    <col min="3081" max="3085" width="9.7109375" style="222" bestFit="1" customWidth="1"/>
    <col min="3086" max="3086" width="15.140625" style="222" customWidth="1"/>
    <col min="3087" max="3333" width="11.42578125" style="222"/>
    <col min="3334" max="3334" width="15.85546875" style="222" bestFit="1" customWidth="1"/>
    <col min="3335" max="3335" width="8.7109375" style="222" customWidth="1"/>
    <col min="3336" max="3336" width="11.28515625" style="222" customWidth="1"/>
    <col min="3337" max="3341" width="9.7109375" style="222" bestFit="1" customWidth="1"/>
    <col min="3342" max="3342" width="15.140625" style="222" customWidth="1"/>
    <col min="3343" max="3589" width="11.42578125" style="222"/>
    <col min="3590" max="3590" width="15.85546875" style="222" bestFit="1" customWidth="1"/>
    <col min="3591" max="3591" width="8.7109375" style="222" customWidth="1"/>
    <col min="3592" max="3592" width="11.28515625" style="222" customWidth="1"/>
    <col min="3593" max="3597" width="9.7109375" style="222" bestFit="1" customWidth="1"/>
    <col min="3598" max="3598" width="15.140625" style="222" customWidth="1"/>
    <col min="3599" max="3845" width="11.42578125" style="222"/>
    <col min="3846" max="3846" width="15.85546875" style="222" bestFit="1" customWidth="1"/>
    <col min="3847" max="3847" width="8.7109375" style="222" customWidth="1"/>
    <col min="3848" max="3848" width="11.28515625" style="222" customWidth="1"/>
    <col min="3849" max="3853" width="9.7109375" style="222" bestFit="1" customWidth="1"/>
    <col min="3854" max="3854" width="15.140625" style="222" customWidth="1"/>
    <col min="3855" max="4101" width="11.42578125" style="222"/>
    <col min="4102" max="4102" width="15.85546875" style="222" bestFit="1" customWidth="1"/>
    <col min="4103" max="4103" width="8.7109375" style="222" customWidth="1"/>
    <col min="4104" max="4104" width="11.28515625" style="222" customWidth="1"/>
    <col min="4105" max="4109" width="9.7109375" style="222" bestFit="1" customWidth="1"/>
    <col min="4110" max="4110" width="15.140625" style="222" customWidth="1"/>
    <col min="4111" max="4357" width="11.42578125" style="222"/>
    <col min="4358" max="4358" width="15.85546875" style="222" bestFit="1" customWidth="1"/>
    <col min="4359" max="4359" width="8.7109375" style="222" customWidth="1"/>
    <col min="4360" max="4360" width="11.28515625" style="222" customWidth="1"/>
    <col min="4361" max="4365" width="9.7109375" style="222" bestFit="1" customWidth="1"/>
    <col min="4366" max="4366" width="15.140625" style="222" customWidth="1"/>
    <col min="4367" max="4613" width="11.42578125" style="222"/>
    <col min="4614" max="4614" width="15.85546875" style="222" bestFit="1" customWidth="1"/>
    <col min="4615" max="4615" width="8.7109375" style="222" customWidth="1"/>
    <col min="4616" max="4616" width="11.28515625" style="222" customWidth="1"/>
    <col min="4617" max="4621" width="9.7109375" style="222" bestFit="1" customWidth="1"/>
    <col min="4622" max="4622" width="15.140625" style="222" customWidth="1"/>
    <col min="4623" max="4869" width="11.42578125" style="222"/>
    <col min="4870" max="4870" width="15.85546875" style="222" bestFit="1" customWidth="1"/>
    <col min="4871" max="4871" width="8.7109375" style="222" customWidth="1"/>
    <col min="4872" max="4872" width="11.28515625" style="222" customWidth="1"/>
    <col min="4873" max="4877" width="9.7109375" style="222" bestFit="1" customWidth="1"/>
    <col min="4878" max="4878" width="15.140625" style="222" customWidth="1"/>
    <col min="4879" max="5125" width="11.42578125" style="222"/>
    <col min="5126" max="5126" width="15.85546875" style="222" bestFit="1" customWidth="1"/>
    <col min="5127" max="5127" width="8.7109375" style="222" customWidth="1"/>
    <col min="5128" max="5128" width="11.28515625" style="222" customWidth="1"/>
    <col min="5129" max="5133" width="9.7109375" style="222" bestFit="1" customWidth="1"/>
    <col min="5134" max="5134" width="15.140625" style="222" customWidth="1"/>
    <col min="5135" max="5381" width="11.42578125" style="222"/>
    <col min="5382" max="5382" width="15.85546875" style="222" bestFit="1" customWidth="1"/>
    <col min="5383" max="5383" width="8.7109375" style="222" customWidth="1"/>
    <col min="5384" max="5384" width="11.28515625" style="222" customWidth="1"/>
    <col min="5385" max="5389" width="9.7109375" style="222" bestFit="1" customWidth="1"/>
    <col min="5390" max="5390" width="15.140625" style="222" customWidth="1"/>
    <col min="5391" max="5637" width="11.42578125" style="222"/>
    <col min="5638" max="5638" width="15.85546875" style="222" bestFit="1" customWidth="1"/>
    <col min="5639" max="5639" width="8.7109375" style="222" customWidth="1"/>
    <col min="5640" max="5640" width="11.28515625" style="222" customWidth="1"/>
    <col min="5641" max="5645" width="9.7109375" style="222" bestFit="1" customWidth="1"/>
    <col min="5646" max="5646" width="15.140625" style="222" customWidth="1"/>
    <col min="5647" max="5893" width="11.42578125" style="222"/>
    <col min="5894" max="5894" width="15.85546875" style="222" bestFit="1" customWidth="1"/>
    <col min="5895" max="5895" width="8.7109375" style="222" customWidth="1"/>
    <col min="5896" max="5896" width="11.28515625" style="222" customWidth="1"/>
    <col min="5897" max="5901" width="9.7109375" style="222" bestFit="1" customWidth="1"/>
    <col min="5902" max="5902" width="15.140625" style="222" customWidth="1"/>
    <col min="5903" max="6149" width="11.42578125" style="222"/>
    <col min="6150" max="6150" width="15.85546875" style="222" bestFit="1" customWidth="1"/>
    <col min="6151" max="6151" width="8.7109375" style="222" customWidth="1"/>
    <col min="6152" max="6152" width="11.28515625" style="222" customWidth="1"/>
    <col min="6153" max="6157" width="9.7109375" style="222" bestFit="1" customWidth="1"/>
    <col min="6158" max="6158" width="15.140625" style="222" customWidth="1"/>
    <col min="6159" max="6405" width="11.42578125" style="222"/>
    <col min="6406" max="6406" width="15.85546875" style="222" bestFit="1" customWidth="1"/>
    <col min="6407" max="6407" width="8.7109375" style="222" customWidth="1"/>
    <col min="6408" max="6408" width="11.28515625" style="222" customWidth="1"/>
    <col min="6409" max="6413" width="9.7109375" style="222" bestFit="1" customWidth="1"/>
    <col min="6414" max="6414" width="15.140625" style="222" customWidth="1"/>
    <col min="6415" max="6661" width="11.42578125" style="222"/>
    <col min="6662" max="6662" width="15.85546875" style="222" bestFit="1" customWidth="1"/>
    <col min="6663" max="6663" width="8.7109375" style="222" customWidth="1"/>
    <col min="6664" max="6664" width="11.28515625" style="222" customWidth="1"/>
    <col min="6665" max="6669" width="9.7109375" style="222" bestFit="1" customWidth="1"/>
    <col min="6670" max="6670" width="15.140625" style="222" customWidth="1"/>
    <col min="6671" max="6917" width="11.42578125" style="222"/>
    <col min="6918" max="6918" width="15.85546875" style="222" bestFit="1" customWidth="1"/>
    <col min="6919" max="6919" width="8.7109375" style="222" customWidth="1"/>
    <col min="6920" max="6920" width="11.28515625" style="222" customWidth="1"/>
    <col min="6921" max="6925" width="9.7109375" style="222" bestFit="1" customWidth="1"/>
    <col min="6926" max="6926" width="15.140625" style="222" customWidth="1"/>
    <col min="6927" max="7173" width="11.42578125" style="222"/>
    <col min="7174" max="7174" width="15.85546875" style="222" bestFit="1" customWidth="1"/>
    <col min="7175" max="7175" width="8.7109375" style="222" customWidth="1"/>
    <col min="7176" max="7176" width="11.28515625" style="222" customWidth="1"/>
    <col min="7177" max="7181" width="9.7109375" style="222" bestFit="1" customWidth="1"/>
    <col min="7182" max="7182" width="15.140625" style="222" customWidth="1"/>
    <col min="7183" max="7429" width="11.42578125" style="222"/>
    <col min="7430" max="7430" width="15.85546875" style="222" bestFit="1" customWidth="1"/>
    <col min="7431" max="7431" width="8.7109375" style="222" customWidth="1"/>
    <col min="7432" max="7432" width="11.28515625" style="222" customWidth="1"/>
    <col min="7433" max="7437" width="9.7109375" style="222" bestFit="1" customWidth="1"/>
    <col min="7438" max="7438" width="15.140625" style="222" customWidth="1"/>
    <col min="7439" max="7685" width="11.42578125" style="222"/>
    <col min="7686" max="7686" width="15.85546875" style="222" bestFit="1" customWidth="1"/>
    <col min="7687" max="7687" width="8.7109375" style="222" customWidth="1"/>
    <col min="7688" max="7688" width="11.28515625" style="222" customWidth="1"/>
    <col min="7689" max="7693" width="9.7109375" style="222" bestFit="1" customWidth="1"/>
    <col min="7694" max="7694" width="15.140625" style="222" customWidth="1"/>
    <col min="7695" max="7941" width="11.42578125" style="222"/>
    <col min="7942" max="7942" width="15.85546875" style="222" bestFit="1" customWidth="1"/>
    <col min="7943" max="7943" width="8.7109375" style="222" customWidth="1"/>
    <col min="7944" max="7944" width="11.28515625" style="222" customWidth="1"/>
    <col min="7945" max="7949" width="9.7109375" style="222" bestFit="1" customWidth="1"/>
    <col min="7950" max="7950" width="15.140625" style="222" customWidth="1"/>
    <col min="7951" max="8197" width="11.42578125" style="222"/>
    <col min="8198" max="8198" width="15.85546875" style="222" bestFit="1" customWidth="1"/>
    <col min="8199" max="8199" width="8.7109375" style="222" customWidth="1"/>
    <col min="8200" max="8200" width="11.28515625" style="222" customWidth="1"/>
    <col min="8201" max="8205" width="9.7109375" style="222" bestFit="1" customWidth="1"/>
    <col min="8206" max="8206" width="15.140625" style="222" customWidth="1"/>
    <col min="8207" max="8453" width="11.42578125" style="222"/>
    <col min="8454" max="8454" width="15.85546875" style="222" bestFit="1" customWidth="1"/>
    <col min="8455" max="8455" width="8.7109375" style="222" customWidth="1"/>
    <col min="8456" max="8456" width="11.28515625" style="222" customWidth="1"/>
    <col min="8457" max="8461" width="9.7109375" style="222" bestFit="1" customWidth="1"/>
    <col min="8462" max="8462" width="15.140625" style="222" customWidth="1"/>
    <col min="8463" max="8709" width="11.42578125" style="222"/>
    <col min="8710" max="8710" width="15.85546875" style="222" bestFit="1" customWidth="1"/>
    <col min="8711" max="8711" width="8.7109375" style="222" customWidth="1"/>
    <col min="8712" max="8712" width="11.28515625" style="222" customWidth="1"/>
    <col min="8713" max="8717" width="9.7109375" style="222" bestFit="1" customWidth="1"/>
    <col min="8718" max="8718" width="15.140625" style="222" customWidth="1"/>
    <col min="8719" max="8965" width="11.42578125" style="222"/>
    <col min="8966" max="8966" width="15.85546875" style="222" bestFit="1" customWidth="1"/>
    <col min="8967" max="8967" width="8.7109375" style="222" customWidth="1"/>
    <col min="8968" max="8968" width="11.28515625" style="222" customWidth="1"/>
    <col min="8969" max="8973" width="9.7109375" style="222" bestFit="1" customWidth="1"/>
    <col min="8974" max="8974" width="15.140625" style="222" customWidth="1"/>
    <col min="8975" max="9221" width="11.42578125" style="222"/>
    <col min="9222" max="9222" width="15.85546875" style="222" bestFit="1" customWidth="1"/>
    <col min="9223" max="9223" width="8.7109375" style="222" customWidth="1"/>
    <col min="9224" max="9224" width="11.28515625" style="222" customWidth="1"/>
    <col min="9225" max="9229" width="9.7109375" style="222" bestFit="1" customWidth="1"/>
    <col min="9230" max="9230" width="15.140625" style="222" customWidth="1"/>
    <col min="9231" max="9477" width="11.42578125" style="222"/>
    <col min="9478" max="9478" width="15.85546875" style="222" bestFit="1" customWidth="1"/>
    <col min="9479" max="9479" width="8.7109375" style="222" customWidth="1"/>
    <col min="9480" max="9480" width="11.28515625" style="222" customWidth="1"/>
    <col min="9481" max="9485" width="9.7109375" style="222" bestFit="1" customWidth="1"/>
    <col min="9486" max="9486" width="15.140625" style="222" customWidth="1"/>
    <col min="9487" max="9733" width="11.42578125" style="222"/>
    <col min="9734" max="9734" width="15.85546875" style="222" bestFit="1" customWidth="1"/>
    <col min="9735" max="9735" width="8.7109375" style="222" customWidth="1"/>
    <col min="9736" max="9736" width="11.28515625" style="222" customWidth="1"/>
    <col min="9737" max="9741" width="9.7109375" style="222" bestFit="1" customWidth="1"/>
    <col min="9742" max="9742" width="15.140625" style="222" customWidth="1"/>
    <col min="9743" max="9989" width="11.42578125" style="222"/>
    <col min="9990" max="9990" width="15.85546875" style="222" bestFit="1" customWidth="1"/>
    <col min="9991" max="9991" width="8.7109375" style="222" customWidth="1"/>
    <col min="9992" max="9992" width="11.28515625" style="222" customWidth="1"/>
    <col min="9993" max="9997" width="9.7109375" style="222" bestFit="1" customWidth="1"/>
    <col min="9998" max="9998" width="15.140625" style="222" customWidth="1"/>
    <col min="9999" max="10245" width="11.42578125" style="222"/>
    <col min="10246" max="10246" width="15.85546875" style="222" bestFit="1" customWidth="1"/>
    <col min="10247" max="10247" width="8.7109375" style="222" customWidth="1"/>
    <col min="10248" max="10248" width="11.28515625" style="222" customWidth="1"/>
    <col min="10249" max="10253" width="9.7109375" style="222" bestFit="1" customWidth="1"/>
    <col min="10254" max="10254" width="15.140625" style="222" customWidth="1"/>
    <col min="10255" max="10501" width="11.42578125" style="222"/>
    <col min="10502" max="10502" width="15.85546875" style="222" bestFit="1" customWidth="1"/>
    <col min="10503" max="10503" width="8.7109375" style="222" customWidth="1"/>
    <col min="10504" max="10504" width="11.28515625" style="222" customWidth="1"/>
    <col min="10505" max="10509" width="9.7109375" style="222" bestFit="1" customWidth="1"/>
    <col min="10510" max="10510" width="15.140625" style="222" customWidth="1"/>
    <col min="10511" max="10757" width="11.42578125" style="222"/>
    <col min="10758" max="10758" width="15.85546875" style="222" bestFit="1" customWidth="1"/>
    <col min="10759" max="10759" width="8.7109375" style="222" customWidth="1"/>
    <col min="10760" max="10760" width="11.28515625" style="222" customWidth="1"/>
    <col min="10761" max="10765" width="9.7109375" style="222" bestFit="1" customWidth="1"/>
    <col min="10766" max="10766" width="15.140625" style="222" customWidth="1"/>
    <col min="10767" max="11013" width="11.42578125" style="222"/>
    <col min="11014" max="11014" width="15.85546875" style="222" bestFit="1" customWidth="1"/>
    <col min="11015" max="11015" width="8.7109375" style="222" customWidth="1"/>
    <col min="11016" max="11016" width="11.28515625" style="222" customWidth="1"/>
    <col min="11017" max="11021" width="9.7109375" style="222" bestFit="1" customWidth="1"/>
    <col min="11022" max="11022" width="15.140625" style="222" customWidth="1"/>
    <col min="11023" max="11269" width="11.42578125" style="222"/>
    <col min="11270" max="11270" width="15.85546875" style="222" bestFit="1" customWidth="1"/>
    <col min="11271" max="11271" width="8.7109375" style="222" customWidth="1"/>
    <col min="11272" max="11272" width="11.28515625" style="222" customWidth="1"/>
    <col min="11273" max="11277" width="9.7109375" style="222" bestFit="1" customWidth="1"/>
    <col min="11278" max="11278" width="15.140625" style="222" customWidth="1"/>
    <col min="11279" max="11525" width="11.42578125" style="222"/>
    <col min="11526" max="11526" width="15.85546875" style="222" bestFit="1" customWidth="1"/>
    <col min="11527" max="11527" width="8.7109375" style="222" customWidth="1"/>
    <col min="11528" max="11528" width="11.28515625" style="222" customWidth="1"/>
    <col min="11529" max="11533" width="9.7109375" style="222" bestFit="1" customWidth="1"/>
    <col min="11534" max="11534" width="15.140625" style="222" customWidth="1"/>
    <col min="11535" max="11781" width="11.42578125" style="222"/>
    <col min="11782" max="11782" width="15.85546875" style="222" bestFit="1" customWidth="1"/>
    <col min="11783" max="11783" width="8.7109375" style="222" customWidth="1"/>
    <col min="11784" max="11784" width="11.28515625" style="222" customWidth="1"/>
    <col min="11785" max="11789" width="9.7109375" style="222" bestFit="1" customWidth="1"/>
    <col min="11790" max="11790" width="15.140625" style="222" customWidth="1"/>
    <col min="11791" max="12037" width="11.42578125" style="222"/>
    <col min="12038" max="12038" width="15.85546875" style="222" bestFit="1" customWidth="1"/>
    <col min="12039" max="12039" width="8.7109375" style="222" customWidth="1"/>
    <col min="12040" max="12040" width="11.28515625" style="222" customWidth="1"/>
    <col min="12041" max="12045" width="9.7109375" style="222" bestFit="1" customWidth="1"/>
    <col min="12046" max="12046" width="15.140625" style="222" customWidth="1"/>
    <col min="12047" max="12293" width="11.42578125" style="222"/>
    <col min="12294" max="12294" width="15.85546875" style="222" bestFit="1" customWidth="1"/>
    <col min="12295" max="12295" width="8.7109375" style="222" customWidth="1"/>
    <col min="12296" max="12296" width="11.28515625" style="222" customWidth="1"/>
    <col min="12297" max="12301" width="9.7109375" style="222" bestFit="1" customWidth="1"/>
    <col min="12302" max="12302" width="15.140625" style="222" customWidth="1"/>
    <col min="12303" max="12549" width="11.42578125" style="222"/>
    <col min="12550" max="12550" width="15.85546875" style="222" bestFit="1" customWidth="1"/>
    <col min="12551" max="12551" width="8.7109375" style="222" customWidth="1"/>
    <col min="12552" max="12552" width="11.28515625" style="222" customWidth="1"/>
    <col min="12553" max="12557" width="9.7109375" style="222" bestFit="1" customWidth="1"/>
    <col min="12558" max="12558" width="15.140625" style="222" customWidth="1"/>
    <col min="12559" max="12805" width="11.42578125" style="222"/>
    <col min="12806" max="12806" width="15.85546875" style="222" bestFit="1" customWidth="1"/>
    <col min="12807" max="12807" width="8.7109375" style="222" customWidth="1"/>
    <col min="12808" max="12808" width="11.28515625" style="222" customWidth="1"/>
    <col min="12809" max="12813" width="9.7109375" style="222" bestFit="1" customWidth="1"/>
    <col min="12814" max="12814" width="15.140625" style="222" customWidth="1"/>
    <col min="12815" max="13061" width="11.42578125" style="222"/>
    <col min="13062" max="13062" width="15.85546875" style="222" bestFit="1" customWidth="1"/>
    <col min="13063" max="13063" width="8.7109375" style="222" customWidth="1"/>
    <col min="13064" max="13064" width="11.28515625" style="222" customWidth="1"/>
    <col min="13065" max="13069" width="9.7109375" style="222" bestFit="1" customWidth="1"/>
    <col min="13070" max="13070" width="15.140625" style="222" customWidth="1"/>
    <col min="13071" max="13317" width="11.42578125" style="222"/>
    <col min="13318" max="13318" width="15.85546875" style="222" bestFit="1" customWidth="1"/>
    <col min="13319" max="13319" width="8.7109375" style="222" customWidth="1"/>
    <col min="13320" max="13320" width="11.28515625" style="222" customWidth="1"/>
    <col min="13321" max="13325" width="9.7109375" style="222" bestFit="1" customWidth="1"/>
    <col min="13326" max="13326" width="15.140625" style="222" customWidth="1"/>
    <col min="13327" max="13573" width="11.42578125" style="222"/>
    <col min="13574" max="13574" width="15.85546875" style="222" bestFit="1" customWidth="1"/>
    <col min="13575" max="13575" width="8.7109375" style="222" customWidth="1"/>
    <col min="13576" max="13576" width="11.28515625" style="222" customWidth="1"/>
    <col min="13577" max="13581" width="9.7109375" style="222" bestFit="1" customWidth="1"/>
    <col min="13582" max="13582" width="15.140625" style="222" customWidth="1"/>
    <col min="13583" max="13829" width="11.42578125" style="222"/>
    <col min="13830" max="13830" width="15.85546875" style="222" bestFit="1" customWidth="1"/>
    <col min="13831" max="13831" width="8.7109375" style="222" customWidth="1"/>
    <col min="13832" max="13832" width="11.28515625" style="222" customWidth="1"/>
    <col min="13833" max="13837" width="9.7109375" style="222" bestFit="1" customWidth="1"/>
    <col min="13838" max="13838" width="15.140625" style="222" customWidth="1"/>
    <col min="13839" max="14085" width="11.42578125" style="222"/>
    <col min="14086" max="14086" width="15.85546875" style="222" bestFit="1" customWidth="1"/>
    <col min="14087" max="14087" width="8.7109375" style="222" customWidth="1"/>
    <col min="14088" max="14088" width="11.28515625" style="222" customWidth="1"/>
    <col min="14089" max="14093" width="9.7109375" style="222" bestFit="1" customWidth="1"/>
    <col min="14094" max="14094" width="15.140625" style="222" customWidth="1"/>
    <col min="14095" max="14341" width="11.42578125" style="222"/>
    <col min="14342" max="14342" width="15.85546875" style="222" bestFit="1" customWidth="1"/>
    <col min="14343" max="14343" width="8.7109375" style="222" customWidth="1"/>
    <col min="14344" max="14344" width="11.28515625" style="222" customWidth="1"/>
    <col min="14345" max="14349" width="9.7109375" style="222" bestFit="1" customWidth="1"/>
    <col min="14350" max="14350" width="15.140625" style="222" customWidth="1"/>
    <col min="14351" max="14597" width="11.42578125" style="222"/>
    <col min="14598" max="14598" width="15.85546875" style="222" bestFit="1" customWidth="1"/>
    <col min="14599" max="14599" width="8.7109375" style="222" customWidth="1"/>
    <col min="14600" max="14600" width="11.28515625" style="222" customWidth="1"/>
    <col min="14601" max="14605" width="9.7109375" style="222" bestFit="1" customWidth="1"/>
    <col min="14606" max="14606" width="15.140625" style="222" customWidth="1"/>
    <col min="14607" max="14853" width="11.42578125" style="222"/>
    <col min="14854" max="14854" width="15.85546875" style="222" bestFit="1" customWidth="1"/>
    <col min="14855" max="14855" width="8.7109375" style="222" customWidth="1"/>
    <col min="14856" max="14856" width="11.28515625" style="222" customWidth="1"/>
    <col min="14857" max="14861" width="9.7109375" style="222" bestFit="1" customWidth="1"/>
    <col min="14862" max="14862" width="15.140625" style="222" customWidth="1"/>
    <col min="14863" max="15109" width="11.42578125" style="222"/>
    <col min="15110" max="15110" width="15.85546875" style="222" bestFit="1" customWidth="1"/>
    <col min="15111" max="15111" width="8.7109375" style="222" customWidth="1"/>
    <col min="15112" max="15112" width="11.28515625" style="222" customWidth="1"/>
    <col min="15113" max="15117" width="9.7109375" style="222" bestFit="1" customWidth="1"/>
    <col min="15118" max="15118" width="15.140625" style="222" customWidth="1"/>
    <col min="15119" max="15365" width="11.42578125" style="222"/>
    <col min="15366" max="15366" width="15.85546875" style="222" bestFit="1" customWidth="1"/>
    <col min="15367" max="15367" width="8.7109375" style="222" customWidth="1"/>
    <col min="15368" max="15368" width="11.28515625" style="222" customWidth="1"/>
    <col min="15369" max="15373" width="9.7109375" style="222" bestFit="1" customWidth="1"/>
    <col min="15374" max="15374" width="15.140625" style="222" customWidth="1"/>
    <col min="15375" max="15621" width="11.42578125" style="222"/>
    <col min="15622" max="15622" width="15.85546875" style="222" bestFit="1" customWidth="1"/>
    <col min="15623" max="15623" width="8.7109375" style="222" customWidth="1"/>
    <col min="15624" max="15624" width="11.28515625" style="222" customWidth="1"/>
    <col min="15625" max="15629" width="9.7109375" style="222" bestFit="1" customWidth="1"/>
    <col min="15630" max="15630" width="15.140625" style="222" customWidth="1"/>
    <col min="15631" max="15877" width="11.42578125" style="222"/>
    <col min="15878" max="15878" width="15.85546875" style="222" bestFit="1" customWidth="1"/>
    <col min="15879" max="15879" width="8.7109375" style="222" customWidth="1"/>
    <col min="15880" max="15880" width="11.28515625" style="222" customWidth="1"/>
    <col min="15881" max="15885" width="9.7109375" style="222" bestFit="1" customWidth="1"/>
    <col min="15886" max="15886" width="15.140625" style="222" customWidth="1"/>
    <col min="15887" max="16133" width="11.42578125" style="222"/>
    <col min="16134" max="16134" width="15.85546875" style="222" bestFit="1" customWidth="1"/>
    <col min="16135" max="16135" width="8.7109375" style="222" customWidth="1"/>
    <col min="16136" max="16136" width="11.28515625" style="222" customWidth="1"/>
    <col min="16137" max="16141" width="9.7109375" style="222" bestFit="1" customWidth="1"/>
    <col min="16142" max="16142" width="15.140625" style="222" customWidth="1"/>
    <col min="16143" max="16384" width="11.42578125" style="222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422" t="s">
        <v>231</v>
      </c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</row>
    <row r="6" spans="2:14" ht="18" customHeight="1" x14ac:dyDescent="0.25">
      <c r="B6" s="413" t="str">
        <f>actualizaciones!A2</f>
        <v>I cuatrimestre 2014</v>
      </c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</row>
    <row r="7" spans="2:14" ht="15" customHeight="1" x14ac:dyDescent="0.25">
      <c r="B7" s="423" t="s">
        <v>199</v>
      </c>
      <c r="C7" s="424" t="s">
        <v>83</v>
      </c>
      <c r="D7" s="424" t="s">
        <v>85</v>
      </c>
      <c r="E7" s="425" t="s">
        <v>232</v>
      </c>
      <c r="F7" s="425"/>
      <c r="G7" s="425"/>
      <c r="H7" s="425"/>
      <c r="I7" s="425"/>
      <c r="J7" s="425"/>
      <c r="K7" s="425"/>
      <c r="L7" s="425"/>
      <c r="M7" s="423" t="s">
        <v>138</v>
      </c>
      <c r="N7" s="423" t="s">
        <v>85</v>
      </c>
    </row>
    <row r="8" spans="2:14" ht="15" customHeight="1" x14ac:dyDescent="0.25">
      <c r="B8" s="423"/>
      <c r="C8" s="424"/>
      <c r="D8" s="424"/>
      <c r="E8" s="112" t="s">
        <v>81</v>
      </c>
      <c r="F8" s="112" t="s">
        <v>233</v>
      </c>
      <c r="G8" s="113" t="s">
        <v>234</v>
      </c>
      <c r="H8" s="113" t="s">
        <v>233</v>
      </c>
      <c r="I8" s="112" t="s">
        <v>235</v>
      </c>
      <c r="J8" s="112" t="s">
        <v>233</v>
      </c>
      <c r="K8" s="113" t="s">
        <v>236</v>
      </c>
      <c r="L8" s="113" t="s">
        <v>233</v>
      </c>
      <c r="M8" s="423"/>
      <c r="N8" s="423"/>
    </row>
    <row r="9" spans="2:14" ht="15" customHeight="1" x14ac:dyDescent="0.2">
      <c r="B9" s="106" t="str">
        <f>'Nacionalidades '!B7</f>
        <v>España</v>
      </c>
      <c r="C9" s="223">
        <v>84766</v>
      </c>
      <c r="D9" s="224">
        <v>-0.14320658216588833</v>
      </c>
      <c r="E9" s="225">
        <v>67198</v>
      </c>
      <c r="F9" s="226">
        <v>-0.13374498859139139</v>
      </c>
      <c r="G9" s="223">
        <v>58191</v>
      </c>
      <c r="H9" s="224">
        <v>-0.13282367668097284</v>
      </c>
      <c r="I9" s="225">
        <v>7205</v>
      </c>
      <c r="J9" s="226">
        <v>-0.10818170565664065</v>
      </c>
      <c r="K9" s="223">
        <v>1802</v>
      </c>
      <c r="L9" s="224">
        <v>-0.24602510460251048</v>
      </c>
      <c r="M9" s="225">
        <v>17568</v>
      </c>
      <c r="N9" s="226">
        <v>-0.1775665933242826</v>
      </c>
    </row>
    <row r="10" spans="2:14" ht="15" customHeight="1" x14ac:dyDescent="0.2">
      <c r="B10" s="106" t="str">
        <f>'Nacionalidades '!B8</f>
        <v>Alemania</v>
      </c>
      <c r="C10" s="223">
        <v>67258</v>
      </c>
      <c r="D10" s="224">
        <v>0.14248343808391373</v>
      </c>
      <c r="E10" s="225">
        <v>56752</v>
      </c>
      <c r="F10" s="226">
        <v>0.14652821269116556</v>
      </c>
      <c r="G10" s="223">
        <v>47294</v>
      </c>
      <c r="H10" s="224">
        <v>0.13008363201911588</v>
      </c>
      <c r="I10" s="225">
        <v>8989</v>
      </c>
      <c r="J10" s="226">
        <v>0.20852379671954835</v>
      </c>
      <c r="K10" s="223">
        <v>469</v>
      </c>
      <c r="L10" s="224">
        <v>1.2227488151658767</v>
      </c>
      <c r="M10" s="225">
        <v>10506</v>
      </c>
      <c r="N10" s="226">
        <v>0.12111834382669939</v>
      </c>
    </row>
    <row r="11" spans="2:14" ht="15" customHeight="1" x14ac:dyDescent="0.2">
      <c r="B11" s="106" t="str">
        <f>'Nacionalidades '!B9</f>
        <v>Países Nórdicos</v>
      </c>
      <c r="C11" s="223">
        <v>32932</v>
      </c>
      <c r="D11" s="224">
        <v>0.18665321418276171</v>
      </c>
      <c r="E11" s="225">
        <v>14790</v>
      </c>
      <c r="F11" s="226">
        <v>0.31373245691952389</v>
      </c>
      <c r="G11" s="223">
        <v>8263</v>
      </c>
      <c r="H11" s="224">
        <v>0.33597413096200479</v>
      </c>
      <c r="I11" s="225">
        <v>3645</v>
      </c>
      <c r="J11" s="226">
        <v>0.23685103495079751</v>
      </c>
      <c r="K11" s="223">
        <v>2882</v>
      </c>
      <c r="L11" s="224">
        <v>0.35559736594543745</v>
      </c>
      <c r="M11" s="225">
        <v>18142</v>
      </c>
      <c r="N11" s="226">
        <v>9.9915120649933353E-2</v>
      </c>
    </row>
    <row r="12" spans="2:14" ht="15" customHeight="1" x14ac:dyDescent="0.2">
      <c r="B12" s="106" t="str">
        <f>'Nacionalidades '!B10</f>
        <v>Finlandia</v>
      </c>
      <c r="C12" s="223">
        <v>14929</v>
      </c>
      <c r="D12" s="224">
        <v>0.19269793081409281</v>
      </c>
      <c r="E12" s="225">
        <v>4719</v>
      </c>
      <c r="F12" s="226">
        <v>0.24841269841269842</v>
      </c>
      <c r="G12" s="223">
        <v>2985</v>
      </c>
      <c r="H12" s="224">
        <v>0.31613756613756605</v>
      </c>
      <c r="I12" s="225">
        <v>1664</v>
      </c>
      <c r="J12" s="226">
        <v>0.11978465679676975</v>
      </c>
      <c r="K12" s="223">
        <v>70</v>
      </c>
      <c r="L12" s="224">
        <v>1.6923076923076925</v>
      </c>
      <c r="M12" s="225">
        <v>10210</v>
      </c>
      <c r="N12" s="226">
        <v>0.16859333867460236</v>
      </c>
    </row>
    <row r="13" spans="2:14" ht="15" customHeight="1" x14ac:dyDescent="0.2">
      <c r="B13" s="106" t="str">
        <f>'Nacionalidades '!B11</f>
        <v>Suecia</v>
      </c>
      <c r="C13" s="223">
        <v>8800</v>
      </c>
      <c r="D13" s="224">
        <v>0.14702815432742433</v>
      </c>
      <c r="E13" s="225">
        <v>5294</v>
      </c>
      <c r="F13" s="226">
        <v>0.74892632969937223</v>
      </c>
      <c r="G13" s="223">
        <v>2746</v>
      </c>
      <c r="H13" s="224">
        <v>0.2253458277554663</v>
      </c>
      <c r="I13" s="225">
        <v>1046</v>
      </c>
      <c r="J13" s="226">
        <v>0.36732026143790852</v>
      </c>
      <c r="K13" s="223">
        <v>1502</v>
      </c>
      <c r="L13" s="224">
        <v>70.523809523809518</v>
      </c>
      <c r="M13" s="225">
        <v>3506</v>
      </c>
      <c r="N13" s="226">
        <v>-0.24520990312163615</v>
      </c>
    </row>
    <row r="14" spans="2:14" ht="15" customHeight="1" x14ac:dyDescent="0.2">
      <c r="B14" s="106" t="str">
        <f>'Nacionalidades '!B12</f>
        <v>Noruega</v>
      </c>
      <c r="C14" s="223">
        <v>5319</v>
      </c>
      <c r="D14" s="224">
        <v>0.13726747915330351</v>
      </c>
      <c r="E14" s="225">
        <v>3047</v>
      </c>
      <c r="F14" s="226">
        <v>-9.0176171991639298E-2</v>
      </c>
      <c r="G14" s="223">
        <v>1198</v>
      </c>
      <c r="H14" s="224">
        <v>0.50881612090680095</v>
      </c>
      <c r="I14" s="225">
        <v>563</v>
      </c>
      <c r="J14" s="226">
        <v>0.12825651302605201</v>
      </c>
      <c r="K14" s="223">
        <v>1286</v>
      </c>
      <c r="L14" s="224">
        <v>-0.3745136186770428</v>
      </c>
      <c r="M14" s="225">
        <v>2272</v>
      </c>
      <c r="N14" s="226">
        <v>0.71084337349397586</v>
      </c>
    </row>
    <row r="15" spans="2:14" ht="15" customHeight="1" x14ac:dyDescent="0.2">
      <c r="B15" s="106" t="str">
        <f>'Nacionalidades '!B13</f>
        <v>Dinamarca</v>
      </c>
      <c r="C15" s="223">
        <v>3884</v>
      </c>
      <c r="D15" s="224">
        <v>0.34580734580734585</v>
      </c>
      <c r="E15" s="225">
        <v>1730</v>
      </c>
      <c r="F15" s="226">
        <v>0.56987295825771334</v>
      </c>
      <c r="G15" s="223">
        <v>1334</v>
      </c>
      <c r="H15" s="224">
        <v>0.51247165532879824</v>
      </c>
      <c r="I15" s="225">
        <v>372</v>
      </c>
      <c r="J15" s="226">
        <v>0.88832487309644681</v>
      </c>
      <c r="K15" s="223">
        <v>24</v>
      </c>
      <c r="L15" s="224">
        <v>4.3478260869565188E-2</v>
      </c>
      <c r="M15" s="225">
        <v>2154</v>
      </c>
      <c r="N15" s="226">
        <v>0.20739910313901344</v>
      </c>
    </row>
    <row r="16" spans="2:14" ht="15" customHeight="1" x14ac:dyDescent="0.2">
      <c r="B16" s="106" t="str">
        <f>'Nacionalidades '!B14</f>
        <v>Reino Unido</v>
      </c>
      <c r="C16" s="223">
        <v>21068</v>
      </c>
      <c r="D16" s="224">
        <v>7.8695407301213383E-2</v>
      </c>
      <c r="E16" s="225">
        <v>16911</v>
      </c>
      <c r="F16" s="226">
        <v>4.0420819490586846E-2</v>
      </c>
      <c r="G16" s="223">
        <v>14437</v>
      </c>
      <c r="H16" s="224">
        <v>3.3280847409103975E-2</v>
      </c>
      <c r="I16" s="225">
        <v>2227</v>
      </c>
      <c r="J16" s="226">
        <v>1.2272727272727213E-2</v>
      </c>
      <c r="K16" s="223">
        <v>247</v>
      </c>
      <c r="L16" s="224">
        <v>2.0121951219512195</v>
      </c>
      <c r="M16" s="225">
        <v>4157</v>
      </c>
      <c r="N16" s="226">
        <v>0.26853829722306988</v>
      </c>
    </row>
    <row r="17" spans="2:16" ht="15" customHeight="1" x14ac:dyDescent="0.2">
      <c r="B17" s="106" t="str">
        <f>'Nacionalidades '!B15</f>
        <v>Francia</v>
      </c>
      <c r="C17" s="223">
        <v>7659</v>
      </c>
      <c r="D17" s="224">
        <v>0.20443465953766315</v>
      </c>
      <c r="E17" s="225">
        <v>6289</v>
      </c>
      <c r="F17" s="226">
        <v>0.19585472523293412</v>
      </c>
      <c r="G17" s="223">
        <v>5064</v>
      </c>
      <c r="H17" s="224">
        <v>0.25719960278053633</v>
      </c>
      <c r="I17" s="225">
        <v>1030</v>
      </c>
      <c r="J17" s="226">
        <v>-0.10822510822510822</v>
      </c>
      <c r="K17" s="223">
        <v>195</v>
      </c>
      <c r="L17" s="224">
        <v>1.5657894736842106</v>
      </c>
      <c r="M17" s="225">
        <v>1370</v>
      </c>
      <c r="N17" s="226">
        <v>0.24545454545454537</v>
      </c>
    </row>
    <row r="18" spans="2:16" ht="15" customHeight="1" x14ac:dyDescent="0.2">
      <c r="B18" s="106" t="str">
        <f>'Nacionalidades '!B16</f>
        <v>Rusia</v>
      </c>
      <c r="C18" s="223">
        <v>3233</v>
      </c>
      <c r="D18" s="224">
        <v>0.56561743341404358</v>
      </c>
      <c r="E18" s="225">
        <v>2287</v>
      </c>
      <c r="F18" s="226">
        <v>0.62428977272727271</v>
      </c>
      <c r="G18" s="223">
        <v>1695</v>
      </c>
      <c r="H18" s="224">
        <v>0.41014975041597346</v>
      </c>
      <c r="I18" s="225">
        <v>524</v>
      </c>
      <c r="J18" s="226">
        <v>2.0114942528735633</v>
      </c>
      <c r="K18" s="223">
        <v>68</v>
      </c>
      <c r="L18" s="224">
        <v>1.125</v>
      </c>
      <c r="M18" s="225">
        <v>946</v>
      </c>
      <c r="N18" s="226">
        <v>0.43987823439878238</v>
      </c>
    </row>
    <row r="19" spans="2:16" ht="15" customHeight="1" x14ac:dyDescent="0.2">
      <c r="B19" s="106" t="str">
        <f>'Nacionalidades '!B17</f>
        <v>Austria</v>
      </c>
      <c r="C19" s="223">
        <v>2285</v>
      </c>
      <c r="D19" s="224">
        <v>0.32771644392794896</v>
      </c>
      <c r="E19" s="225">
        <v>1800</v>
      </c>
      <c r="F19" s="226">
        <v>0.27569099929128282</v>
      </c>
      <c r="G19" s="223">
        <v>1362</v>
      </c>
      <c r="H19" s="224">
        <v>0.35657370517928277</v>
      </c>
      <c r="I19" s="225">
        <v>400</v>
      </c>
      <c r="J19" s="226">
        <v>1.5228426395939021E-2</v>
      </c>
      <c r="K19" s="223">
        <v>38</v>
      </c>
      <c r="L19" s="224">
        <v>1.9230769230769229</v>
      </c>
      <c r="M19" s="225">
        <v>485</v>
      </c>
      <c r="N19" s="226">
        <v>0.56451612903225801</v>
      </c>
    </row>
    <row r="20" spans="2:16" ht="15" customHeight="1" x14ac:dyDescent="0.2">
      <c r="B20" s="106" t="str">
        <f>'Nacionalidades '!B19</f>
        <v>Países del Este</v>
      </c>
      <c r="C20" s="223">
        <v>1994</v>
      </c>
      <c r="D20" s="224">
        <v>1.3653618030842232</v>
      </c>
      <c r="E20" s="225">
        <v>1503</v>
      </c>
      <c r="F20" s="226">
        <v>1.5648464163822524</v>
      </c>
      <c r="G20" s="223">
        <v>1187</v>
      </c>
      <c r="H20" s="224">
        <v>1.6674157303370785</v>
      </c>
      <c r="I20" s="225">
        <v>216</v>
      </c>
      <c r="J20" s="226">
        <v>0.66153846153846163</v>
      </c>
      <c r="K20" s="223">
        <v>100</v>
      </c>
      <c r="L20" s="224">
        <v>8.0909090909090917</v>
      </c>
      <c r="M20" s="225">
        <v>491</v>
      </c>
      <c r="N20" s="226">
        <v>0.91050583657587558</v>
      </c>
    </row>
    <row r="21" spans="2:16" ht="15" customHeight="1" x14ac:dyDescent="0.2">
      <c r="B21" s="106" t="str">
        <f>'Nacionalidades '!B18</f>
        <v>Italia</v>
      </c>
      <c r="C21" s="223">
        <v>2070</v>
      </c>
      <c r="D21" s="224">
        <v>0.30352644836272047</v>
      </c>
      <c r="E21" s="225">
        <v>1237</v>
      </c>
      <c r="F21" s="226">
        <v>0.29528795811518327</v>
      </c>
      <c r="G21" s="223">
        <v>776</v>
      </c>
      <c r="H21" s="224">
        <v>0.41347905282331521</v>
      </c>
      <c r="I21" s="225">
        <v>308</v>
      </c>
      <c r="J21" s="226">
        <v>-0.10724637681159421</v>
      </c>
      <c r="K21" s="223">
        <v>153</v>
      </c>
      <c r="L21" s="224">
        <v>1.5081967213114753</v>
      </c>
      <c r="M21" s="225">
        <v>833</v>
      </c>
      <c r="N21" s="226">
        <v>0.31595576619273302</v>
      </c>
    </row>
    <row r="22" spans="2:16" ht="15" customHeight="1" x14ac:dyDescent="0.2">
      <c r="B22" s="106" t="str">
        <f>'Nacionalidades '!B20</f>
        <v>Holanda</v>
      </c>
      <c r="C22" s="223">
        <v>1686</v>
      </c>
      <c r="D22" s="224">
        <v>6.8441064638783189E-2</v>
      </c>
      <c r="E22" s="225">
        <v>858</v>
      </c>
      <c r="F22" s="226">
        <v>-2.9411764705882359E-2</v>
      </c>
      <c r="G22" s="223">
        <v>700</v>
      </c>
      <c r="H22" s="224">
        <v>-5.6818181818182323E-3</v>
      </c>
      <c r="I22" s="225">
        <v>126</v>
      </c>
      <c r="J22" s="226">
        <v>-0.19230769230769229</v>
      </c>
      <c r="K22" s="223">
        <v>32</v>
      </c>
      <c r="L22" s="227">
        <v>0.33333333333333326</v>
      </c>
      <c r="M22" s="225">
        <v>828</v>
      </c>
      <c r="N22" s="226">
        <v>0.19308357348703176</v>
      </c>
    </row>
    <row r="23" spans="2:16" ht="15" customHeight="1" x14ac:dyDescent="0.2">
      <c r="B23" s="106" t="str">
        <f>'Nacionalidades '!B21</f>
        <v>Suiza</v>
      </c>
      <c r="C23" s="223">
        <v>1367</v>
      </c>
      <c r="D23" s="224">
        <v>0.13256006628003325</v>
      </c>
      <c r="E23" s="225">
        <v>1011</v>
      </c>
      <c r="F23" s="226">
        <v>0.13468013468013473</v>
      </c>
      <c r="G23" s="223">
        <v>700</v>
      </c>
      <c r="H23" s="224">
        <v>3.2448377581120846E-2</v>
      </c>
      <c r="I23" s="225">
        <v>272</v>
      </c>
      <c r="J23" s="226">
        <v>0.45454545454545459</v>
      </c>
      <c r="K23" s="223">
        <v>39</v>
      </c>
      <c r="L23" s="224">
        <v>0.5</v>
      </c>
      <c r="M23" s="225">
        <v>356</v>
      </c>
      <c r="N23" s="226">
        <v>0.12658227848101267</v>
      </c>
    </row>
    <row r="24" spans="2:16" ht="15" customHeight="1" x14ac:dyDescent="0.2">
      <c r="B24" s="106" t="str">
        <f>'Nacionalidades '!B22</f>
        <v>Irlanda</v>
      </c>
      <c r="C24" s="223">
        <v>1270</v>
      </c>
      <c r="D24" s="224">
        <v>0.5065243179122183</v>
      </c>
      <c r="E24" s="225">
        <v>945</v>
      </c>
      <c r="F24" s="226">
        <v>0.55172413793103448</v>
      </c>
      <c r="G24" s="223">
        <v>570</v>
      </c>
      <c r="H24" s="224">
        <v>0.76470588235294112</v>
      </c>
      <c r="I24" s="225">
        <v>347</v>
      </c>
      <c r="J24" s="226">
        <v>0.24820143884892087</v>
      </c>
      <c r="K24" s="223">
        <v>28</v>
      </c>
      <c r="L24" s="224">
        <v>2.5</v>
      </c>
      <c r="M24" s="225">
        <v>325</v>
      </c>
      <c r="N24" s="226">
        <v>0.38888888888888884</v>
      </c>
    </row>
    <row r="25" spans="2:16" ht="15" customHeight="1" x14ac:dyDescent="0.2">
      <c r="B25" s="106" t="str">
        <f>'Nacionalidades '!B23</f>
        <v>Bélgica</v>
      </c>
      <c r="C25" s="223">
        <v>823</v>
      </c>
      <c r="D25" s="224">
        <v>0.4214162348877375</v>
      </c>
      <c r="E25" s="225">
        <v>572</v>
      </c>
      <c r="F25" s="226">
        <v>0.58011049723756902</v>
      </c>
      <c r="G25" s="223">
        <v>370</v>
      </c>
      <c r="H25" s="224">
        <v>0.28472222222222232</v>
      </c>
      <c r="I25" s="225">
        <v>180</v>
      </c>
      <c r="J25" s="226">
        <v>2.0508474576271185</v>
      </c>
      <c r="K25" s="223">
        <v>22</v>
      </c>
      <c r="L25" s="224">
        <v>0.46666666666666656</v>
      </c>
      <c r="M25" s="225">
        <v>251</v>
      </c>
      <c r="N25" s="226">
        <v>0.15668202764976957</v>
      </c>
    </row>
    <row r="26" spans="2:16" ht="15" customHeight="1" x14ac:dyDescent="0.2">
      <c r="B26" s="106" t="str">
        <f>'Nacionalidades '!B24</f>
        <v>Resto de Europa</v>
      </c>
      <c r="C26" s="223">
        <v>4778</v>
      </c>
      <c r="D26" s="224">
        <v>0.9173354735152488</v>
      </c>
      <c r="E26" s="225">
        <v>3303</v>
      </c>
      <c r="F26" s="226">
        <v>1.0313653136531364</v>
      </c>
      <c r="G26" s="223">
        <v>2636</v>
      </c>
      <c r="H26" s="224">
        <v>1.2981691368788142</v>
      </c>
      <c r="I26" s="225">
        <v>590</v>
      </c>
      <c r="J26" s="226">
        <v>0.29670329670329676</v>
      </c>
      <c r="K26" s="223">
        <v>77</v>
      </c>
      <c r="L26" s="227">
        <v>2.2083333333333335</v>
      </c>
      <c r="M26" s="225">
        <v>1475</v>
      </c>
      <c r="N26" s="226">
        <v>0.70323325635103928</v>
      </c>
    </row>
    <row r="27" spans="2:16" ht="15" customHeight="1" x14ac:dyDescent="0.2">
      <c r="B27" s="106" t="str">
        <f>'Nacionalidades '!B25</f>
        <v>Usa</v>
      </c>
      <c r="C27" s="223">
        <v>530</v>
      </c>
      <c r="D27" s="224">
        <v>0.19909502262443435</v>
      </c>
      <c r="E27" s="225">
        <v>343</v>
      </c>
      <c r="F27" s="226">
        <v>9.2356687898089262E-2</v>
      </c>
      <c r="G27" s="223">
        <v>242</v>
      </c>
      <c r="H27" s="224">
        <v>-8.1967213114754189E-3</v>
      </c>
      <c r="I27" s="225">
        <v>57</v>
      </c>
      <c r="J27" s="226">
        <v>3.6363636363636376E-2</v>
      </c>
      <c r="K27" s="223">
        <v>44</v>
      </c>
      <c r="L27" s="224">
        <v>1.9333333333333331</v>
      </c>
      <c r="M27" s="225">
        <v>187</v>
      </c>
      <c r="N27" s="226">
        <v>0.4609375</v>
      </c>
    </row>
    <row r="28" spans="2:16" ht="15" customHeight="1" x14ac:dyDescent="0.2">
      <c r="B28" s="106" t="str">
        <f>'Nacionalidades '!B26</f>
        <v>Resto de América</v>
      </c>
      <c r="C28" s="223">
        <v>672</v>
      </c>
      <c r="D28" s="224">
        <v>-0.20848056537102477</v>
      </c>
      <c r="E28" s="225">
        <v>277</v>
      </c>
      <c r="F28" s="226">
        <v>-0.31604938271604943</v>
      </c>
      <c r="G28" s="223">
        <v>155</v>
      </c>
      <c r="H28" s="224">
        <v>-0.34322033898305082</v>
      </c>
      <c r="I28" s="225">
        <v>91</v>
      </c>
      <c r="J28" s="226">
        <v>-0.42767295597484278</v>
      </c>
      <c r="K28" s="223">
        <v>31</v>
      </c>
      <c r="L28" s="224">
        <v>2.1</v>
      </c>
      <c r="M28" s="225">
        <v>395</v>
      </c>
      <c r="N28" s="226">
        <v>-0.11036036036036034</v>
      </c>
      <c r="O28" s="228"/>
      <c r="P28" s="228"/>
    </row>
    <row r="29" spans="2:16" ht="15" customHeight="1" x14ac:dyDescent="0.2">
      <c r="B29" s="106" t="str">
        <f>'Nacionalidades '!B27</f>
        <v>Resto del Mundo</v>
      </c>
      <c r="C29" s="223">
        <v>2023</v>
      </c>
      <c r="D29" s="224">
        <v>0.12077562326869806</v>
      </c>
      <c r="E29" s="225">
        <v>1578</v>
      </c>
      <c r="F29" s="226">
        <v>0.12553495007132676</v>
      </c>
      <c r="G29" s="223">
        <v>1370</v>
      </c>
      <c r="H29" s="224">
        <v>0.13129644921552441</v>
      </c>
      <c r="I29" s="225">
        <v>166</v>
      </c>
      <c r="J29" s="226">
        <v>0.17730496453900702</v>
      </c>
      <c r="K29" s="223">
        <v>42</v>
      </c>
      <c r="L29" s="224">
        <v>-0.16000000000000003</v>
      </c>
      <c r="M29" s="225">
        <v>445</v>
      </c>
      <c r="N29" s="226">
        <v>0.10421836228287851</v>
      </c>
    </row>
    <row r="30" spans="2:16" ht="15" customHeight="1" x14ac:dyDescent="0.25">
      <c r="B30" s="229" t="str">
        <f>'Nacionalidades '!B28</f>
        <v>Turismo extranjero</v>
      </c>
      <c r="C30" s="230">
        <v>151648</v>
      </c>
      <c r="D30" s="231">
        <v>0.17991970371292521</v>
      </c>
      <c r="E30" s="230">
        <v>110456</v>
      </c>
      <c r="F30" s="231">
        <v>0.1861301719231554</v>
      </c>
      <c r="G30" s="230">
        <v>86821</v>
      </c>
      <c r="H30" s="231">
        <v>0.17221127102854217</v>
      </c>
      <c r="I30" s="230">
        <v>19168</v>
      </c>
      <c r="J30" s="231">
        <v>0.17790204633441897</v>
      </c>
      <c r="K30" s="230">
        <v>4467</v>
      </c>
      <c r="L30" s="231">
        <v>0.60452586206896552</v>
      </c>
      <c r="M30" s="230">
        <v>41192</v>
      </c>
      <c r="N30" s="231">
        <v>0.16358294963419118</v>
      </c>
    </row>
    <row r="31" spans="2:16" ht="15" customHeight="1" x14ac:dyDescent="0.25">
      <c r="B31" s="232" t="s">
        <v>83</v>
      </c>
      <c r="C31" s="233">
        <v>236414</v>
      </c>
      <c r="D31" s="234">
        <v>3.9374302068953426E-2</v>
      </c>
      <c r="E31" s="233">
        <v>177654</v>
      </c>
      <c r="F31" s="234">
        <v>4.076252519098289E-2</v>
      </c>
      <c r="G31" s="233">
        <v>145012</v>
      </c>
      <c r="H31" s="234">
        <v>2.7215414039810204E-2</v>
      </c>
      <c r="I31" s="233">
        <v>26373</v>
      </c>
      <c r="J31" s="234">
        <v>8.2991130091984333E-2</v>
      </c>
      <c r="K31" s="233">
        <v>6269</v>
      </c>
      <c r="L31" s="234">
        <v>0.21163509856977192</v>
      </c>
      <c r="M31" s="233">
        <v>58760</v>
      </c>
      <c r="N31" s="234">
        <v>3.5199605369789611E-2</v>
      </c>
    </row>
    <row r="32" spans="2:16" ht="15" customHeight="1" x14ac:dyDescent="0.25">
      <c r="B32" s="420" t="s">
        <v>67</v>
      </c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style="235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26" t="s">
        <v>237</v>
      </c>
      <c r="C5" s="427"/>
      <c r="D5" s="427"/>
      <c r="E5" s="427"/>
      <c r="F5" s="427"/>
      <c r="G5" s="427"/>
      <c r="H5" s="427"/>
    </row>
    <row r="6" spans="2:8" ht="18" customHeight="1" x14ac:dyDescent="0.25">
      <c r="B6" s="427" t="str">
        <f>actualizaciones!A2</f>
        <v>I cuatrimestre 2014</v>
      </c>
      <c r="C6" s="427"/>
      <c r="D6" s="427"/>
      <c r="E6" s="427"/>
      <c r="F6" s="427"/>
      <c r="G6" s="427"/>
      <c r="H6" s="427"/>
    </row>
    <row r="7" spans="2:8" ht="15" customHeight="1" x14ac:dyDescent="0.25">
      <c r="B7" s="423" t="s">
        <v>199</v>
      </c>
      <c r="C7" s="424" t="s">
        <v>83</v>
      </c>
      <c r="D7" s="424" t="s">
        <v>232</v>
      </c>
      <c r="E7" s="424"/>
      <c r="F7" s="424"/>
      <c r="G7" s="424"/>
      <c r="H7" s="424" t="s">
        <v>143</v>
      </c>
    </row>
    <row r="8" spans="2:8" ht="15" customHeight="1" x14ac:dyDescent="0.25">
      <c r="B8" s="423"/>
      <c r="C8" s="424"/>
      <c r="D8" s="112" t="s">
        <v>81</v>
      </c>
      <c r="E8" s="112" t="s">
        <v>238</v>
      </c>
      <c r="F8" s="112" t="s">
        <v>235</v>
      </c>
      <c r="G8" s="236" t="s">
        <v>239</v>
      </c>
      <c r="H8" s="424"/>
    </row>
    <row r="9" spans="2:8" x14ac:dyDescent="0.25">
      <c r="B9" s="106" t="str">
        <f>'Nacionalidades '!B7</f>
        <v>España</v>
      </c>
      <c r="C9" s="224">
        <f>'Nacionalidad-Alojamiento(datos)'!D9</f>
        <v>-0.14320658216588833</v>
      </c>
      <c r="D9" s="226">
        <f>'Nacionalidad-Alojamiento(datos)'!F9</f>
        <v>-0.13374498859139139</v>
      </c>
      <c r="E9" s="226">
        <f>'Nacionalidad-Alojamiento(datos)'!H9</f>
        <v>-0.13282367668097284</v>
      </c>
      <c r="F9" s="226">
        <f>'Nacionalidad-Alojamiento(datos)'!J9</f>
        <v>-0.10818170565664065</v>
      </c>
      <c r="G9" s="237">
        <f>'Nacionalidad-Alojamiento(datos)'!L9</f>
        <v>-0.24602510460251048</v>
      </c>
      <c r="H9" s="224">
        <f>'Nacionalidad-Alojamiento(datos)'!N9</f>
        <v>-0.1775665933242826</v>
      </c>
    </row>
    <row r="10" spans="2:8" x14ac:dyDescent="0.25">
      <c r="B10" s="106" t="str">
        <f>'Nacionalidades '!B8</f>
        <v>Alemania</v>
      </c>
      <c r="C10" s="224">
        <f>'Nacionalidad-Alojamiento(datos)'!D10</f>
        <v>0.14248343808391373</v>
      </c>
      <c r="D10" s="226">
        <f>'Nacionalidad-Alojamiento(datos)'!F10</f>
        <v>0.14652821269116556</v>
      </c>
      <c r="E10" s="226">
        <f>'Nacionalidad-Alojamiento(datos)'!H10</f>
        <v>0.13008363201911588</v>
      </c>
      <c r="F10" s="226">
        <f>'Nacionalidad-Alojamiento(datos)'!J10</f>
        <v>0.20852379671954835</v>
      </c>
      <c r="G10" s="237">
        <f>'Nacionalidad-Alojamiento(datos)'!L10</f>
        <v>1.2227488151658767</v>
      </c>
      <c r="H10" s="224">
        <f>'Nacionalidad-Alojamiento(datos)'!N10</f>
        <v>0.12111834382669939</v>
      </c>
    </row>
    <row r="11" spans="2:8" x14ac:dyDescent="0.25">
      <c r="B11" s="106" t="str">
        <f>'Nacionalidades '!B9</f>
        <v>Países Nórdicos</v>
      </c>
      <c r="C11" s="224">
        <f>'Nacionalidad-Alojamiento(datos)'!D11</f>
        <v>0.18665321418276171</v>
      </c>
      <c r="D11" s="226">
        <f>'Nacionalidad-Alojamiento(datos)'!F11</f>
        <v>0.31373245691952389</v>
      </c>
      <c r="E11" s="226">
        <f>'Nacionalidad-Alojamiento(datos)'!H11</f>
        <v>0.33597413096200479</v>
      </c>
      <c r="F11" s="226">
        <f>'Nacionalidad-Alojamiento(datos)'!J11</f>
        <v>0.23685103495079751</v>
      </c>
      <c r="G11" s="237">
        <f>'Nacionalidad-Alojamiento(datos)'!L11</f>
        <v>0.35559736594543745</v>
      </c>
      <c r="H11" s="224">
        <f>'Nacionalidad-Alojamiento(datos)'!N11</f>
        <v>9.9915120649933353E-2</v>
      </c>
    </row>
    <row r="12" spans="2:8" x14ac:dyDescent="0.25">
      <c r="B12" s="106" t="str">
        <f>'Nacionalidades '!B10</f>
        <v>Finlandia</v>
      </c>
      <c r="C12" s="224">
        <f>'Nacionalidad-Alojamiento(datos)'!D12</f>
        <v>0.19269793081409281</v>
      </c>
      <c r="D12" s="226">
        <f>'Nacionalidad-Alojamiento(datos)'!F12</f>
        <v>0.24841269841269842</v>
      </c>
      <c r="E12" s="226">
        <f>'Nacionalidad-Alojamiento(datos)'!H12</f>
        <v>0.31613756613756605</v>
      </c>
      <c r="F12" s="226">
        <f>'Nacionalidad-Alojamiento(datos)'!J12</f>
        <v>0.11978465679676975</v>
      </c>
      <c r="G12" s="237">
        <f>'Nacionalidad-Alojamiento(datos)'!L12</f>
        <v>1.6923076923076925</v>
      </c>
      <c r="H12" s="224">
        <f>'Nacionalidad-Alojamiento(datos)'!N12</f>
        <v>0.16859333867460236</v>
      </c>
    </row>
    <row r="13" spans="2:8" x14ac:dyDescent="0.25">
      <c r="B13" s="106" t="str">
        <f>'Nacionalidades '!B11</f>
        <v>Suecia</v>
      </c>
      <c r="C13" s="224">
        <f>'Nacionalidad-Alojamiento(datos)'!D13</f>
        <v>0.14702815432742433</v>
      </c>
      <c r="D13" s="226">
        <f>'Nacionalidad-Alojamiento(datos)'!F13</f>
        <v>0.74892632969937223</v>
      </c>
      <c r="E13" s="226">
        <f>'Nacionalidad-Alojamiento(datos)'!H13</f>
        <v>0.2253458277554663</v>
      </c>
      <c r="F13" s="226">
        <f>'Nacionalidad-Alojamiento(datos)'!J13</f>
        <v>0.36732026143790852</v>
      </c>
      <c r="G13" s="237">
        <f>'Nacionalidad-Alojamiento(datos)'!L13</f>
        <v>70.523809523809518</v>
      </c>
      <c r="H13" s="224">
        <f>'Nacionalidad-Alojamiento(datos)'!N13</f>
        <v>-0.24520990312163615</v>
      </c>
    </row>
    <row r="14" spans="2:8" x14ac:dyDescent="0.25">
      <c r="B14" s="106" t="str">
        <f>'Nacionalidades '!B12</f>
        <v>Noruega</v>
      </c>
      <c r="C14" s="224">
        <f>'Nacionalidad-Alojamiento(datos)'!D14</f>
        <v>0.13726747915330351</v>
      </c>
      <c r="D14" s="226">
        <f>'Nacionalidad-Alojamiento(datos)'!F14</f>
        <v>-9.0176171991639298E-2</v>
      </c>
      <c r="E14" s="226">
        <f>'Nacionalidad-Alojamiento(datos)'!H14</f>
        <v>0.50881612090680095</v>
      </c>
      <c r="F14" s="226">
        <f>'Nacionalidad-Alojamiento(datos)'!J14</f>
        <v>0.12825651302605201</v>
      </c>
      <c r="G14" s="237">
        <f>'Nacionalidad-Alojamiento(datos)'!L14</f>
        <v>-0.3745136186770428</v>
      </c>
      <c r="H14" s="224">
        <f>'Nacionalidad-Alojamiento(datos)'!N14</f>
        <v>0.71084337349397586</v>
      </c>
    </row>
    <row r="15" spans="2:8" x14ac:dyDescent="0.25">
      <c r="B15" s="106" t="str">
        <f>'Nacionalidades '!B13</f>
        <v>Dinamarca</v>
      </c>
      <c r="C15" s="224">
        <f>'Nacionalidad-Alojamiento(datos)'!D15</f>
        <v>0.34580734580734585</v>
      </c>
      <c r="D15" s="226">
        <f>'Nacionalidad-Alojamiento(datos)'!F15</f>
        <v>0.56987295825771334</v>
      </c>
      <c r="E15" s="226">
        <f>'Nacionalidad-Alojamiento(datos)'!H15</f>
        <v>0.51247165532879824</v>
      </c>
      <c r="F15" s="226">
        <f>'Nacionalidad-Alojamiento(datos)'!J15</f>
        <v>0.88832487309644681</v>
      </c>
      <c r="G15" s="237">
        <f>'Nacionalidad-Alojamiento(datos)'!L15</f>
        <v>4.3478260869565188E-2</v>
      </c>
      <c r="H15" s="224">
        <f>'Nacionalidad-Alojamiento(datos)'!N15</f>
        <v>0.20739910313901344</v>
      </c>
    </row>
    <row r="16" spans="2:8" x14ac:dyDescent="0.25">
      <c r="B16" s="106" t="str">
        <f>'Nacionalidades '!B14</f>
        <v>Reino Unido</v>
      </c>
      <c r="C16" s="224">
        <f>'Nacionalidad-Alojamiento(datos)'!D16</f>
        <v>7.8695407301213383E-2</v>
      </c>
      <c r="D16" s="226">
        <f>'Nacionalidad-Alojamiento(datos)'!F16</f>
        <v>4.0420819490586846E-2</v>
      </c>
      <c r="E16" s="226">
        <f>'Nacionalidad-Alojamiento(datos)'!H16</f>
        <v>3.3280847409103975E-2</v>
      </c>
      <c r="F16" s="226">
        <f>'Nacionalidad-Alojamiento(datos)'!J16</f>
        <v>1.2272727272727213E-2</v>
      </c>
      <c r="G16" s="237">
        <f>'Nacionalidad-Alojamiento(datos)'!L16</f>
        <v>2.0121951219512195</v>
      </c>
      <c r="H16" s="224">
        <f>'Nacionalidad-Alojamiento(datos)'!N16</f>
        <v>0.26853829722306988</v>
      </c>
    </row>
    <row r="17" spans="2:8" x14ac:dyDescent="0.25">
      <c r="B17" s="106" t="str">
        <f>'Nacionalidades '!B15</f>
        <v>Francia</v>
      </c>
      <c r="C17" s="224">
        <f>'Nacionalidad-Alojamiento(datos)'!D17</f>
        <v>0.20443465953766315</v>
      </c>
      <c r="D17" s="226">
        <f>'Nacionalidad-Alojamiento(datos)'!F17</f>
        <v>0.19585472523293412</v>
      </c>
      <c r="E17" s="226">
        <f>'Nacionalidad-Alojamiento(datos)'!H17</f>
        <v>0.25719960278053633</v>
      </c>
      <c r="F17" s="226">
        <f>'Nacionalidad-Alojamiento(datos)'!J17</f>
        <v>-0.10822510822510822</v>
      </c>
      <c r="G17" s="237">
        <f>'Nacionalidad-Alojamiento(datos)'!L17</f>
        <v>1.5657894736842106</v>
      </c>
      <c r="H17" s="224">
        <f>'Nacionalidad-Alojamiento(datos)'!N17</f>
        <v>0.24545454545454537</v>
      </c>
    </row>
    <row r="18" spans="2:8" x14ac:dyDescent="0.25">
      <c r="B18" s="106" t="str">
        <f>'Nacionalidades '!B16</f>
        <v>Rusia</v>
      </c>
      <c r="C18" s="224">
        <f>'Nacionalidad-Alojamiento(datos)'!D18</f>
        <v>0.56561743341404358</v>
      </c>
      <c r="D18" s="226">
        <f>'Nacionalidad-Alojamiento(datos)'!F18</f>
        <v>0.62428977272727271</v>
      </c>
      <c r="E18" s="226">
        <f>'Nacionalidad-Alojamiento(datos)'!H18</f>
        <v>0.41014975041597346</v>
      </c>
      <c r="F18" s="226">
        <f>'Nacionalidad-Alojamiento(datos)'!J18</f>
        <v>2.0114942528735633</v>
      </c>
      <c r="G18" s="237">
        <f>'Nacionalidad-Alojamiento(datos)'!L18</f>
        <v>1.125</v>
      </c>
      <c r="H18" s="224">
        <f>'Nacionalidad-Alojamiento(datos)'!N18</f>
        <v>0.43987823439878238</v>
      </c>
    </row>
    <row r="19" spans="2:8" x14ac:dyDescent="0.25">
      <c r="B19" s="106" t="str">
        <f>'Nacionalidades '!B17</f>
        <v>Austria</v>
      </c>
      <c r="C19" s="224">
        <f>'Nacionalidad-Alojamiento(datos)'!D19</f>
        <v>0.32771644392794896</v>
      </c>
      <c r="D19" s="226">
        <f>'Nacionalidad-Alojamiento(datos)'!F19</f>
        <v>0.27569099929128282</v>
      </c>
      <c r="E19" s="226">
        <f>'Nacionalidad-Alojamiento(datos)'!H19</f>
        <v>0.35657370517928277</v>
      </c>
      <c r="F19" s="226">
        <f>'Nacionalidad-Alojamiento(datos)'!J19</f>
        <v>1.5228426395939021E-2</v>
      </c>
      <c r="G19" s="237">
        <f>'Nacionalidad-Alojamiento(datos)'!L19</f>
        <v>1.9230769230769229</v>
      </c>
      <c r="H19" s="224">
        <f>'Nacionalidad-Alojamiento(datos)'!N19</f>
        <v>0.56451612903225801</v>
      </c>
    </row>
    <row r="20" spans="2:8" x14ac:dyDescent="0.25">
      <c r="B20" s="106" t="str">
        <f>'Nacionalidades '!B19</f>
        <v>Países del Este</v>
      </c>
      <c r="C20" s="224">
        <f>'Nacionalidad-Alojamiento(datos)'!D20</f>
        <v>1.3653618030842232</v>
      </c>
      <c r="D20" s="226">
        <f>'Nacionalidad-Alojamiento(datos)'!F20</f>
        <v>1.5648464163822524</v>
      </c>
      <c r="E20" s="226">
        <f>'Nacionalidad-Alojamiento(datos)'!H20</f>
        <v>1.6674157303370785</v>
      </c>
      <c r="F20" s="226">
        <f>'Nacionalidad-Alojamiento(datos)'!J20</f>
        <v>0.66153846153846163</v>
      </c>
      <c r="G20" s="237">
        <f>'Nacionalidad-Alojamiento(datos)'!L20</f>
        <v>8.0909090909090917</v>
      </c>
      <c r="H20" s="224">
        <f>'Nacionalidad-Alojamiento(datos)'!N20</f>
        <v>0.91050583657587558</v>
      </c>
    </row>
    <row r="21" spans="2:8" x14ac:dyDescent="0.25">
      <c r="B21" s="106" t="str">
        <f>'Nacionalidades '!B18</f>
        <v>Italia</v>
      </c>
      <c r="C21" s="224">
        <f>'Nacionalidad-Alojamiento(datos)'!D21</f>
        <v>0.30352644836272047</v>
      </c>
      <c r="D21" s="226">
        <f>'Nacionalidad-Alojamiento(datos)'!F21</f>
        <v>0.29528795811518327</v>
      </c>
      <c r="E21" s="226">
        <f>'Nacionalidad-Alojamiento(datos)'!H21</f>
        <v>0.41347905282331521</v>
      </c>
      <c r="F21" s="226">
        <f>'Nacionalidad-Alojamiento(datos)'!J21</f>
        <v>-0.10724637681159421</v>
      </c>
      <c r="G21" s="237">
        <f>'Nacionalidad-Alojamiento(datos)'!L21</f>
        <v>1.5081967213114753</v>
      </c>
      <c r="H21" s="224">
        <f>'Nacionalidad-Alojamiento(datos)'!N21</f>
        <v>0.31595576619273302</v>
      </c>
    </row>
    <row r="22" spans="2:8" x14ac:dyDescent="0.25">
      <c r="B22" s="106" t="str">
        <f>'Nacionalidades '!B20</f>
        <v>Holanda</v>
      </c>
      <c r="C22" s="224">
        <f>'Nacionalidad-Alojamiento(datos)'!D22</f>
        <v>6.8441064638783189E-2</v>
      </c>
      <c r="D22" s="226">
        <f>'Nacionalidad-Alojamiento(datos)'!F22</f>
        <v>-2.9411764705882359E-2</v>
      </c>
      <c r="E22" s="226">
        <f>'Nacionalidad-Alojamiento(datos)'!H22</f>
        <v>-5.6818181818182323E-3</v>
      </c>
      <c r="F22" s="226">
        <f>'Nacionalidad-Alojamiento(datos)'!J22</f>
        <v>-0.19230769230769229</v>
      </c>
      <c r="G22" s="237">
        <f>'Nacionalidad-Alojamiento(datos)'!L22</f>
        <v>0.33333333333333326</v>
      </c>
      <c r="H22" s="224">
        <f>'Nacionalidad-Alojamiento(datos)'!N22</f>
        <v>0.19308357348703176</v>
      </c>
    </row>
    <row r="23" spans="2:8" x14ac:dyDescent="0.25">
      <c r="B23" s="106" t="str">
        <f>'Nacionalidades '!B21</f>
        <v>Suiza</v>
      </c>
      <c r="C23" s="224">
        <f>'Nacionalidad-Alojamiento(datos)'!D23</f>
        <v>0.13256006628003325</v>
      </c>
      <c r="D23" s="226">
        <f>'Nacionalidad-Alojamiento(datos)'!F23</f>
        <v>0.13468013468013473</v>
      </c>
      <c r="E23" s="226">
        <f>'Nacionalidad-Alojamiento(datos)'!H23</f>
        <v>3.2448377581120846E-2</v>
      </c>
      <c r="F23" s="226">
        <f>'Nacionalidad-Alojamiento(datos)'!J23</f>
        <v>0.45454545454545459</v>
      </c>
      <c r="G23" s="237">
        <f>'Nacionalidad-Alojamiento(datos)'!L23</f>
        <v>0.5</v>
      </c>
      <c r="H23" s="224">
        <f>'Nacionalidad-Alojamiento(datos)'!N23</f>
        <v>0.12658227848101267</v>
      </c>
    </row>
    <row r="24" spans="2:8" x14ac:dyDescent="0.25">
      <c r="B24" s="106" t="str">
        <f>'Nacionalidades '!B22</f>
        <v>Irlanda</v>
      </c>
      <c r="C24" s="224">
        <f>'Nacionalidad-Alojamiento(datos)'!D24</f>
        <v>0.5065243179122183</v>
      </c>
      <c r="D24" s="226">
        <f>'Nacionalidad-Alojamiento(datos)'!F24</f>
        <v>0.55172413793103448</v>
      </c>
      <c r="E24" s="226">
        <f>'Nacionalidad-Alojamiento(datos)'!H24</f>
        <v>0.76470588235294112</v>
      </c>
      <c r="F24" s="226">
        <f>'Nacionalidad-Alojamiento(datos)'!J24</f>
        <v>0.24820143884892087</v>
      </c>
      <c r="G24" s="237">
        <f>IFERROR('Nacionalidad-Alojamiento(datos)'!L24,"-")</f>
        <v>2.5</v>
      </c>
      <c r="H24" s="224">
        <f>'Nacionalidad-Alojamiento(datos)'!N24</f>
        <v>0.38888888888888884</v>
      </c>
    </row>
    <row r="25" spans="2:8" x14ac:dyDescent="0.25">
      <c r="B25" s="106" t="str">
        <f>'Nacionalidades '!B23</f>
        <v>Bélgica</v>
      </c>
      <c r="C25" s="224">
        <f>'Nacionalidad-Alojamiento(datos)'!D25</f>
        <v>0.4214162348877375</v>
      </c>
      <c r="D25" s="226">
        <f>'Nacionalidad-Alojamiento(datos)'!F25</f>
        <v>0.58011049723756902</v>
      </c>
      <c r="E25" s="226">
        <f>'Nacionalidad-Alojamiento(datos)'!H25</f>
        <v>0.28472222222222232</v>
      </c>
      <c r="F25" s="226">
        <f>'Nacionalidad-Alojamiento(datos)'!J25</f>
        <v>2.0508474576271185</v>
      </c>
      <c r="G25" s="237">
        <f>IFERROR('Nacionalidad-Alojamiento(datos)'!L25,"-")</f>
        <v>0.46666666666666656</v>
      </c>
      <c r="H25" s="224">
        <f>'Nacionalidad-Alojamiento(datos)'!N25</f>
        <v>0.15668202764976957</v>
      </c>
    </row>
    <row r="26" spans="2:8" x14ac:dyDescent="0.25">
      <c r="B26" s="106" t="str">
        <f>'Nacionalidades '!B24</f>
        <v>Resto de Europa</v>
      </c>
      <c r="C26" s="224">
        <f>'Nacionalidad-Alojamiento(datos)'!D26</f>
        <v>0.9173354735152488</v>
      </c>
      <c r="D26" s="226">
        <f>'Nacionalidad-Alojamiento(datos)'!F26</f>
        <v>1.0313653136531364</v>
      </c>
      <c r="E26" s="226">
        <f>'Nacionalidad-Alojamiento(datos)'!H26</f>
        <v>1.2981691368788142</v>
      </c>
      <c r="F26" s="226">
        <f>'Nacionalidad-Alojamiento(datos)'!J26</f>
        <v>0.29670329670329676</v>
      </c>
      <c r="G26" s="237">
        <f>'Nacionalidad-Alojamiento(datos)'!L26</f>
        <v>2.2083333333333335</v>
      </c>
      <c r="H26" s="224">
        <f>'Nacionalidad-Alojamiento(datos)'!N26</f>
        <v>0.70323325635103928</v>
      </c>
    </row>
    <row r="27" spans="2:8" x14ac:dyDescent="0.25">
      <c r="B27" s="106" t="str">
        <f>'Nacionalidades '!B25</f>
        <v>Usa</v>
      </c>
      <c r="C27" s="224">
        <f>'Nacionalidad-Alojamiento(datos)'!D27</f>
        <v>0.19909502262443435</v>
      </c>
      <c r="D27" s="226">
        <f>'Nacionalidad-Alojamiento(datos)'!F27</f>
        <v>9.2356687898089262E-2</v>
      </c>
      <c r="E27" s="226">
        <f>'Nacionalidad-Alojamiento(datos)'!H27</f>
        <v>-8.1967213114754189E-3</v>
      </c>
      <c r="F27" s="226">
        <f>'Nacionalidad-Alojamiento(datos)'!J27</f>
        <v>3.6363636363636376E-2</v>
      </c>
      <c r="G27" s="237">
        <f>'Nacionalidad-Alojamiento(datos)'!L27</f>
        <v>1.9333333333333331</v>
      </c>
      <c r="H27" s="224">
        <f>'Nacionalidad-Alojamiento(datos)'!N27</f>
        <v>0.4609375</v>
      </c>
    </row>
    <row r="28" spans="2:8" x14ac:dyDescent="0.25">
      <c r="B28" s="106" t="str">
        <f>'Nacionalidades '!B26</f>
        <v>Resto de América</v>
      </c>
      <c r="C28" s="224">
        <f>'Nacionalidad-Alojamiento(datos)'!D28</f>
        <v>-0.20848056537102477</v>
      </c>
      <c r="D28" s="226">
        <f>'Nacionalidad-Alojamiento(datos)'!F28</f>
        <v>-0.31604938271604943</v>
      </c>
      <c r="E28" s="226">
        <f>'Nacionalidad-Alojamiento(datos)'!H28</f>
        <v>-0.34322033898305082</v>
      </c>
      <c r="F28" s="226">
        <f>'Nacionalidad-Alojamiento(datos)'!J28</f>
        <v>-0.42767295597484278</v>
      </c>
      <c r="G28" s="237">
        <f>IFERROR('Nacionalidad-Alojamiento(datos)'!L28,"-")</f>
        <v>2.1</v>
      </c>
      <c r="H28" s="224">
        <f>'Nacionalidad-Alojamiento(datos)'!N28</f>
        <v>-0.11036036036036034</v>
      </c>
    </row>
    <row r="29" spans="2:8" x14ac:dyDescent="0.25">
      <c r="B29" s="106" t="str">
        <f>'Nacionalidades '!B27</f>
        <v>Resto del Mundo</v>
      </c>
      <c r="C29" s="224">
        <f>'Nacionalidad-Alojamiento(datos)'!D29</f>
        <v>0.12077562326869806</v>
      </c>
      <c r="D29" s="226">
        <f>'Nacionalidad-Alojamiento(datos)'!F29</f>
        <v>0.12553495007132676</v>
      </c>
      <c r="E29" s="226">
        <f>'Nacionalidad-Alojamiento(datos)'!H29</f>
        <v>0.13129644921552441</v>
      </c>
      <c r="F29" s="226">
        <f>'Nacionalidad-Alojamiento(datos)'!J29</f>
        <v>0.17730496453900702</v>
      </c>
      <c r="G29" s="237">
        <f>'Nacionalidad-Alojamiento(datos)'!L29</f>
        <v>-0.16000000000000003</v>
      </c>
      <c r="H29" s="224">
        <f>'Nacionalidad-Alojamiento(datos)'!N29</f>
        <v>0.10421836228287851</v>
      </c>
    </row>
    <row r="30" spans="2:8" ht="15" customHeight="1" x14ac:dyDescent="0.25">
      <c r="B30" s="229" t="str">
        <f>'Nacionalidades '!B28</f>
        <v>Turismo extranjero</v>
      </c>
      <c r="C30" s="231">
        <f>'Nacionalidad-Alojamiento(datos)'!D30</f>
        <v>0.17991970371292521</v>
      </c>
      <c r="D30" s="231">
        <f>'Nacionalidad-Alojamiento(datos)'!F30</f>
        <v>0.1861301719231554</v>
      </c>
      <c r="E30" s="231">
        <f>'Nacionalidad-Alojamiento(datos)'!H30</f>
        <v>0.17221127102854217</v>
      </c>
      <c r="F30" s="231">
        <f>'Nacionalidad-Alojamiento(datos)'!J30</f>
        <v>0.17790204633441897</v>
      </c>
      <c r="G30" s="238">
        <f>'Nacionalidad-Alojamiento(datos)'!L30</f>
        <v>0.60452586206896552</v>
      </c>
      <c r="H30" s="231">
        <f>'Nacionalidad-Alojamiento(datos)'!N30</f>
        <v>0.16358294963419118</v>
      </c>
    </row>
    <row r="31" spans="2:8" x14ac:dyDescent="0.25">
      <c r="B31" s="232" t="s">
        <v>83</v>
      </c>
      <c r="C31" s="239">
        <f>'Nacionalidad-Alojamiento(datos)'!D31</f>
        <v>3.9374302068953426E-2</v>
      </c>
      <c r="D31" s="239">
        <f>'Nacionalidad-Alojamiento(datos)'!F31</f>
        <v>4.076252519098289E-2</v>
      </c>
      <c r="E31" s="239">
        <f>'Nacionalidad-Alojamiento(datos)'!H31</f>
        <v>2.7215414039810204E-2</v>
      </c>
      <c r="F31" s="239">
        <f>'Nacionalidad-Alojamiento(datos)'!J31</f>
        <v>8.2991130091984333E-2</v>
      </c>
      <c r="G31" s="240">
        <f>'Nacionalidad-Alojamiento(datos)'!L31</f>
        <v>0.21163509856977192</v>
      </c>
      <c r="H31" s="239">
        <f>'Nacionalidad-Alojamiento(datos)'!N31</f>
        <v>3.5199605369789611E-2</v>
      </c>
    </row>
    <row r="32" spans="2:8" ht="15" customHeight="1" x14ac:dyDescent="0.25">
      <c r="B32" s="420" t="s">
        <v>67</v>
      </c>
      <c r="C32" s="420"/>
      <c r="D32" s="420"/>
      <c r="E32" s="420"/>
      <c r="F32" s="420"/>
      <c r="G32" s="420"/>
      <c r="H32" s="4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26" t="s">
        <v>240</v>
      </c>
      <c r="C5" s="427"/>
      <c r="D5" s="427"/>
      <c r="E5" s="427"/>
      <c r="F5" s="427"/>
      <c r="G5" s="427"/>
      <c r="H5" s="427"/>
    </row>
    <row r="6" spans="2:8" ht="18" customHeight="1" x14ac:dyDescent="0.25">
      <c r="B6" s="427" t="str">
        <f>actualizaciones!A2</f>
        <v>I cuatrimestre 2014</v>
      </c>
      <c r="C6" s="427"/>
      <c r="D6" s="427"/>
      <c r="E6" s="427"/>
      <c r="F6" s="427"/>
      <c r="G6" s="427"/>
      <c r="H6" s="427"/>
    </row>
    <row r="7" spans="2:8" ht="15" customHeight="1" x14ac:dyDescent="0.25">
      <c r="B7" s="423" t="s">
        <v>199</v>
      </c>
      <c r="C7" s="424" t="s">
        <v>83</v>
      </c>
      <c r="D7" s="424" t="s">
        <v>232</v>
      </c>
      <c r="E7" s="424"/>
      <c r="F7" s="424"/>
      <c r="G7" s="424"/>
      <c r="H7" s="424" t="s">
        <v>143</v>
      </c>
    </row>
    <row r="8" spans="2:8" ht="15" customHeight="1" x14ac:dyDescent="0.25">
      <c r="B8" s="423"/>
      <c r="C8" s="424"/>
      <c r="D8" s="112" t="s">
        <v>81</v>
      </c>
      <c r="E8" s="112" t="s">
        <v>238</v>
      </c>
      <c r="F8" s="112" t="s">
        <v>235</v>
      </c>
      <c r="G8" s="112" t="s">
        <v>239</v>
      </c>
      <c r="H8" s="424"/>
    </row>
    <row r="9" spans="2:8" ht="15" customHeight="1" x14ac:dyDescent="0.25">
      <c r="B9" s="106" t="str">
        <f>'Nacionalidades '!B7</f>
        <v>España</v>
      </c>
      <c r="C9" s="224">
        <f>'Nacionalidad-Alojamiento(datos)'!C9/'Nacionalidad-Alojamiento(datos)'!C9</f>
        <v>1</v>
      </c>
      <c r="D9" s="226">
        <f>'Nacionalidad-Alojamiento(datos)'!E9/'Nacionalidad-Alojamiento(datos)'!$C9</f>
        <v>0.79274709199443172</v>
      </c>
      <c r="E9" s="226">
        <f>'Nacionalidad-Alojamiento(datos)'!G9/'Nacionalidad-Alojamiento(datos)'!$C9</f>
        <v>0.68648986621994668</v>
      </c>
      <c r="F9" s="226">
        <f>'Nacionalidad-Alojamiento(datos)'!I9/'Nacionalidad-Alojamiento(datos)'!$C9</f>
        <v>8.4998702309888402E-2</v>
      </c>
      <c r="G9" s="226">
        <f>'Nacionalidad-Alojamiento(datos)'!K9/'Nacionalidad-Alojamiento(datos)'!$C9</f>
        <v>2.1258523464596654E-2</v>
      </c>
      <c r="H9" s="224">
        <f>'Nacionalidad-Alojamiento(datos)'!M9/'Nacionalidad-Alojamiento(datos)'!$C9</f>
        <v>0.20725290800556828</v>
      </c>
    </row>
    <row r="10" spans="2:8" ht="15" customHeight="1" x14ac:dyDescent="0.25">
      <c r="B10" s="106" t="str">
        <f>'Nacionalidades '!B8</f>
        <v>Alemania</v>
      </c>
      <c r="C10" s="224">
        <f>'Nacionalidad-Alojamiento(datos)'!C10/'Nacionalidad-Alojamiento(datos)'!C10</f>
        <v>1</v>
      </c>
      <c r="D10" s="226">
        <f>'Nacionalidad-Alojamiento(datos)'!E10/'Nacionalidad-Alojamiento(datos)'!$C10</f>
        <v>0.8437955336168188</v>
      </c>
      <c r="E10" s="226">
        <f>'Nacionalidad-Alojamiento(datos)'!G10/'Nacionalidad-Alojamiento(datos)'!$C10</f>
        <v>0.70317285676053409</v>
      </c>
      <c r="F10" s="226">
        <f>'Nacionalidad-Alojamiento(datos)'!I10/'Nacionalidad-Alojamiento(datos)'!$C10</f>
        <v>0.13364952868060306</v>
      </c>
      <c r="G10" s="226">
        <f>'Nacionalidad-Alojamiento(datos)'!K10/'Nacionalidad-Alojamiento(datos)'!$C10</f>
        <v>6.9731481756817029E-3</v>
      </c>
      <c r="H10" s="224">
        <f>'Nacionalidad-Alojamiento(datos)'!M10/'Nacionalidad-Alojamiento(datos)'!$C10</f>
        <v>0.1562044663831812</v>
      </c>
    </row>
    <row r="11" spans="2:8" ht="15" customHeight="1" x14ac:dyDescent="0.25">
      <c r="B11" s="106" t="str">
        <f>'Nacionalidades '!B9</f>
        <v>Países Nórdicos</v>
      </c>
      <c r="C11" s="224">
        <f>'Nacionalidad-Alojamiento(datos)'!C11/'Nacionalidad-Alojamiento(datos)'!C11</f>
        <v>1</v>
      </c>
      <c r="D11" s="226">
        <f>'Nacionalidad-Alojamiento(datos)'!E11/'Nacionalidad-Alojamiento(datos)'!$C11</f>
        <v>0.44910725130572088</v>
      </c>
      <c r="E11" s="226">
        <f>'Nacionalidad-Alojamiento(datos)'!G11/'Nacionalidad-Alojamiento(datos)'!$C11</f>
        <v>0.25091096805538687</v>
      </c>
      <c r="F11" s="226">
        <f>'Nacionalidad-Alojamiento(datos)'!I11/'Nacionalidad-Alojamiento(datos)'!$C11</f>
        <v>0.11068261872950322</v>
      </c>
      <c r="G11" s="226">
        <f>'Nacionalidad-Alojamiento(datos)'!K11/'Nacionalidad-Alojamiento(datos)'!$C11</f>
        <v>8.75136645208308E-2</v>
      </c>
      <c r="H11" s="224">
        <f>'Nacionalidad-Alojamiento(datos)'!M11/'Nacionalidad-Alojamiento(datos)'!$C11</f>
        <v>0.55089274869427907</v>
      </c>
    </row>
    <row r="12" spans="2:8" ht="15" customHeight="1" x14ac:dyDescent="0.25">
      <c r="B12" s="106" t="str">
        <f>'Nacionalidades '!B10</f>
        <v>Finlandia</v>
      </c>
      <c r="C12" s="224">
        <f>'Nacionalidad-Alojamiento(datos)'!C12/'Nacionalidad-Alojamiento(datos)'!C12</f>
        <v>1</v>
      </c>
      <c r="D12" s="226">
        <f>'Nacionalidad-Alojamiento(datos)'!E12/'Nacionalidad-Alojamiento(datos)'!$C12</f>
        <v>0.31609618862616384</v>
      </c>
      <c r="E12" s="226">
        <f>'Nacionalidad-Alojamiento(datos)'!G12/'Nacionalidad-Alojamiento(datos)'!$C12</f>
        <v>0.19994641302163574</v>
      </c>
      <c r="F12" s="226">
        <f>'Nacionalidad-Alojamiento(datos)'!I12/'Nacionalidad-Alojamiento(datos)'!$C12</f>
        <v>0.11146091499765556</v>
      </c>
      <c r="G12" s="226">
        <f>'Nacionalidad-Alojamiento(datos)'!K12/'Nacionalidad-Alojamiento(datos)'!$C12</f>
        <v>4.6888606068725301E-3</v>
      </c>
      <c r="H12" s="224">
        <f>'Nacionalidad-Alojamiento(datos)'!M12/'Nacionalidad-Alojamiento(datos)'!$C12</f>
        <v>0.68390381137383616</v>
      </c>
    </row>
    <row r="13" spans="2:8" ht="15" customHeight="1" x14ac:dyDescent="0.25">
      <c r="B13" s="106" t="str">
        <f>'Nacionalidades '!B11</f>
        <v>Suecia</v>
      </c>
      <c r="C13" s="224">
        <f>'Nacionalidad-Alojamiento(datos)'!C13/'Nacionalidad-Alojamiento(datos)'!C13</f>
        <v>1</v>
      </c>
      <c r="D13" s="226">
        <f>'Nacionalidad-Alojamiento(datos)'!E13/'Nacionalidad-Alojamiento(datos)'!$C13</f>
        <v>0.60159090909090907</v>
      </c>
      <c r="E13" s="226">
        <f>'Nacionalidad-Alojamiento(datos)'!G13/'Nacionalidad-Alojamiento(datos)'!$C13</f>
        <v>0.31204545454545457</v>
      </c>
      <c r="F13" s="226">
        <f>'Nacionalidad-Alojamiento(datos)'!I13/'Nacionalidad-Alojamiento(datos)'!$C13</f>
        <v>0.11886363636363637</v>
      </c>
      <c r="G13" s="226">
        <f>'Nacionalidad-Alojamiento(datos)'!K13/'Nacionalidad-Alojamiento(datos)'!$C13</f>
        <v>0.17068181818181818</v>
      </c>
      <c r="H13" s="224">
        <f>'Nacionalidad-Alojamiento(datos)'!M13/'Nacionalidad-Alojamiento(datos)'!$C13</f>
        <v>0.39840909090909093</v>
      </c>
    </row>
    <row r="14" spans="2:8" ht="15" customHeight="1" x14ac:dyDescent="0.25">
      <c r="B14" s="106" t="str">
        <f>'Nacionalidades '!B12</f>
        <v>Noruega</v>
      </c>
      <c r="C14" s="224">
        <f>'Nacionalidad-Alojamiento(datos)'!C14/'Nacionalidad-Alojamiento(datos)'!C14</f>
        <v>1</v>
      </c>
      <c r="D14" s="226">
        <f>'Nacionalidad-Alojamiento(datos)'!E14/'Nacionalidad-Alojamiento(datos)'!$C14</f>
        <v>0.57285203985711597</v>
      </c>
      <c r="E14" s="226">
        <f>'Nacionalidad-Alojamiento(datos)'!G14/'Nacionalidad-Alojamiento(datos)'!$C14</f>
        <v>0.22523030644858055</v>
      </c>
      <c r="F14" s="226">
        <f>'Nacionalidad-Alojamiento(datos)'!I14/'Nacionalidad-Alojamiento(datos)'!$C14</f>
        <v>0.10584696371498402</v>
      </c>
      <c r="G14" s="226">
        <f>'Nacionalidad-Alojamiento(datos)'!K14/'Nacionalidad-Alojamiento(datos)'!$C14</f>
        <v>0.24177476969355141</v>
      </c>
      <c r="H14" s="224">
        <f>'Nacionalidad-Alojamiento(datos)'!M14/'Nacionalidad-Alojamiento(datos)'!$C14</f>
        <v>0.42714796014288398</v>
      </c>
    </row>
    <row r="15" spans="2:8" ht="15" customHeight="1" x14ac:dyDescent="0.25">
      <c r="B15" s="106" t="str">
        <f>'Nacionalidades '!B13</f>
        <v>Dinamarca</v>
      </c>
      <c r="C15" s="224">
        <f>'Nacionalidad-Alojamiento(datos)'!C15/'Nacionalidad-Alojamiento(datos)'!C15</f>
        <v>1</v>
      </c>
      <c r="D15" s="226">
        <f>'Nacionalidad-Alojamiento(datos)'!E15/'Nacionalidad-Alojamiento(datos)'!$C15</f>
        <v>0.4454170957775489</v>
      </c>
      <c r="E15" s="226">
        <f>'Nacionalidad-Alojamiento(datos)'!G15/'Nacionalidad-Alojamiento(datos)'!$C15</f>
        <v>0.3434603501544799</v>
      </c>
      <c r="F15" s="226">
        <f>'Nacionalidad-Alojamiento(datos)'!I15/'Nacionalidad-Alojamiento(datos)'!$C15</f>
        <v>9.577754891864057E-2</v>
      </c>
      <c r="G15" s="226">
        <f>'Nacionalidad-Alojamiento(datos)'!K15/'Nacionalidad-Alojamiento(datos)'!$C15</f>
        <v>6.1791967044284241E-3</v>
      </c>
      <c r="H15" s="224">
        <f>'Nacionalidad-Alojamiento(datos)'!M15/'Nacionalidad-Alojamiento(datos)'!$C15</f>
        <v>0.55458290422245105</v>
      </c>
    </row>
    <row r="16" spans="2:8" ht="15" customHeight="1" x14ac:dyDescent="0.25">
      <c r="B16" s="106" t="str">
        <f>'Nacionalidades '!B14</f>
        <v>Reino Unido</v>
      </c>
      <c r="C16" s="224">
        <f>'Nacionalidad-Alojamiento(datos)'!C16/'Nacionalidad-Alojamiento(datos)'!C16</f>
        <v>1</v>
      </c>
      <c r="D16" s="226">
        <f>'Nacionalidad-Alojamiento(datos)'!E16/'Nacionalidad-Alojamiento(datos)'!$C16</f>
        <v>0.80268653882665653</v>
      </c>
      <c r="E16" s="226">
        <f>'Nacionalidad-Alojamiento(datos)'!G16/'Nacionalidad-Alojamiento(datos)'!$C16</f>
        <v>0.68525726219859506</v>
      </c>
      <c r="F16" s="226">
        <f>'Nacionalidad-Alojamiento(datos)'!I16/'Nacionalidad-Alojamiento(datos)'!$C16</f>
        <v>0.10570533510537308</v>
      </c>
      <c r="G16" s="226">
        <f>'Nacionalidad-Alojamiento(datos)'!K16/'Nacionalidad-Alojamiento(datos)'!$C16</f>
        <v>1.1723941522688438E-2</v>
      </c>
      <c r="H16" s="224">
        <f>'Nacionalidad-Alojamiento(datos)'!M16/'Nacionalidad-Alojamiento(datos)'!$C16</f>
        <v>0.19731346117334345</v>
      </c>
    </row>
    <row r="17" spans="2:8" ht="15" customHeight="1" x14ac:dyDescent="0.25">
      <c r="B17" s="106" t="str">
        <f>'Nacionalidades '!B15</f>
        <v>Francia</v>
      </c>
      <c r="C17" s="224">
        <f>'Nacionalidad-Alojamiento(datos)'!C17/'Nacionalidad-Alojamiento(datos)'!C17</f>
        <v>1</v>
      </c>
      <c r="D17" s="226">
        <f>'Nacionalidad-Alojamiento(datos)'!E17/'Nacionalidad-Alojamiento(datos)'!$C17</f>
        <v>0.82112547329938634</v>
      </c>
      <c r="E17" s="226">
        <f>'Nacionalidad-Alojamiento(datos)'!G17/'Nacionalidad-Alojamiento(datos)'!$C17</f>
        <v>0.6611829220524873</v>
      </c>
      <c r="F17" s="226">
        <f>'Nacionalidad-Alojamiento(datos)'!I17/'Nacionalidad-Alojamiento(datos)'!$C17</f>
        <v>0.13448230839535188</v>
      </c>
      <c r="G17" s="226">
        <f>'Nacionalidad-Alojamiento(datos)'!K17/'Nacionalidad-Alojamiento(datos)'!$C17</f>
        <v>2.5460242851547198E-2</v>
      </c>
      <c r="H17" s="224">
        <f>'Nacionalidad-Alojamiento(datos)'!M17/'Nacionalidad-Alojamiento(datos)'!$C17</f>
        <v>0.17887452670061366</v>
      </c>
    </row>
    <row r="18" spans="2:8" ht="15" customHeight="1" x14ac:dyDescent="0.25">
      <c r="B18" s="106" t="str">
        <f>'Nacionalidades '!B16</f>
        <v>Rusia</v>
      </c>
      <c r="C18" s="224">
        <f>'Nacionalidad-Alojamiento(datos)'!C18/'Nacionalidad-Alojamiento(datos)'!C18</f>
        <v>1</v>
      </c>
      <c r="D18" s="226">
        <f>'Nacionalidad-Alojamiento(datos)'!E18/'Nacionalidad-Alojamiento(datos)'!$C18</f>
        <v>0.7073925146922363</v>
      </c>
      <c r="E18" s="226">
        <f>'Nacionalidad-Alojamiento(datos)'!G18/'Nacionalidad-Alojamiento(datos)'!$C18</f>
        <v>0.52428085369625732</v>
      </c>
      <c r="F18" s="226">
        <f>'Nacionalidad-Alojamiento(datos)'!I18/'Nacionalidad-Alojamiento(datos)'!$C18</f>
        <v>0.1620785648004949</v>
      </c>
      <c r="G18" s="226">
        <f>'Nacionalidad-Alojamiento(datos)'!K18/'Nacionalidad-Alojamiento(datos)'!$C18</f>
        <v>2.1033096195484071E-2</v>
      </c>
      <c r="H18" s="224">
        <f>'Nacionalidad-Alojamiento(datos)'!M18/'Nacionalidad-Alojamiento(datos)'!$C18</f>
        <v>0.2926074853077637</v>
      </c>
    </row>
    <row r="19" spans="2:8" ht="15" customHeight="1" x14ac:dyDescent="0.25">
      <c r="B19" s="106" t="str">
        <f>'Nacionalidades '!B17</f>
        <v>Austria</v>
      </c>
      <c r="C19" s="224">
        <f>'Nacionalidad-Alojamiento(datos)'!C19/'Nacionalidad-Alojamiento(datos)'!C19</f>
        <v>1</v>
      </c>
      <c r="D19" s="226">
        <f>'Nacionalidad-Alojamiento(datos)'!E19/'Nacionalidad-Alojamiento(datos)'!$C19</f>
        <v>0.78774617067833697</v>
      </c>
      <c r="E19" s="226">
        <f>'Nacionalidad-Alojamiento(datos)'!G19/'Nacionalidad-Alojamiento(datos)'!$C19</f>
        <v>0.59606126914660829</v>
      </c>
      <c r="F19" s="226">
        <f>'Nacionalidad-Alojamiento(datos)'!I19/'Nacionalidad-Alojamiento(datos)'!$C19</f>
        <v>0.17505470459518599</v>
      </c>
      <c r="G19" s="226">
        <f>'Nacionalidad-Alojamiento(datos)'!K19/'Nacionalidad-Alojamiento(datos)'!$C19</f>
        <v>1.663019693654267E-2</v>
      </c>
      <c r="H19" s="224">
        <f>'Nacionalidad-Alojamiento(datos)'!M19/'Nacionalidad-Alojamiento(datos)'!$C19</f>
        <v>0.21225382932166301</v>
      </c>
    </row>
    <row r="20" spans="2:8" ht="15" customHeight="1" x14ac:dyDescent="0.25">
      <c r="B20" s="106" t="str">
        <f>'Nacionalidades '!B19</f>
        <v>Países del Este</v>
      </c>
      <c r="C20" s="224">
        <f>'Nacionalidad-Alojamiento(datos)'!C20/'Nacionalidad-Alojamiento(datos)'!C20</f>
        <v>1</v>
      </c>
      <c r="D20" s="226">
        <f>'Nacionalidad-Alojamiento(datos)'!E20/'Nacionalidad-Alojamiento(datos)'!$C20</f>
        <v>0.75376128385155461</v>
      </c>
      <c r="E20" s="226">
        <f>'Nacionalidad-Alojamiento(datos)'!G20/'Nacionalidad-Alojamiento(datos)'!$C20</f>
        <v>0.59528585757271812</v>
      </c>
      <c r="F20" s="226">
        <f>'Nacionalidad-Alojamiento(datos)'!I20/'Nacionalidad-Alojamiento(datos)'!$C20</f>
        <v>0.10832497492477432</v>
      </c>
      <c r="G20" s="226">
        <f>'Nacionalidad-Alojamiento(datos)'!K20/'Nacionalidad-Alojamiento(datos)'!$C20</f>
        <v>5.0150451354062188E-2</v>
      </c>
      <c r="H20" s="224">
        <f>'Nacionalidad-Alojamiento(datos)'!M20/'Nacionalidad-Alojamiento(datos)'!$C20</f>
        <v>0.24623871614844534</v>
      </c>
    </row>
    <row r="21" spans="2:8" ht="15" customHeight="1" x14ac:dyDescent="0.25">
      <c r="B21" s="106" t="str">
        <f>'Nacionalidades '!B18</f>
        <v>Italia</v>
      </c>
      <c r="C21" s="224">
        <f>'Nacionalidad-Alojamiento(datos)'!C21/'Nacionalidad-Alojamiento(datos)'!C21</f>
        <v>1</v>
      </c>
      <c r="D21" s="226">
        <f>'Nacionalidad-Alojamiento(datos)'!E21/'Nacionalidad-Alojamiento(datos)'!$C21</f>
        <v>0.5975845410628019</v>
      </c>
      <c r="E21" s="226">
        <f>'Nacionalidad-Alojamiento(datos)'!G21/'Nacionalidad-Alojamiento(datos)'!$C21</f>
        <v>0.37487922705314008</v>
      </c>
      <c r="F21" s="226">
        <f>'Nacionalidad-Alojamiento(datos)'!I21/'Nacionalidad-Alojamiento(datos)'!$C21</f>
        <v>0.14879227053140096</v>
      </c>
      <c r="G21" s="226">
        <f>'Nacionalidad-Alojamiento(datos)'!K21/'Nacionalidad-Alojamiento(datos)'!$C21</f>
        <v>7.3913043478260873E-2</v>
      </c>
      <c r="H21" s="224">
        <f>'Nacionalidad-Alojamiento(datos)'!M21/'Nacionalidad-Alojamiento(datos)'!$C21</f>
        <v>0.40241545893719805</v>
      </c>
    </row>
    <row r="22" spans="2:8" ht="15" customHeight="1" x14ac:dyDescent="0.25">
      <c r="B22" s="106" t="str">
        <f>'Nacionalidades '!B20</f>
        <v>Holanda</v>
      </c>
      <c r="C22" s="224">
        <f>'Nacionalidad-Alojamiento(datos)'!C22/'Nacionalidad-Alojamiento(datos)'!C22</f>
        <v>1</v>
      </c>
      <c r="D22" s="226">
        <f>'Nacionalidad-Alojamiento(datos)'!E22/'Nacionalidad-Alojamiento(datos)'!$C22</f>
        <v>0.50889679715302494</v>
      </c>
      <c r="E22" s="226">
        <f>'Nacionalidad-Alojamiento(datos)'!G22/'Nacionalidad-Alojamiento(datos)'!$C22</f>
        <v>0.41518386714116251</v>
      </c>
      <c r="F22" s="226">
        <f>'Nacionalidad-Alojamiento(datos)'!I22/'Nacionalidad-Alojamiento(datos)'!$C22</f>
        <v>7.4733096085409248E-2</v>
      </c>
      <c r="G22" s="226">
        <f>'Nacionalidad-Alojamiento(datos)'!K22/'Nacionalidad-Alojamiento(datos)'!$C22</f>
        <v>1.8979833926453145E-2</v>
      </c>
      <c r="H22" s="224">
        <f>'Nacionalidad-Alojamiento(datos)'!M22/'Nacionalidad-Alojamiento(datos)'!$C22</f>
        <v>0.49110320284697506</v>
      </c>
    </row>
    <row r="23" spans="2:8" ht="15" customHeight="1" x14ac:dyDescent="0.25">
      <c r="B23" s="106" t="str">
        <f>'Nacionalidades '!B21</f>
        <v>Suiza</v>
      </c>
      <c r="C23" s="224">
        <f>'Nacionalidad-Alojamiento(datos)'!C23/'Nacionalidad-Alojamiento(datos)'!C23</f>
        <v>1</v>
      </c>
      <c r="D23" s="226">
        <f>'Nacionalidad-Alojamiento(datos)'!E23/'Nacionalidad-Alojamiento(datos)'!$C23</f>
        <v>0.73957571324067306</v>
      </c>
      <c r="E23" s="226">
        <f>'Nacionalidad-Alojamiento(datos)'!G23/'Nacionalidad-Alojamiento(datos)'!$C23</f>
        <v>0.51207022677395753</v>
      </c>
      <c r="F23" s="226">
        <f>'Nacionalidad-Alojamiento(datos)'!I23/'Nacionalidad-Alojamiento(datos)'!$C23</f>
        <v>0.19897585954645208</v>
      </c>
      <c r="G23" s="226">
        <f>'Nacionalidad-Alojamiento(datos)'!K23/'Nacionalidad-Alojamiento(datos)'!$C23</f>
        <v>2.8529626920263351E-2</v>
      </c>
      <c r="H23" s="224">
        <f>'Nacionalidad-Alojamiento(datos)'!M23/'Nacionalidad-Alojamiento(datos)'!$C23</f>
        <v>0.26042428675932699</v>
      </c>
    </row>
    <row r="24" spans="2:8" ht="15" customHeight="1" x14ac:dyDescent="0.25">
      <c r="B24" s="106" t="str">
        <f>'Nacionalidades '!B22</f>
        <v>Irlanda</v>
      </c>
      <c r="C24" s="224">
        <f>'Nacionalidad-Alojamiento(datos)'!C24/'Nacionalidad-Alojamiento(datos)'!C24</f>
        <v>1</v>
      </c>
      <c r="D24" s="226">
        <f>'Nacionalidad-Alojamiento(datos)'!E24/'Nacionalidad-Alojamiento(datos)'!$C24</f>
        <v>0.74409448818897639</v>
      </c>
      <c r="E24" s="226">
        <f>'Nacionalidad-Alojamiento(datos)'!G24/'Nacionalidad-Alojamiento(datos)'!$C24</f>
        <v>0.44881889763779526</v>
      </c>
      <c r="F24" s="226">
        <f>'Nacionalidad-Alojamiento(datos)'!I24/'Nacionalidad-Alojamiento(datos)'!$C24</f>
        <v>0.27322834645669292</v>
      </c>
      <c r="G24" s="226">
        <f>'Nacionalidad-Alojamiento(datos)'!K24/'Nacionalidad-Alojamiento(datos)'!$C24</f>
        <v>2.2047244094488189E-2</v>
      </c>
      <c r="H24" s="224">
        <f>'Nacionalidad-Alojamiento(datos)'!M24/'Nacionalidad-Alojamiento(datos)'!$C24</f>
        <v>0.25590551181102361</v>
      </c>
    </row>
    <row r="25" spans="2:8" ht="15" customHeight="1" x14ac:dyDescent="0.25">
      <c r="B25" s="106" t="str">
        <f>'Nacionalidades '!B23</f>
        <v>Bélgica</v>
      </c>
      <c r="C25" s="224">
        <f>'Nacionalidad-Alojamiento(datos)'!C25/'Nacionalidad-Alojamiento(datos)'!C25</f>
        <v>1</v>
      </c>
      <c r="D25" s="226">
        <f>'Nacionalidad-Alojamiento(datos)'!E25/'Nacionalidad-Alojamiento(datos)'!$C25</f>
        <v>0.69501822600243013</v>
      </c>
      <c r="E25" s="226">
        <f>'Nacionalidad-Alojamiento(datos)'!G25/'Nacionalidad-Alojamiento(datos)'!$C25</f>
        <v>0.44957472660996356</v>
      </c>
      <c r="F25" s="226">
        <f>'Nacionalidad-Alojamiento(datos)'!I25/'Nacionalidad-Alojamiento(datos)'!$C25</f>
        <v>0.2187120291616039</v>
      </c>
      <c r="G25" s="226">
        <f>'Nacionalidad-Alojamiento(datos)'!K25/'Nacionalidad-Alojamiento(datos)'!$C25</f>
        <v>2.6731470230862697E-2</v>
      </c>
      <c r="H25" s="224">
        <f>'Nacionalidad-Alojamiento(datos)'!M25/'Nacionalidad-Alojamiento(datos)'!$C25</f>
        <v>0.30498177399756987</v>
      </c>
    </row>
    <row r="26" spans="2:8" ht="15" customHeight="1" x14ac:dyDescent="0.25">
      <c r="B26" s="106" t="str">
        <f>'Nacionalidades '!B24</f>
        <v>Resto de Europa</v>
      </c>
      <c r="C26" s="224">
        <f>'Nacionalidad-Alojamiento(datos)'!C26/'Nacionalidad-Alojamiento(datos)'!C26</f>
        <v>1</v>
      </c>
      <c r="D26" s="226">
        <f>'Nacionalidad-Alojamiento(datos)'!E26/'Nacionalidad-Alojamiento(datos)'!$C26</f>
        <v>0.69129342821264128</v>
      </c>
      <c r="E26" s="226">
        <f>'Nacionalidad-Alojamiento(datos)'!G26/'Nacionalidad-Alojamiento(datos)'!$C26</f>
        <v>0.55169526998744245</v>
      </c>
      <c r="F26" s="226">
        <f>'Nacionalidad-Alojamiento(datos)'!I26/'Nacionalidad-Alojamiento(datos)'!$C26</f>
        <v>0.12348262871494349</v>
      </c>
      <c r="G26" s="226">
        <f>'Nacionalidad-Alojamiento(datos)'!K26/'Nacionalidad-Alojamiento(datos)'!$C26</f>
        <v>1.6115529510255338E-2</v>
      </c>
      <c r="H26" s="224">
        <f>'Nacionalidad-Alojamiento(datos)'!M26/'Nacionalidad-Alojamiento(datos)'!$C26</f>
        <v>0.30870657178735872</v>
      </c>
    </row>
    <row r="27" spans="2:8" ht="15" customHeight="1" x14ac:dyDescent="0.25">
      <c r="B27" s="106" t="str">
        <f>'Nacionalidades '!B25</f>
        <v>Usa</v>
      </c>
      <c r="C27" s="224">
        <f>'Nacionalidad-Alojamiento(datos)'!C27/'Nacionalidad-Alojamiento(datos)'!C27</f>
        <v>1</v>
      </c>
      <c r="D27" s="226">
        <f>'Nacionalidad-Alojamiento(datos)'!E27/'Nacionalidad-Alojamiento(datos)'!$C27</f>
        <v>0.64716981132075468</v>
      </c>
      <c r="E27" s="226">
        <f>'Nacionalidad-Alojamiento(datos)'!G27/'Nacionalidad-Alojamiento(datos)'!$C27</f>
        <v>0.45660377358490567</v>
      </c>
      <c r="F27" s="226">
        <f>'Nacionalidad-Alojamiento(datos)'!I27/'Nacionalidad-Alojamiento(datos)'!$C27</f>
        <v>0.10754716981132076</v>
      </c>
      <c r="G27" s="226">
        <f>'Nacionalidad-Alojamiento(datos)'!K27/'Nacionalidad-Alojamiento(datos)'!$C27</f>
        <v>8.3018867924528297E-2</v>
      </c>
      <c r="H27" s="224">
        <f>'Nacionalidad-Alojamiento(datos)'!M27/'Nacionalidad-Alojamiento(datos)'!$C27</f>
        <v>0.35283018867924526</v>
      </c>
    </row>
    <row r="28" spans="2:8" ht="15" customHeight="1" x14ac:dyDescent="0.25">
      <c r="B28" s="106" t="str">
        <f>'Nacionalidades '!B26</f>
        <v>Resto de América</v>
      </c>
      <c r="C28" s="224">
        <f>'Nacionalidad-Alojamiento(datos)'!C28/'Nacionalidad-Alojamiento(datos)'!C28</f>
        <v>1</v>
      </c>
      <c r="D28" s="226">
        <f>'Nacionalidad-Alojamiento(datos)'!E28/'Nacionalidad-Alojamiento(datos)'!$C28</f>
        <v>0.41220238095238093</v>
      </c>
      <c r="E28" s="226">
        <f>'Nacionalidad-Alojamiento(datos)'!G28/'Nacionalidad-Alojamiento(datos)'!$C28</f>
        <v>0.23065476190476192</v>
      </c>
      <c r="F28" s="226">
        <f>'Nacionalidad-Alojamiento(datos)'!I28/'Nacionalidad-Alojamiento(datos)'!$C28</f>
        <v>0.13541666666666666</v>
      </c>
      <c r="G28" s="226">
        <f>'Nacionalidad-Alojamiento(datos)'!K28/'Nacionalidad-Alojamiento(datos)'!$C28</f>
        <v>4.6130952380952384E-2</v>
      </c>
      <c r="H28" s="224">
        <f>'Nacionalidad-Alojamiento(datos)'!M28/'Nacionalidad-Alojamiento(datos)'!$C28</f>
        <v>0.58779761904761907</v>
      </c>
    </row>
    <row r="29" spans="2:8" ht="15" customHeight="1" x14ac:dyDescent="0.25">
      <c r="B29" s="106" t="str">
        <f>'Nacionalidades '!B27</f>
        <v>Resto del Mundo</v>
      </c>
      <c r="C29" s="224">
        <f>'Nacionalidad-Alojamiento(datos)'!C29/'Nacionalidad-Alojamiento(datos)'!C29</f>
        <v>1</v>
      </c>
      <c r="D29" s="226">
        <f>'Nacionalidad-Alojamiento(datos)'!E29/'Nacionalidad-Alojamiento(datos)'!$C29</f>
        <v>0.78002965892239251</v>
      </c>
      <c r="E29" s="226">
        <f>'Nacionalidad-Alojamiento(datos)'!G29/'Nacionalidad-Alojamiento(datos)'!$C29</f>
        <v>0.67721206129510625</v>
      </c>
      <c r="F29" s="226">
        <f>'Nacionalidad-Alojamiento(datos)'!I29/'Nacionalidad-Alojamiento(datos)'!$C29</f>
        <v>8.2056351952545722E-2</v>
      </c>
      <c r="G29" s="226">
        <f>'Nacionalidad-Alojamiento(datos)'!K29/'Nacionalidad-Alojamiento(datos)'!$C29</f>
        <v>2.0761245674740483E-2</v>
      </c>
      <c r="H29" s="224">
        <f>'Nacionalidad-Alojamiento(datos)'!M29/'Nacionalidad-Alojamiento(datos)'!$C29</f>
        <v>0.21997034107760752</v>
      </c>
    </row>
    <row r="30" spans="2:8" ht="15" customHeight="1" x14ac:dyDescent="0.25">
      <c r="B30" s="229" t="str">
        <f>'Nacionalidades '!B28</f>
        <v>Turismo extranjero</v>
      </c>
      <c r="C30" s="231">
        <f>'Nacionalidad-Alojamiento(datos)'!C30/'Nacionalidad-Alojamiento(datos)'!C30</f>
        <v>1</v>
      </c>
      <c r="D30" s="231">
        <f>'Nacionalidad-Alojamiento(datos)'!E30/'Nacionalidad-Alojamiento(datos)'!$C30</f>
        <v>0.72837096433846804</v>
      </c>
      <c r="E30" s="231">
        <f>'Nacionalidad-Alojamiento(datos)'!G30/'Nacionalidad-Alojamiento(datos)'!$C30</f>
        <v>0.5725166174298375</v>
      </c>
      <c r="F30" s="231">
        <f>'Nacionalidad-Alojamiento(datos)'!I30/'Nacionalidad-Alojamiento(datos)'!$C30</f>
        <v>0.12639797425617219</v>
      </c>
      <c r="G30" s="231">
        <f>'Nacionalidad-Alojamiento(datos)'!K30/'Nacionalidad-Alojamiento(datos)'!$C30</f>
        <v>2.9456372652458325E-2</v>
      </c>
      <c r="H30" s="231">
        <f>'Nacionalidad-Alojamiento(datos)'!M30/'Nacionalidad-Alojamiento(datos)'!$C30</f>
        <v>0.27162903566153196</v>
      </c>
    </row>
    <row r="31" spans="2:8" ht="15" customHeight="1" x14ac:dyDescent="0.25">
      <c r="B31" s="232" t="s">
        <v>83</v>
      </c>
      <c r="C31" s="239">
        <f>'Nacionalidad-Alojamiento(datos)'!C31/'Nacionalidad-Alojamiento(datos)'!C31</f>
        <v>1</v>
      </c>
      <c r="D31" s="239">
        <f>'Nacionalidad-Alojamiento(datos)'!E31/'Nacionalidad-Alojamiento(datos)'!$C31</f>
        <v>0.75145295963860004</v>
      </c>
      <c r="E31" s="239">
        <f>'Nacionalidad-Alojamiento(datos)'!G31/'Nacionalidad-Alojamiento(datos)'!$C31</f>
        <v>0.61338161022612869</v>
      </c>
      <c r="F31" s="239">
        <f>'Nacionalidad-Alojamiento(datos)'!I31/'Nacionalidad-Alojamiento(datos)'!$C31</f>
        <v>0.11155430727452689</v>
      </c>
      <c r="G31" s="239">
        <f>'Nacionalidad-Alojamiento(datos)'!K31/'Nacionalidad-Alojamiento(datos)'!$C31</f>
        <v>2.6517042137944452E-2</v>
      </c>
      <c r="H31" s="239">
        <f>'Nacionalidad-Alojamiento(datos)'!M31/'Nacionalidad-Alojamiento(datos)'!$C31</f>
        <v>0.24854704036139991</v>
      </c>
    </row>
    <row r="32" spans="2:8" ht="15" customHeight="1" x14ac:dyDescent="0.25">
      <c r="B32" s="420" t="s">
        <v>67</v>
      </c>
      <c r="C32" s="420"/>
      <c r="D32" s="420"/>
      <c r="E32" s="420"/>
      <c r="F32" s="420"/>
      <c r="G32" s="420"/>
      <c r="H32" s="4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2" width="15.7109375" style="222" customWidth="1"/>
    <col min="3" max="4" width="10.7109375" style="222" customWidth="1"/>
    <col min="5" max="5" width="13" style="222" customWidth="1"/>
    <col min="6" max="6" width="10.7109375" style="222" customWidth="1"/>
    <col min="7" max="7" width="13" style="222" customWidth="1"/>
    <col min="8" max="8" width="11.7109375" style="222" customWidth="1"/>
    <col min="9" max="255" width="11.42578125" style="222"/>
    <col min="256" max="256" width="15.85546875" style="222" bestFit="1" customWidth="1"/>
    <col min="257" max="257" width="8.7109375" style="222" customWidth="1"/>
    <col min="258" max="258" width="10.85546875" style="222" customWidth="1"/>
    <col min="259" max="263" width="9.7109375" style="222" bestFit="1" customWidth="1"/>
    <col min="264" max="264" width="16.5703125" style="222" customWidth="1"/>
    <col min="265" max="511" width="11.42578125" style="222"/>
    <col min="512" max="512" width="15.85546875" style="222" bestFit="1" customWidth="1"/>
    <col min="513" max="513" width="8.7109375" style="222" customWidth="1"/>
    <col min="514" max="514" width="10.85546875" style="222" customWidth="1"/>
    <col min="515" max="519" width="9.7109375" style="222" bestFit="1" customWidth="1"/>
    <col min="520" max="520" width="16.5703125" style="222" customWidth="1"/>
    <col min="521" max="767" width="11.42578125" style="222"/>
    <col min="768" max="768" width="15.85546875" style="222" bestFit="1" customWidth="1"/>
    <col min="769" max="769" width="8.7109375" style="222" customWidth="1"/>
    <col min="770" max="770" width="10.85546875" style="222" customWidth="1"/>
    <col min="771" max="775" width="9.7109375" style="222" bestFit="1" customWidth="1"/>
    <col min="776" max="776" width="16.5703125" style="222" customWidth="1"/>
    <col min="777" max="1023" width="11.42578125" style="222"/>
    <col min="1024" max="1024" width="15.85546875" style="222" bestFit="1" customWidth="1"/>
    <col min="1025" max="1025" width="8.7109375" style="222" customWidth="1"/>
    <col min="1026" max="1026" width="10.85546875" style="222" customWidth="1"/>
    <col min="1027" max="1031" width="9.7109375" style="222" bestFit="1" customWidth="1"/>
    <col min="1032" max="1032" width="16.5703125" style="222" customWidth="1"/>
    <col min="1033" max="1279" width="11.42578125" style="222"/>
    <col min="1280" max="1280" width="15.85546875" style="222" bestFit="1" customWidth="1"/>
    <col min="1281" max="1281" width="8.7109375" style="222" customWidth="1"/>
    <col min="1282" max="1282" width="10.85546875" style="222" customWidth="1"/>
    <col min="1283" max="1287" width="9.7109375" style="222" bestFit="1" customWidth="1"/>
    <col min="1288" max="1288" width="16.5703125" style="222" customWidth="1"/>
    <col min="1289" max="1535" width="11.42578125" style="222"/>
    <col min="1536" max="1536" width="15.85546875" style="222" bestFit="1" customWidth="1"/>
    <col min="1537" max="1537" width="8.7109375" style="222" customWidth="1"/>
    <col min="1538" max="1538" width="10.85546875" style="222" customWidth="1"/>
    <col min="1539" max="1543" width="9.7109375" style="222" bestFit="1" customWidth="1"/>
    <col min="1544" max="1544" width="16.5703125" style="222" customWidth="1"/>
    <col min="1545" max="1791" width="11.42578125" style="222"/>
    <col min="1792" max="1792" width="15.85546875" style="222" bestFit="1" customWidth="1"/>
    <col min="1793" max="1793" width="8.7109375" style="222" customWidth="1"/>
    <col min="1794" max="1794" width="10.85546875" style="222" customWidth="1"/>
    <col min="1795" max="1799" width="9.7109375" style="222" bestFit="1" customWidth="1"/>
    <col min="1800" max="1800" width="16.5703125" style="222" customWidth="1"/>
    <col min="1801" max="2047" width="11.42578125" style="222"/>
    <col min="2048" max="2048" width="15.85546875" style="222" bestFit="1" customWidth="1"/>
    <col min="2049" max="2049" width="8.7109375" style="222" customWidth="1"/>
    <col min="2050" max="2050" width="10.85546875" style="222" customWidth="1"/>
    <col min="2051" max="2055" width="9.7109375" style="222" bestFit="1" customWidth="1"/>
    <col min="2056" max="2056" width="16.5703125" style="222" customWidth="1"/>
    <col min="2057" max="2303" width="11.42578125" style="222"/>
    <col min="2304" max="2304" width="15.85546875" style="222" bestFit="1" customWidth="1"/>
    <col min="2305" max="2305" width="8.7109375" style="222" customWidth="1"/>
    <col min="2306" max="2306" width="10.85546875" style="222" customWidth="1"/>
    <col min="2307" max="2311" width="9.7109375" style="222" bestFit="1" customWidth="1"/>
    <col min="2312" max="2312" width="16.5703125" style="222" customWidth="1"/>
    <col min="2313" max="2559" width="11.42578125" style="222"/>
    <col min="2560" max="2560" width="15.85546875" style="222" bestFit="1" customWidth="1"/>
    <col min="2561" max="2561" width="8.7109375" style="222" customWidth="1"/>
    <col min="2562" max="2562" width="10.85546875" style="222" customWidth="1"/>
    <col min="2563" max="2567" width="9.7109375" style="222" bestFit="1" customWidth="1"/>
    <col min="2568" max="2568" width="16.5703125" style="222" customWidth="1"/>
    <col min="2569" max="2815" width="11.42578125" style="222"/>
    <col min="2816" max="2816" width="15.85546875" style="222" bestFit="1" customWidth="1"/>
    <col min="2817" max="2817" width="8.7109375" style="222" customWidth="1"/>
    <col min="2818" max="2818" width="10.85546875" style="222" customWidth="1"/>
    <col min="2819" max="2823" width="9.7109375" style="222" bestFit="1" customWidth="1"/>
    <col min="2824" max="2824" width="16.5703125" style="222" customWidth="1"/>
    <col min="2825" max="3071" width="11.42578125" style="222"/>
    <col min="3072" max="3072" width="15.85546875" style="222" bestFit="1" customWidth="1"/>
    <col min="3073" max="3073" width="8.7109375" style="222" customWidth="1"/>
    <col min="3074" max="3074" width="10.85546875" style="222" customWidth="1"/>
    <col min="3075" max="3079" width="9.7109375" style="222" bestFit="1" customWidth="1"/>
    <col min="3080" max="3080" width="16.5703125" style="222" customWidth="1"/>
    <col min="3081" max="3327" width="11.42578125" style="222"/>
    <col min="3328" max="3328" width="15.85546875" style="222" bestFit="1" customWidth="1"/>
    <col min="3329" max="3329" width="8.7109375" style="222" customWidth="1"/>
    <col min="3330" max="3330" width="10.85546875" style="222" customWidth="1"/>
    <col min="3331" max="3335" width="9.7109375" style="222" bestFit="1" customWidth="1"/>
    <col min="3336" max="3336" width="16.5703125" style="222" customWidth="1"/>
    <col min="3337" max="3583" width="11.42578125" style="222"/>
    <col min="3584" max="3584" width="15.85546875" style="222" bestFit="1" customWidth="1"/>
    <col min="3585" max="3585" width="8.7109375" style="222" customWidth="1"/>
    <col min="3586" max="3586" width="10.85546875" style="222" customWidth="1"/>
    <col min="3587" max="3591" width="9.7109375" style="222" bestFit="1" customWidth="1"/>
    <col min="3592" max="3592" width="16.5703125" style="222" customWidth="1"/>
    <col min="3593" max="3839" width="11.42578125" style="222"/>
    <col min="3840" max="3840" width="15.85546875" style="222" bestFit="1" customWidth="1"/>
    <col min="3841" max="3841" width="8.7109375" style="222" customWidth="1"/>
    <col min="3842" max="3842" width="10.85546875" style="222" customWidth="1"/>
    <col min="3843" max="3847" width="9.7109375" style="222" bestFit="1" customWidth="1"/>
    <col min="3848" max="3848" width="16.5703125" style="222" customWidth="1"/>
    <col min="3849" max="4095" width="11.42578125" style="222"/>
    <col min="4096" max="4096" width="15.85546875" style="222" bestFit="1" customWidth="1"/>
    <col min="4097" max="4097" width="8.7109375" style="222" customWidth="1"/>
    <col min="4098" max="4098" width="10.85546875" style="222" customWidth="1"/>
    <col min="4099" max="4103" width="9.7109375" style="222" bestFit="1" customWidth="1"/>
    <col min="4104" max="4104" width="16.5703125" style="222" customWidth="1"/>
    <col min="4105" max="4351" width="11.42578125" style="222"/>
    <col min="4352" max="4352" width="15.85546875" style="222" bestFit="1" customWidth="1"/>
    <col min="4353" max="4353" width="8.7109375" style="222" customWidth="1"/>
    <col min="4354" max="4354" width="10.85546875" style="222" customWidth="1"/>
    <col min="4355" max="4359" width="9.7109375" style="222" bestFit="1" customWidth="1"/>
    <col min="4360" max="4360" width="16.5703125" style="222" customWidth="1"/>
    <col min="4361" max="4607" width="11.42578125" style="222"/>
    <col min="4608" max="4608" width="15.85546875" style="222" bestFit="1" customWidth="1"/>
    <col min="4609" max="4609" width="8.7109375" style="222" customWidth="1"/>
    <col min="4610" max="4610" width="10.85546875" style="222" customWidth="1"/>
    <col min="4611" max="4615" width="9.7109375" style="222" bestFit="1" customWidth="1"/>
    <col min="4616" max="4616" width="16.5703125" style="222" customWidth="1"/>
    <col min="4617" max="4863" width="11.42578125" style="222"/>
    <col min="4864" max="4864" width="15.85546875" style="222" bestFit="1" customWidth="1"/>
    <col min="4865" max="4865" width="8.7109375" style="222" customWidth="1"/>
    <col min="4866" max="4866" width="10.85546875" style="222" customWidth="1"/>
    <col min="4867" max="4871" width="9.7109375" style="222" bestFit="1" customWidth="1"/>
    <col min="4872" max="4872" width="16.5703125" style="222" customWidth="1"/>
    <col min="4873" max="5119" width="11.42578125" style="222"/>
    <col min="5120" max="5120" width="15.85546875" style="222" bestFit="1" customWidth="1"/>
    <col min="5121" max="5121" width="8.7109375" style="222" customWidth="1"/>
    <col min="5122" max="5122" width="10.85546875" style="222" customWidth="1"/>
    <col min="5123" max="5127" width="9.7109375" style="222" bestFit="1" customWidth="1"/>
    <col min="5128" max="5128" width="16.5703125" style="222" customWidth="1"/>
    <col min="5129" max="5375" width="11.42578125" style="222"/>
    <col min="5376" max="5376" width="15.85546875" style="222" bestFit="1" customWidth="1"/>
    <col min="5377" max="5377" width="8.7109375" style="222" customWidth="1"/>
    <col min="5378" max="5378" width="10.85546875" style="222" customWidth="1"/>
    <col min="5379" max="5383" width="9.7109375" style="222" bestFit="1" customWidth="1"/>
    <col min="5384" max="5384" width="16.5703125" style="222" customWidth="1"/>
    <col min="5385" max="5631" width="11.42578125" style="222"/>
    <col min="5632" max="5632" width="15.85546875" style="222" bestFit="1" customWidth="1"/>
    <col min="5633" max="5633" width="8.7109375" style="222" customWidth="1"/>
    <col min="5634" max="5634" width="10.85546875" style="222" customWidth="1"/>
    <col min="5635" max="5639" width="9.7109375" style="222" bestFit="1" customWidth="1"/>
    <col min="5640" max="5640" width="16.5703125" style="222" customWidth="1"/>
    <col min="5641" max="5887" width="11.42578125" style="222"/>
    <col min="5888" max="5888" width="15.85546875" style="222" bestFit="1" customWidth="1"/>
    <col min="5889" max="5889" width="8.7109375" style="222" customWidth="1"/>
    <col min="5890" max="5890" width="10.85546875" style="222" customWidth="1"/>
    <col min="5891" max="5895" width="9.7109375" style="222" bestFit="1" customWidth="1"/>
    <col min="5896" max="5896" width="16.5703125" style="222" customWidth="1"/>
    <col min="5897" max="6143" width="11.42578125" style="222"/>
    <col min="6144" max="6144" width="15.85546875" style="222" bestFit="1" customWidth="1"/>
    <col min="6145" max="6145" width="8.7109375" style="222" customWidth="1"/>
    <col min="6146" max="6146" width="10.85546875" style="222" customWidth="1"/>
    <col min="6147" max="6151" width="9.7109375" style="222" bestFit="1" customWidth="1"/>
    <col min="6152" max="6152" width="16.5703125" style="222" customWidth="1"/>
    <col min="6153" max="6399" width="11.42578125" style="222"/>
    <col min="6400" max="6400" width="15.85546875" style="222" bestFit="1" customWidth="1"/>
    <col min="6401" max="6401" width="8.7109375" style="222" customWidth="1"/>
    <col min="6402" max="6402" width="10.85546875" style="222" customWidth="1"/>
    <col min="6403" max="6407" width="9.7109375" style="222" bestFit="1" customWidth="1"/>
    <col min="6408" max="6408" width="16.5703125" style="222" customWidth="1"/>
    <col min="6409" max="6655" width="11.42578125" style="222"/>
    <col min="6656" max="6656" width="15.85546875" style="222" bestFit="1" customWidth="1"/>
    <col min="6657" max="6657" width="8.7109375" style="222" customWidth="1"/>
    <col min="6658" max="6658" width="10.85546875" style="222" customWidth="1"/>
    <col min="6659" max="6663" width="9.7109375" style="222" bestFit="1" customWidth="1"/>
    <col min="6664" max="6664" width="16.5703125" style="222" customWidth="1"/>
    <col min="6665" max="6911" width="11.42578125" style="222"/>
    <col min="6912" max="6912" width="15.85546875" style="222" bestFit="1" customWidth="1"/>
    <col min="6913" max="6913" width="8.7109375" style="222" customWidth="1"/>
    <col min="6914" max="6914" width="10.85546875" style="222" customWidth="1"/>
    <col min="6915" max="6919" width="9.7109375" style="222" bestFit="1" customWidth="1"/>
    <col min="6920" max="6920" width="16.5703125" style="222" customWidth="1"/>
    <col min="6921" max="7167" width="11.42578125" style="222"/>
    <col min="7168" max="7168" width="15.85546875" style="222" bestFit="1" customWidth="1"/>
    <col min="7169" max="7169" width="8.7109375" style="222" customWidth="1"/>
    <col min="7170" max="7170" width="10.85546875" style="222" customWidth="1"/>
    <col min="7171" max="7175" width="9.7109375" style="222" bestFit="1" customWidth="1"/>
    <col min="7176" max="7176" width="16.5703125" style="222" customWidth="1"/>
    <col min="7177" max="7423" width="11.42578125" style="222"/>
    <col min="7424" max="7424" width="15.85546875" style="222" bestFit="1" customWidth="1"/>
    <col min="7425" max="7425" width="8.7109375" style="222" customWidth="1"/>
    <col min="7426" max="7426" width="10.85546875" style="222" customWidth="1"/>
    <col min="7427" max="7431" width="9.7109375" style="222" bestFit="1" customWidth="1"/>
    <col min="7432" max="7432" width="16.5703125" style="222" customWidth="1"/>
    <col min="7433" max="7679" width="11.42578125" style="222"/>
    <col min="7680" max="7680" width="15.85546875" style="222" bestFit="1" customWidth="1"/>
    <col min="7681" max="7681" width="8.7109375" style="222" customWidth="1"/>
    <col min="7682" max="7682" width="10.85546875" style="222" customWidth="1"/>
    <col min="7683" max="7687" width="9.7109375" style="222" bestFit="1" customWidth="1"/>
    <col min="7688" max="7688" width="16.5703125" style="222" customWidth="1"/>
    <col min="7689" max="7935" width="11.42578125" style="222"/>
    <col min="7936" max="7936" width="15.85546875" style="222" bestFit="1" customWidth="1"/>
    <col min="7937" max="7937" width="8.7109375" style="222" customWidth="1"/>
    <col min="7938" max="7938" width="10.85546875" style="222" customWidth="1"/>
    <col min="7939" max="7943" width="9.7109375" style="222" bestFit="1" customWidth="1"/>
    <col min="7944" max="7944" width="16.5703125" style="222" customWidth="1"/>
    <col min="7945" max="8191" width="11.42578125" style="222"/>
    <col min="8192" max="8192" width="15.85546875" style="222" bestFit="1" customWidth="1"/>
    <col min="8193" max="8193" width="8.7109375" style="222" customWidth="1"/>
    <col min="8194" max="8194" width="10.85546875" style="222" customWidth="1"/>
    <col min="8195" max="8199" width="9.7109375" style="222" bestFit="1" customWidth="1"/>
    <col min="8200" max="8200" width="16.5703125" style="222" customWidth="1"/>
    <col min="8201" max="8447" width="11.42578125" style="222"/>
    <col min="8448" max="8448" width="15.85546875" style="222" bestFit="1" customWidth="1"/>
    <col min="8449" max="8449" width="8.7109375" style="222" customWidth="1"/>
    <col min="8450" max="8450" width="10.85546875" style="222" customWidth="1"/>
    <col min="8451" max="8455" width="9.7109375" style="222" bestFit="1" customWidth="1"/>
    <col min="8456" max="8456" width="16.5703125" style="222" customWidth="1"/>
    <col min="8457" max="8703" width="11.42578125" style="222"/>
    <col min="8704" max="8704" width="15.85546875" style="222" bestFit="1" customWidth="1"/>
    <col min="8705" max="8705" width="8.7109375" style="222" customWidth="1"/>
    <col min="8706" max="8706" width="10.85546875" style="222" customWidth="1"/>
    <col min="8707" max="8711" width="9.7109375" style="222" bestFit="1" customWidth="1"/>
    <col min="8712" max="8712" width="16.5703125" style="222" customWidth="1"/>
    <col min="8713" max="8959" width="11.42578125" style="222"/>
    <col min="8960" max="8960" width="15.85546875" style="222" bestFit="1" customWidth="1"/>
    <col min="8961" max="8961" width="8.7109375" style="222" customWidth="1"/>
    <col min="8962" max="8962" width="10.85546875" style="222" customWidth="1"/>
    <col min="8963" max="8967" width="9.7109375" style="222" bestFit="1" customWidth="1"/>
    <col min="8968" max="8968" width="16.5703125" style="222" customWidth="1"/>
    <col min="8969" max="9215" width="11.42578125" style="222"/>
    <col min="9216" max="9216" width="15.85546875" style="222" bestFit="1" customWidth="1"/>
    <col min="9217" max="9217" width="8.7109375" style="222" customWidth="1"/>
    <col min="9218" max="9218" width="10.85546875" style="222" customWidth="1"/>
    <col min="9219" max="9223" width="9.7109375" style="222" bestFit="1" customWidth="1"/>
    <col min="9224" max="9224" width="16.5703125" style="222" customWidth="1"/>
    <col min="9225" max="9471" width="11.42578125" style="222"/>
    <col min="9472" max="9472" width="15.85546875" style="222" bestFit="1" customWidth="1"/>
    <col min="9473" max="9473" width="8.7109375" style="222" customWidth="1"/>
    <col min="9474" max="9474" width="10.85546875" style="222" customWidth="1"/>
    <col min="9475" max="9479" width="9.7109375" style="222" bestFit="1" customWidth="1"/>
    <col min="9480" max="9480" width="16.5703125" style="222" customWidth="1"/>
    <col min="9481" max="9727" width="11.42578125" style="222"/>
    <col min="9728" max="9728" width="15.85546875" style="222" bestFit="1" customWidth="1"/>
    <col min="9729" max="9729" width="8.7109375" style="222" customWidth="1"/>
    <col min="9730" max="9730" width="10.85546875" style="222" customWidth="1"/>
    <col min="9731" max="9735" width="9.7109375" style="222" bestFit="1" customWidth="1"/>
    <col min="9736" max="9736" width="16.5703125" style="222" customWidth="1"/>
    <col min="9737" max="9983" width="11.42578125" style="222"/>
    <col min="9984" max="9984" width="15.85546875" style="222" bestFit="1" customWidth="1"/>
    <col min="9985" max="9985" width="8.7109375" style="222" customWidth="1"/>
    <col min="9986" max="9986" width="10.85546875" style="222" customWidth="1"/>
    <col min="9987" max="9991" width="9.7109375" style="222" bestFit="1" customWidth="1"/>
    <col min="9992" max="9992" width="16.5703125" style="222" customWidth="1"/>
    <col min="9993" max="10239" width="11.42578125" style="222"/>
    <col min="10240" max="10240" width="15.85546875" style="222" bestFit="1" customWidth="1"/>
    <col min="10241" max="10241" width="8.7109375" style="222" customWidth="1"/>
    <col min="10242" max="10242" width="10.85546875" style="222" customWidth="1"/>
    <col min="10243" max="10247" width="9.7109375" style="222" bestFit="1" customWidth="1"/>
    <col min="10248" max="10248" width="16.5703125" style="222" customWidth="1"/>
    <col min="10249" max="10495" width="11.42578125" style="222"/>
    <col min="10496" max="10496" width="15.85546875" style="222" bestFit="1" customWidth="1"/>
    <col min="10497" max="10497" width="8.7109375" style="222" customWidth="1"/>
    <col min="10498" max="10498" width="10.85546875" style="222" customWidth="1"/>
    <col min="10499" max="10503" width="9.7109375" style="222" bestFit="1" customWidth="1"/>
    <col min="10504" max="10504" width="16.5703125" style="222" customWidth="1"/>
    <col min="10505" max="10751" width="11.42578125" style="222"/>
    <col min="10752" max="10752" width="15.85546875" style="222" bestFit="1" customWidth="1"/>
    <col min="10753" max="10753" width="8.7109375" style="222" customWidth="1"/>
    <col min="10754" max="10754" width="10.85546875" style="222" customWidth="1"/>
    <col min="10755" max="10759" width="9.7109375" style="222" bestFit="1" customWidth="1"/>
    <col min="10760" max="10760" width="16.5703125" style="222" customWidth="1"/>
    <col min="10761" max="11007" width="11.42578125" style="222"/>
    <col min="11008" max="11008" width="15.85546875" style="222" bestFit="1" customWidth="1"/>
    <col min="11009" max="11009" width="8.7109375" style="222" customWidth="1"/>
    <col min="11010" max="11010" width="10.85546875" style="222" customWidth="1"/>
    <col min="11011" max="11015" width="9.7109375" style="222" bestFit="1" customWidth="1"/>
    <col min="11016" max="11016" width="16.5703125" style="222" customWidth="1"/>
    <col min="11017" max="11263" width="11.42578125" style="222"/>
    <col min="11264" max="11264" width="15.85546875" style="222" bestFit="1" customWidth="1"/>
    <col min="11265" max="11265" width="8.7109375" style="222" customWidth="1"/>
    <col min="11266" max="11266" width="10.85546875" style="222" customWidth="1"/>
    <col min="11267" max="11271" width="9.7109375" style="222" bestFit="1" customWidth="1"/>
    <col min="11272" max="11272" width="16.5703125" style="222" customWidth="1"/>
    <col min="11273" max="11519" width="11.42578125" style="222"/>
    <col min="11520" max="11520" width="15.85546875" style="222" bestFit="1" customWidth="1"/>
    <col min="11521" max="11521" width="8.7109375" style="222" customWidth="1"/>
    <col min="11522" max="11522" width="10.85546875" style="222" customWidth="1"/>
    <col min="11523" max="11527" width="9.7109375" style="222" bestFit="1" customWidth="1"/>
    <col min="11528" max="11528" width="16.5703125" style="222" customWidth="1"/>
    <col min="11529" max="11775" width="11.42578125" style="222"/>
    <col min="11776" max="11776" width="15.85546875" style="222" bestFit="1" customWidth="1"/>
    <col min="11777" max="11777" width="8.7109375" style="222" customWidth="1"/>
    <col min="11778" max="11778" width="10.85546875" style="222" customWidth="1"/>
    <col min="11779" max="11783" width="9.7109375" style="222" bestFit="1" customWidth="1"/>
    <col min="11784" max="11784" width="16.5703125" style="222" customWidth="1"/>
    <col min="11785" max="12031" width="11.42578125" style="222"/>
    <col min="12032" max="12032" width="15.85546875" style="222" bestFit="1" customWidth="1"/>
    <col min="12033" max="12033" width="8.7109375" style="222" customWidth="1"/>
    <col min="12034" max="12034" width="10.85546875" style="222" customWidth="1"/>
    <col min="12035" max="12039" width="9.7109375" style="222" bestFit="1" customWidth="1"/>
    <col min="12040" max="12040" width="16.5703125" style="222" customWidth="1"/>
    <col min="12041" max="12287" width="11.42578125" style="222"/>
    <col min="12288" max="12288" width="15.85546875" style="222" bestFit="1" customWidth="1"/>
    <col min="12289" max="12289" width="8.7109375" style="222" customWidth="1"/>
    <col min="12290" max="12290" width="10.85546875" style="222" customWidth="1"/>
    <col min="12291" max="12295" width="9.7109375" style="222" bestFit="1" customWidth="1"/>
    <col min="12296" max="12296" width="16.5703125" style="222" customWidth="1"/>
    <col min="12297" max="12543" width="11.42578125" style="222"/>
    <col min="12544" max="12544" width="15.85546875" style="222" bestFit="1" customWidth="1"/>
    <col min="12545" max="12545" width="8.7109375" style="222" customWidth="1"/>
    <col min="12546" max="12546" width="10.85546875" style="222" customWidth="1"/>
    <col min="12547" max="12551" width="9.7109375" style="222" bestFit="1" customWidth="1"/>
    <col min="12552" max="12552" width="16.5703125" style="222" customWidth="1"/>
    <col min="12553" max="12799" width="11.42578125" style="222"/>
    <col min="12800" max="12800" width="15.85546875" style="222" bestFit="1" customWidth="1"/>
    <col min="12801" max="12801" width="8.7109375" style="222" customWidth="1"/>
    <col min="12802" max="12802" width="10.85546875" style="222" customWidth="1"/>
    <col min="12803" max="12807" width="9.7109375" style="222" bestFit="1" customWidth="1"/>
    <col min="12808" max="12808" width="16.5703125" style="222" customWidth="1"/>
    <col min="12809" max="13055" width="11.42578125" style="222"/>
    <col min="13056" max="13056" width="15.85546875" style="222" bestFit="1" customWidth="1"/>
    <col min="13057" max="13057" width="8.7109375" style="222" customWidth="1"/>
    <col min="13058" max="13058" width="10.85546875" style="222" customWidth="1"/>
    <col min="13059" max="13063" width="9.7109375" style="222" bestFit="1" customWidth="1"/>
    <col min="13064" max="13064" width="16.5703125" style="222" customWidth="1"/>
    <col min="13065" max="13311" width="11.42578125" style="222"/>
    <col min="13312" max="13312" width="15.85546875" style="222" bestFit="1" customWidth="1"/>
    <col min="13313" max="13313" width="8.7109375" style="222" customWidth="1"/>
    <col min="13314" max="13314" width="10.85546875" style="222" customWidth="1"/>
    <col min="13315" max="13319" width="9.7109375" style="222" bestFit="1" customWidth="1"/>
    <col min="13320" max="13320" width="16.5703125" style="222" customWidth="1"/>
    <col min="13321" max="13567" width="11.42578125" style="222"/>
    <col min="13568" max="13568" width="15.85546875" style="222" bestFit="1" customWidth="1"/>
    <col min="13569" max="13569" width="8.7109375" style="222" customWidth="1"/>
    <col min="13570" max="13570" width="10.85546875" style="222" customWidth="1"/>
    <col min="13571" max="13575" width="9.7109375" style="222" bestFit="1" customWidth="1"/>
    <col min="13576" max="13576" width="16.5703125" style="222" customWidth="1"/>
    <col min="13577" max="13823" width="11.42578125" style="222"/>
    <col min="13824" max="13824" width="15.85546875" style="222" bestFit="1" customWidth="1"/>
    <col min="13825" max="13825" width="8.7109375" style="222" customWidth="1"/>
    <col min="13826" max="13826" width="10.85546875" style="222" customWidth="1"/>
    <col min="13827" max="13831" width="9.7109375" style="222" bestFit="1" customWidth="1"/>
    <col min="13832" max="13832" width="16.5703125" style="222" customWidth="1"/>
    <col min="13833" max="14079" width="11.42578125" style="222"/>
    <col min="14080" max="14080" width="15.85546875" style="222" bestFit="1" customWidth="1"/>
    <col min="14081" max="14081" width="8.7109375" style="222" customWidth="1"/>
    <col min="14082" max="14082" width="10.85546875" style="222" customWidth="1"/>
    <col min="14083" max="14087" width="9.7109375" style="222" bestFit="1" customWidth="1"/>
    <col min="14088" max="14088" width="16.5703125" style="222" customWidth="1"/>
    <col min="14089" max="14335" width="11.42578125" style="222"/>
    <col min="14336" max="14336" width="15.85546875" style="222" bestFit="1" customWidth="1"/>
    <col min="14337" max="14337" width="8.7109375" style="222" customWidth="1"/>
    <col min="14338" max="14338" width="10.85546875" style="222" customWidth="1"/>
    <col min="14339" max="14343" width="9.7109375" style="222" bestFit="1" customWidth="1"/>
    <col min="14344" max="14344" width="16.5703125" style="222" customWidth="1"/>
    <col min="14345" max="14591" width="11.42578125" style="222"/>
    <col min="14592" max="14592" width="15.85546875" style="222" bestFit="1" customWidth="1"/>
    <col min="14593" max="14593" width="8.7109375" style="222" customWidth="1"/>
    <col min="14594" max="14594" width="10.85546875" style="222" customWidth="1"/>
    <col min="14595" max="14599" width="9.7109375" style="222" bestFit="1" customWidth="1"/>
    <col min="14600" max="14600" width="16.5703125" style="222" customWidth="1"/>
    <col min="14601" max="14847" width="11.42578125" style="222"/>
    <col min="14848" max="14848" width="15.85546875" style="222" bestFit="1" customWidth="1"/>
    <col min="14849" max="14849" width="8.7109375" style="222" customWidth="1"/>
    <col min="14850" max="14850" width="10.85546875" style="222" customWidth="1"/>
    <col min="14851" max="14855" width="9.7109375" style="222" bestFit="1" customWidth="1"/>
    <col min="14856" max="14856" width="16.5703125" style="222" customWidth="1"/>
    <col min="14857" max="15103" width="11.42578125" style="222"/>
    <col min="15104" max="15104" width="15.85546875" style="222" bestFit="1" customWidth="1"/>
    <col min="15105" max="15105" width="8.7109375" style="222" customWidth="1"/>
    <col min="15106" max="15106" width="10.85546875" style="222" customWidth="1"/>
    <col min="15107" max="15111" width="9.7109375" style="222" bestFit="1" customWidth="1"/>
    <col min="15112" max="15112" width="16.5703125" style="222" customWidth="1"/>
    <col min="15113" max="15359" width="11.42578125" style="222"/>
    <col min="15360" max="15360" width="15.85546875" style="222" bestFit="1" customWidth="1"/>
    <col min="15361" max="15361" width="8.7109375" style="222" customWidth="1"/>
    <col min="15362" max="15362" width="10.85546875" style="222" customWidth="1"/>
    <col min="15363" max="15367" width="9.7109375" style="222" bestFit="1" customWidth="1"/>
    <col min="15368" max="15368" width="16.5703125" style="222" customWidth="1"/>
    <col min="15369" max="15615" width="11.42578125" style="222"/>
    <col min="15616" max="15616" width="15.85546875" style="222" bestFit="1" customWidth="1"/>
    <col min="15617" max="15617" width="8.7109375" style="222" customWidth="1"/>
    <col min="15618" max="15618" width="10.85546875" style="222" customWidth="1"/>
    <col min="15619" max="15623" width="9.7109375" style="222" bestFit="1" customWidth="1"/>
    <col min="15624" max="15624" width="16.5703125" style="222" customWidth="1"/>
    <col min="15625" max="15871" width="11.42578125" style="222"/>
    <col min="15872" max="15872" width="15.85546875" style="222" bestFit="1" customWidth="1"/>
    <col min="15873" max="15873" width="8.7109375" style="222" customWidth="1"/>
    <col min="15874" max="15874" width="10.85546875" style="222" customWidth="1"/>
    <col min="15875" max="15879" width="9.7109375" style="222" bestFit="1" customWidth="1"/>
    <col min="15880" max="15880" width="16.5703125" style="222" customWidth="1"/>
    <col min="15881" max="16127" width="11.42578125" style="222"/>
    <col min="16128" max="16128" width="15.85546875" style="222" bestFit="1" customWidth="1"/>
    <col min="16129" max="16129" width="8.7109375" style="222" customWidth="1"/>
    <col min="16130" max="16130" width="10.85546875" style="222" customWidth="1"/>
    <col min="16131" max="16135" width="9.7109375" style="222" bestFit="1" customWidth="1"/>
    <col min="16136" max="16136" width="16.5703125" style="222" customWidth="1"/>
    <col min="16137" max="16384" width="11.42578125" style="222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26" t="s">
        <v>241</v>
      </c>
      <c r="C5" s="427"/>
      <c r="D5" s="427"/>
      <c r="E5" s="427"/>
      <c r="F5" s="427"/>
      <c r="G5" s="427"/>
      <c r="H5" s="427"/>
    </row>
    <row r="6" spans="2:8" ht="18" customHeight="1" x14ac:dyDescent="0.25">
      <c r="B6" s="427" t="str">
        <f>actualizaciones!A2</f>
        <v>I cuatrimestre 2014</v>
      </c>
      <c r="C6" s="427"/>
      <c r="D6" s="427"/>
      <c r="E6" s="427"/>
      <c r="F6" s="427"/>
      <c r="G6" s="427"/>
      <c r="H6" s="427"/>
    </row>
    <row r="7" spans="2:8" ht="15" customHeight="1" x14ac:dyDescent="0.25">
      <c r="B7" s="423" t="s">
        <v>199</v>
      </c>
      <c r="C7" s="424" t="s">
        <v>83</v>
      </c>
      <c r="D7" s="424" t="s">
        <v>232</v>
      </c>
      <c r="E7" s="424"/>
      <c r="F7" s="424"/>
      <c r="G7" s="424"/>
      <c r="H7" s="424" t="s">
        <v>143</v>
      </c>
    </row>
    <row r="8" spans="2:8" ht="15" customHeight="1" x14ac:dyDescent="0.25">
      <c r="B8" s="423"/>
      <c r="C8" s="424"/>
      <c r="D8" s="112" t="s">
        <v>81</v>
      </c>
      <c r="E8" s="112" t="s">
        <v>238</v>
      </c>
      <c r="F8" s="112" t="s">
        <v>235</v>
      </c>
      <c r="G8" s="112" t="s">
        <v>239</v>
      </c>
      <c r="H8" s="424"/>
    </row>
    <row r="9" spans="2:8" ht="15" customHeight="1" x14ac:dyDescent="0.2">
      <c r="B9" s="106" t="str">
        <f>'Nacionalidades '!B7</f>
        <v>España</v>
      </c>
      <c r="C9" s="224">
        <f>'Nacionalidad-Alojamiento(datos)'!C9/'Nacionalidad-Alojamiento(datos)'!C$31</f>
        <v>0.35854898610065394</v>
      </c>
      <c r="D9" s="226">
        <f>'Nacionalidad-Alojamiento(datos)'!E9/'Nacionalidad-Alojamiento(datos)'!E$31</f>
        <v>0.37825210803021603</v>
      </c>
      <c r="E9" s="226">
        <f>'Nacionalidad-Alojamiento(datos)'!G9/'Nacionalidad-Alojamiento(datos)'!G$31</f>
        <v>0.40128403166634485</v>
      </c>
      <c r="F9" s="226">
        <f>'Nacionalidad-Alojamiento(datos)'!I9/'Nacionalidad-Alojamiento(datos)'!I$31</f>
        <v>0.27319607174003718</v>
      </c>
      <c r="G9" s="226">
        <f>'Nacionalidad-Alojamiento(datos)'!K9/'Nacionalidad-Alojamiento(datos)'!K$31</f>
        <v>0.28744616366246611</v>
      </c>
      <c r="H9" s="224">
        <f>'Nacionalidad-Alojamiento(datos)'!M9/'Nacionalidad-Alojamiento(datos)'!M$31</f>
        <v>0.29897889720898568</v>
      </c>
    </row>
    <row r="10" spans="2:8" ht="15" customHeight="1" x14ac:dyDescent="0.2">
      <c r="B10" s="106" t="str">
        <f>'Nacionalidades '!B8</f>
        <v>Alemania</v>
      </c>
      <c r="C10" s="224">
        <f>'Nacionalidad-Alojamiento(datos)'!C10/'Nacionalidad-Alojamiento(datos)'!C$31</f>
        <v>0.28449245814545671</v>
      </c>
      <c r="D10" s="226">
        <f>'Nacionalidad-Alojamiento(datos)'!E10/'Nacionalidad-Alojamiento(datos)'!E$31</f>
        <v>0.31945241874655228</v>
      </c>
      <c r="E10" s="226">
        <f>'Nacionalidad-Alojamiento(datos)'!G10/'Nacionalidad-Alojamiento(datos)'!G$31</f>
        <v>0.32613852646677516</v>
      </c>
      <c r="F10" s="226">
        <f>'Nacionalidad-Alojamiento(datos)'!I10/'Nacionalidad-Alojamiento(datos)'!I$31</f>
        <v>0.34084101164069314</v>
      </c>
      <c r="G10" s="226">
        <f>'Nacionalidad-Alojamiento(datos)'!K10/'Nacionalidad-Alojamiento(datos)'!K$31</f>
        <v>7.4812569787844951E-2</v>
      </c>
      <c r="H10" s="224">
        <f>'Nacionalidad-Alojamiento(datos)'!M10/'Nacionalidad-Alojamiento(datos)'!M$31</f>
        <v>0.17879509870660312</v>
      </c>
    </row>
    <row r="11" spans="2:8" ht="15" customHeight="1" x14ac:dyDescent="0.2">
      <c r="B11" s="106" t="str">
        <f>'Nacionalidades '!B9</f>
        <v>Países Nórdicos</v>
      </c>
      <c r="C11" s="224">
        <f>'Nacionalidad-Alojamiento(datos)'!C11/'Nacionalidad-Alojamiento(datos)'!C$31</f>
        <v>0.13929801111609297</v>
      </c>
      <c r="D11" s="226">
        <f>'Nacionalidad-Alojamiento(datos)'!E11/'Nacionalidad-Alojamiento(datos)'!E$31</f>
        <v>8.3251714005876595E-2</v>
      </c>
      <c r="E11" s="226">
        <f>'Nacionalidad-Alojamiento(datos)'!G11/'Nacionalidad-Alojamiento(datos)'!G$31</f>
        <v>5.6981491186936253E-2</v>
      </c>
      <c r="F11" s="226">
        <f>'Nacionalidad-Alojamiento(datos)'!I11/'Nacionalidad-Alojamiento(datos)'!I$31</f>
        <v>0.13820953247639631</v>
      </c>
      <c r="G11" s="226">
        <f>'Nacionalidad-Alojamiento(datos)'!K11/'Nacionalidad-Alojamiento(datos)'!K$31</f>
        <v>0.45972244377093635</v>
      </c>
      <c r="H11" s="224">
        <f>'Nacionalidad-Alojamiento(datos)'!M11/'Nacionalidad-Alojamiento(datos)'!M$31</f>
        <v>0.30874744724302244</v>
      </c>
    </row>
    <row r="12" spans="2:8" ht="15" customHeight="1" x14ac:dyDescent="0.2">
      <c r="B12" s="106" t="str">
        <f>'Nacionalidades '!B10</f>
        <v>Finlandia</v>
      </c>
      <c r="C12" s="224">
        <f>'Nacionalidad-Alojamiento(datos)'!C12/'Nacionalidad-Alojamiento(datos)'!C$31</f>
        <v>6.3147698528851923E-2</v>
      </c>
      <c r="D12" s="226">
        <f>'Nacionalidad-Alojamiento(datos)'!E12/'Nacionalidad-Alojamiento(datos)'!E$31</f>
        <v>2.6562869397818233E-2</v>
      </c>
      <c r="E12" s="226">
        <f>'Nacionalidad-Alojamiento(datos)'!G12/'Nacionalidad-Alojamiento(datos)'!G$31</f>
        <v>2.0584503351446778E-2</v>
      </c>
      <c r="F12" s="226">
        <f>'Nacionalidad-Alojamiento(datos)'!I12/'Nacionalidad-Alojamiento(datos)'!I$31</f>
        <v>6.3094831835589435E-2</v>
      </c>
      <c r="G12" s="226">
        <f>'Nacionalidad-Alojamiento(datos)'!K12/'Nacionalidad-Alojamiento(datos)'!K$31</f>
        <v>1.1166055192215665E-2</v>
      </c>
      <c r="H12" s="224">
        <f>'Nacionalidad-Alojamiento(datos)'!M12/'Nacionalidad-Alojamiento(datos)'!M$31</f>
        <v>0.17375765827093262</v>
      </c>
    </row>
    <row r="13" spans="2:8" ht="15" customHeight="1" x14ac:dyDescent="0.2">
      <c r="B13" s="106" t="str">
        <f>'Nacionalidades '!B11</f>
        <v>Suecia</v>
      </c>
      <c r="C13" s="224">
        <f>'Nacionalidad-Alojamiento(datos)'!C13/'Nacionalidad-Alojamiento(datos)'!C$31</f>
        <v>3.7222837903000669E-2</v>
      </c>
      <c r="D13" s="226">
        <f>'Nacionalidad-Alojamiento(datos)'!E13/'Nacionalidad-Alojamiento(datos)'!E$31</f>
        <v>2.9799497900413162E-2</v>
      </c>
      <c r="E13" s="226">
        <f>'Nacionalidad-Alojamiento(datos)'!G13/'Nacionalidad-Alojamiento(datos)'!G$31</f>
        <v>1.8936363887126582E-2</v>
      </c>
      <c r="F13" s="226">
        <f>'Nacionalidad-Alojamiento(datos)'!I13/'Nacionalidad-Alojamiento(datos)'!I$31</f>
        <v>3.9661775300496721E-2</v>
      </c>
      <c r="G13" s="226">
        <f>'Nacionalidad-Alojamiento(datos)'!K13/'Nacionalidad-Alojamiento(datos)'!K$31</f>
        <v>0.23959164141011324</v>
      </c>
      <c r="H13" s="224">
        <f>'Nacionalidad-Alojamiento(datos)'!M13/'Nacionalidad-Alojamiento(datos)'!M$31</f>
        <v>5.9666439754935331E-2</v>
      </c>
    </row>
    <row r="14" spans="2:8" ht="15" customHeight="1" x14ac:dyDescent="0.2">
      <c r="B14" s="106" t="str">
        <f>'Nacionalidades '!B12</f>
        <v>Noruega</v>
      </c>
      <c r="C14" s="224">
        <f>'Nacionalidad-Alojamiento(datos)'!C14/'Nacionalidad-Alojamiento(datos)'!C$31</f>
        <v>2.2498667591597792E-2</v>
      </c>
      <c r="D14" s="226">
        <f>'Nacionalidad-Alojamiento(datos)'!E14/'Nacionalidad-Alojamiento(datos)'!E$31</f>
        <v>1.7151316604185663E-2</v>
      </c>
      <c r="E14" s="226">
        <f>'Nacionalidad-Alojamiento(datos)'!G14/'Nacionalidad-Alojamiento(datos)'!G$31</f>
        <v>8.2613852646677508E-3</v>
      </c>
      <c r="F14" s="226">
        <f>'Nacionalidad-Alojamiento(datos)'!I14/'Nacionalidad-Alojamiento(datos)'!I$31</f>
        <v>2.1347590338603874E-2</v>
      </c>
      <c r="G14" s="226">
        <f>'Nacionalidad-Alojamiento(datos)'!K14/'Nacionalidad-Alojamiento(datos)'!K$31</f>
        <v>0.20513638538841922</v>
      </c>
      <c r="H14" s="224">
        <f>'Nacionalidad-Alojamiento(datos)'!M14/'Nacionalidad-Alojamiento(datos)'!M$31</f>
        <v>3.8665759019741321E-2</v>
      </c>
    </row>
    <row r="15" spans="2:8" ht="15" customHeight="1" x14ac:dyDescent="0.2">
      <c r="B15" s="106" t="str">
        <f>'Nacionalidades '!B13</f>
        <v>Dinamarca</v>
      </c>
      <c r="C15" s="224">
        <f>'Nacionalidad-Alojamiento(datos)'!C15/'Nacionalidad-Alojamiento(datos)'!C$31</f>
        <v>1.6428807092642567E-2</v>
      </c>
      <c r="D15" s="226">
        <f>'Nacionalidad-Alojamiento(datos)'!E15/'Nacionalidad-Alojamiento(datos)'!E$31</f>
        <v>9.7380301034595343E-3</v>
      </c>
      <c r="E15" s="226">
        <f>'Nacionalidad-Alojamiento(datos)'!G15/'Nacionalidad-Alojamiento(datos)'!G$31</f>
        <v>9.1992386836951424E-3</v>
      </c>
      <c r="F15" s="226">
        <f>'Nacionalidad-Alojamiento(datos)'!I15/'Nacionalidad-Alojamiento(datos)'!I$31</f>
        <v>1.410533500170629E-2</v>
      </c>
      <c r="G15" s="226">
        <f>'Nacionalidad-Alojamiento(datos)'!K15/'Nacionalidad-Alojamiento(datos)'!K$31</f>
        <v>3.828361780188228E-3</v>
      </c>
      <c r="H15" s="224">
        <f>'Nacionalidad-Alojamiento(datos)'!M15/'Nacionalidad-Alojamiento(datos)'!M$31</f>
        <v>3.6657590197413208E-2</v>
      </c>
    </row>
    <row r="16" spans="2:8" ht="15" customHeight="1" x14ac:dyDescent="0.2">
      <c r="B16" s="106" t="str">
        <f>'Nacionalidades '!B14</f>
        <v>Reino Unido</v>
      </c>
      <c r="C16" s="224">
        <f>'Nacionalidad-Alojamiento(datos)'!C16/'Nacionalidad-Alojamiento(datos)'!C$31</f>
        <v>8.9114857834138417E-2</v>
      </c>
      <c r="D16" s="226">
        <f>'Nacionalidad-Alojamiento(datos)'!E16/'Nacionalidad-Alojamiento(datos)'!E$31</f>
        <v>9.5190651491100675E-2</v>
      </c>
      <c r="E16" s="226">
        <f>'Nacionalidad-Alojamiento(datos)'!G16/'Nacionalidad-Alojamiento(datos)'!G$31</f>
        <v>9.9557278018370887E-2</v>
      </c>
      <c r="F16" s="226">
        <f>'Nacionalidad-Alojamiento(datos)'!I16/'Nacionalidad-Alojamiento(datos)'!I$31</f>
        <v>8.4442422174193302E-2</v>
      </c>
      <c r="G16" s="226">
        <f>'Nacionalidad-Alojamiento(datos)'!K16/'Nacionalidad-Alojamiento(datos)'!K$31</f>
        <v>3.9400223321103843E-2</v>
      </c>
      <c r="H16" s="224">
        <f>'Nacionalidad-Alojamiento(datos)'!M16/'Nacionalidad-Alojamiento(datos)'!M$31</f>
        <v>7.0745405037440437E-2</v>
      </c>
    </row>
    <row r="17" spans="2:10" ht="15" customHeight="1" x14ac:dyDescent="0.2">
      <c r="B17" s="106" t="str">
        <f>'Nacionalidades '!B15</f>
        <v>Francia</v>
      </c>
      <c r="C17" s="224">
        <f>'Nacionalidad-Alojamiento(datos)'!C17/'Nacionalidad-Alojamiento(datos)'!C$31</f>
        <v>3.2396558579441147E-2</v>
      </c>
      <c r="D17" s="226">
        <f>'Nacionalidad-Alojamiento(datos)'!E17/'Nacionalidad-Alojamiento(datos)'!E$31</f>
        <v>3.5400272439686131E-2</v>
      </c>
      <c r="E17" s="226">
        <f>'Nacionalidad-Alojamiento(datos)'!G17/'Nacionalidad-Alojamiento(datos)'!G$31</f>
        <v>3.4921247896725786E-2</v>
      </c>
      <c r="F17" s="226">
        <f>'Nacionalidad-Alojamiento(datos)'!I17/'Nacionalidad-Alojamiento(datos)'!I$31</f>
        <v>3.9055094225154512E-2</v>
      </c>
      <c r="G17" s="226">
        <f>'Nacionalidad-Alojamiento(datos)'!K17/'Nacionalidad-Alojamiento(datos)'!K$31</f>
        <v>3.1105439464029352E-2</v>
      </c>
      <c r="H17" s="224">
        <f>'Nacionalidad-Alojamiento(datos)'!M17/'Nacionalidad-Alojamiento(datos)'!M$31</f>
        <v>2.3315180394826412E-2</v>
      </c>
    </row>
    <row r="18" spans="2:10" ht="15" customHeight="1" x14ac:dyDescent="0.2">
      <c r="B18" s="106" t="str">
        <f>'Nacionalidades '!B16</f>
        <v>Rusia</v>
      </c>
      <c r="C18" s="224">
        <f>'Nacionalidad-Alojamiento(datos)'!C18/'Nacionalidad-Alojamiento(datos)'!C$31</f>
        <v>1.3675163061409222E-2</v>
      </c>
      <c r="D18" s="226">
        <f>'Nacionalidad-Alojamiento(datos)'!E18/'Nacionalidad-Alojamiento(datos)'!E$31</f>
        <v>1.2873338061625406E-2</v>
      </c>
      <c r="E18" s="226">
        <f>'Nacionalidad-Alojamiento(datos)'!G18/'Nacionalidad-Alojamiento(datos)'!G$31</f>
        <v>1.1688687832731085E-2</v>
      </c>
      <c r="F18" s="226">
        <f>'Nacionalidad-Alojamiento(datos)'!I18/'Nacionalidad-Alojamiento(datos)'!I$31</f>
        <v>1.9868805217457246E-2</v>
      </c>
      <c r="G18" s="226">
        <f>'Nacionalidad-Alojamiento(datos)'!K18/'Nacionalidad-Alojamiento(datos)'!K$31</f>
        <v>1.0847025043866646E-2</v>
      </c>
      <c r="H18" s="224">
        <f>'Nacionalidad-Alojamiento(datos)'!M18/'Nacionalidad-Alojamiento(datos)'!M$31</f>
        <v>1.6099387338325392E-2</v>
      </c>
    </row>
    <row r="19" spans="2:10" ht="15" customHeight="1" x14ac:dyDescent="0.2">
      <c r="B19" s="106" t="str">
        <f>'Nacionalidades '!B17</f>
        <v>Austria</v>
      </c>
      <c r="C19" s="224">
        <f>'Nacionalidad-Alojamiento(datos)'!C19/'Nacionalidad-Alojamiento(datos)'!C$31</f>
        <v>9.6652482509496061E-3</v>
      </c>
      <c r="D19" s="226">
        <f>'Nacionalidad-Alojamiento(datos)'!E19/'Nacionalidad-Alojamiento(datos)'!E$31</f>
        <v>1.0132054442905873E-2</v>
      </c>
      <c r="E19" s="226">
        <f>'Nacionalidad-Alojamiento(datos)'!G19/'Nacionalidad-Alojamiento(datos)'!G$31</f>
        <v>9.3923261523184282E-3</v>
      </c>
      <c r="F19" s="226">
        <f>'Nacionalidad-Alojamiento(datos)'!I19/'Nacionalidad-Alojamiento(datos)'!I$31</f>
        <v>1.5167026883555151E-2</v>
      </c>
      <c r="G19" s="226">
        <f>'Nacionalidad-Alojamiento(datos)'!K19/'Nacionalidad-Alojamiento(datos)'!K$31</f>
        <v>6.0615728186313609E-3</v>
      </c>
      <c r="H19" s="224">
        <f>'Nacionalidad-Alojamiento(datos)'!M19/'Nacionalidad-Alojamiento(datos)'!M$31</f>
        <v>8.2539142273655546E-3</v>
      </c>
    </row>
    <row r="20" spans="2:10" ht="15" customHeight="1" x14ac:dyDescent="0.2">
      <c r="B20" s="106" t="str">
        <f>'Nacionalidades '!B19</f>
        <v>Países del Este</v>
      </c>
      <c r="C20" s="224">
        <f>'Nacionalidad-Alojamiento(datos)'!C20/'Nacionalidad-Alojamiento(datos)'!C$31</f>
        <v>8.4343566793844693E-3</v>
      </c>
      <c r="D20" s="226">
        <f>'Nacionalidad-Alojamiento(datos)'!E20/'Nacionalidad-Alojamiento(datos)'!E$31</f>
        <v>8.4602654598264042E-3</v>
      </c>
      <c r="E20" s="226">
        <f>'Nacionalidad-Alojamiento(datos)'!G20/'Nacionalidad-Alojamiento(datos)'!G$31</f>
        <v>8.1855294734228898E-3</v>
      </c>
      <c r="F20" s="226">
        <f>'Nacionalidad-Alojamiento(datos)'!I20/'Nacionalidad-Alojamiento(datos)'!I$31</f>
        <v>8.1901945171197824E-3</v>
      </c>
      <c r="G20" s="226">
        <f>'Nacionalidad-Alojamiento(datos)'!K20/'Nacionalidad-Alojamiento(datos)'!K$31</f>
        <v>1.5951507417450949E-2</v>
      </c>
      <c r="H20" s="224">
        <f>'Nacionalidad-Alojamiento(datos)'!M20/'Nacionalidad-Alojamiento(datos)'!M$31</f>
        <v>8.3560245064669848E-3</v>
      </c>
    </row>
    <row r="21" spans="2:10" ht="15" customHeight="1" x14ac:dyDescent="0.2">
      <c r="B21" s="106" t="str">
        <f>'Nacionalidades '!B18</f>
        <v>Italia</v>
      </c>
      <c r="C21" s="224">
        <f>'Nacionalidad-Alojamiento(datos)'!C21/'Nacionalidad-Alojamiento(datos)'!C$31</f>
        <v>8.7558266430922023E-3</v>
      </c>
      <c r="D21" s="226">
        <f>'Nacionalidad-Alojamiento(datos)'!E21/'Nacionalidad-Alojamiento(datos)'!E$31</f>
        <v>6.9629729699303136E-3</v>
      </c>
      <c r="E21" s="226">
        <f>'Nacionalidad-Alojamiento(datos)'!G21/'Nacionalidad-Alojamiento(datos)'!G$31</f>
        <v>5.3512812732739359E-3</v>
      </c>
      <c r="F21" s="226">
        <f>'Nacionalidad-Alojamiento(datos)'!I21/'Nacionalidad-Alojamiento(datos)'!I$31</f>
        <v>1.1678610700337466E-2</v>
      </c>
      <c r="G21" s="226">
        <f>'Nacionalidad-Alojamiento(datos)'!K21/'Nacionalidad-Alojamiento(datos)'!K$31</f>
        <v>2.4405806348699953E-2</v>
      </c>
      <c r="H21" s="224">
        <f>'Nacionalidad-Alojamiento(datos)'!M21/'Nacionalidad-Alojamiento(datos)'!M$31</f>
        <v>1.4176310415248469E-2</v>
      </c>
    </row>
    <row r="22" spans="2:10" ht="15" customHeight="1" x14ac:dyDescent="0.2">
      <c r="B22" s="106" t="str">
        <f>'Nacionalidades '!B20</f>
        <v>Holanda</v>
      </c>
      <c r="C22" s="224">
        <f>'Nacionalidad-Alojamiento(datos)'!C22/'Nacionalidad-Alojamiento(datos)'!C$31</f>
        <v>7.1315573527794465E-3</v>
      </c>
      <c r="D22" s="226">
        <f>'Nacionalidad-Alojamiento(datos)'!E22/'Nacionalidad-Alojamiento(datos)'!E$31</f>
        <v>4.8296126177851326E-3</v>
      </c>
      <c r="E22" s="226">
        <f>'Nacionalidad-Alojamiento(datos)'!G22/'Nacionalidad-Alojamiento(datos)'!G$31</f>
        <v>4.8271867155821584E-3</v>
      </c>
      <c r="F22" s="226">
        <f>'Nacionalidad-Alojamiento(datos)'!I22/'Nacionalidad-Alojamiento(datos)'!I$31</f>
        <v>4.7776134683198725E-3</v>
      </c>
      <c r="G22" s="226">
        <f>'Nacionalidad-Alojamiento(datos)'!K22/'Nacionalidad-Alojamiento(datos)'!K$31</f>
        <v>5.1044823735843037E-3</v>
      </c>
      <c r="H22" s="224">
        <f>'Nacionalidad-Alojamiento(datos)'!M22/'Nacionalidad-Alojamiento(datos)'!M$31</f>
        <v>1.4091218515997277E-2</v>
      </c>
    </row>
    <row r="23" spans="2:10" ht="15" customHeight="1" x14ac:dyDescent="0.2">
      <c r="B23" s="106" t="str">
        <f>'Nacionalidades '!B21</f>
        <v>Suiza</v>
      </c>
      <c r="C23" s="224">
        <f>'Nacionalidad-Alojamiento(datos)'!C23/'Nacionalidad-Alojamiento(datos)'!C$31</f>
        <v>5.7822294787956722E-3</v>
      </c>
      <c r="D23" s="226">
        <f>'Nacionalidad-Alojamiento(datos)'!E23/'Nacionalidad-Alojamiento(datos)'!E$31</f>
        <v>5.6908372454321319E-3</v>
      </c>
      <c r="E23" s="226">
        <f>'Nacionalidad-Alojamiento(datos)'!G23/'Nacionalidad-Alojamiento(datos)'!G$31</f>
        <v>4.8271867155821584E-3</v>
      </c>
      <c r="F23" s="226">
        <f>'Nacionalidad-Alojamiento(datos)'!I23/'Nacionalidad-Alojamiento(datos)'!I$31</f>
        <v>1.0313578280817503E-2</v>
      </c>
      <c r="G23" s="226">
        <f>'Nacionalidad-Alojamiento(datos)'!K23/'Nacionalidad-Alojamiento(datos)'!K$31</f>
        <v>6.2210878928058702E-3</v>
      </c>
      <c r="H23" s="224">
        <f>'Nacionalidad-Alojamiento(datos)'!M23/'Nacionalidad-Alojamiento(datos)'!M$31</f>
        <v>6.0585432266848198E-3</v>
      </c>
    </row>
    <row r="24" spans="2:10" ht="15" customHeight="1" x14ac:dyDescent="0.2">
      <c r="B24" s="106" t="str">
        <f>'Nacionalidades '!B22</f>
        <v>Irlanda</v>
      </c>
      <c r="C24" s="224">
        <f>'Nacionalidad-Alojamiento(datos)'!C24/'Nacionalidad-Alojamiento(datos)'!C$31</f>
        <v>5.3719322882739597E-3</v>
      </c>
      <c r="D24" s="226">
        <f>'Nacionalidad-Alojamiento(datos)'!E24/'Nacionalidad-Alojamiento(datos)'!E$31</f>
        <v>5.3193285825255832E-3</v>
      </c>
      <c r="E24" s="226">
        <f>'Nacionalidad-Alojamiento(datos)'!G24/'Nacionalidad-Alojamiento(datos)'!G$31</f>
        <v>3.930709182688329E-3</v>
      </c>
      <c r="F24" s="226">
        <f>'Nacionalidad-Alojamiento(datos)'!I24/'Nacionalidad-Alojamiento(datos)'!I$31</f>
        <v>1.3157395821484093E-2</v>
      </c>
      <c r="G24" s="226">
        <f>'Nacionalidad-Alojamiento(datos)'!K24/'Nacionalidad-Alojamiento(datos)'!K$31</f>
        <v>4.4664220768862659E-3</v>
      </c>
      <c r="H24" s="224">
        <f>'Nacionalidad-Alojamiento(datos)'!M24/'Nacionalidad-Alojamiento(datos)'!M$31</f>
        <v>5.5309734513274336E-3</v>
      </c>
    </row>
    <row r="25" spans="2:10" ht="15" customHeight="1" x14ac:dyDescent="0.2">
      <c r="B25" s="106" t="str">
        <f>'Nacionalidades '!B23</f>
        <v>Bélgica</v>
      </c>
      <c r="C25" s="224">
        <f>'Nacionalidad-Alojamiento(datos)'!C25/'Nacionalidad-Alojamiento(datos)'!C$31</f>
        <v>3.4811813175192672E-3</v>
      </c>
      <c r="D25" s="226">
        <f>'Nacionalidad-Alojamiento(datos)'!E25/'Nacionalidad-Alojamiento(datos)'!E$31</f>
        <v>3.2197417451900888E-3</v>
      </c>
      <c r="E25" s="226">
        <f>'Nacionalidad-Alojamiento(datos)'!G25/'Nacionalidad-Alojamiento(datos)'!G$31</f>
        <v>2.5515129782362838E-3</v>
      </c>
      <c r="F25" s="226">
        <f>'Nacionalidad-Alojamiento(datos)'!I25/'Nacionalidad-Alojamiento(datos)'!I$31</f>
        <v>6.8251620975998181E-3</v>
      </c>
      <c r="G25" s="226">
        <f>'Nacionalidad-Alojamiento(datos)'!K25/'Nacionalidad-Alojamiento(datos)'!K$31</f>
        <v>3.5093316318392086E-3</v>
      </c>
      <c r="H25" s="224">
        <f>'Nacionalidad-Alojamiento(datos)'!M25/'Nacionalidad-Alojamiento(datos)'!M$31</f>
        <v>4.2716133424098024E-3</v>
      </c>
    </row>
    <row r="26" spans="2:10" ht="15" customHeight="1" x14ac:dyDescent="0.2">
      <c r="B26" s="106" t="str">
        <f>'Nacionalidades '!B24</f>
        <v>Resto de Europa</v>
      </c>
      <c r="C26" s="224">
        <f>'Nacionalidad-Alojamiento(datos)'!C26/'Nacionalidad-Alojamiento(datos)'!C$31</f>
        <v>2.0210309034151955E-2</v>
      </c>
      <c r="D26" s="226">
        <f>'Nacionalidad-Alojamiento(datos)'!E26/'Nacionalidad-Alojamiento(datos)'!E$31</f>
        <v>1.8592319902732277E-2</v>
      </c>
      <c r="E26" s="226">
        <f>'Nacionalidad-Alojamiento(datos)'!G26/'Nacionalidad-Alojamiento(datos)'!G$31</f>
        <v>1.8177805974677958E-2</v>
      </c>
      <c r="F26" s="226">
        <f>'Nacionalidad-Alojamiento(datos)'!I26/'Nacionalidad-Alojamiento(datos)'!I$31</f>
        <v>2.2371364653243849E-2</v>
      </c>
      <c r="G26" s="226">
        <f>'Nacionalidad-Alojamiento(datos)'!K26/'Nacionalidad-Alojamiento(datos)'!K$31</f>
        <v>1.2282660711437231E-2</v>
      </c>
      <c r="H26" s="224">
        <f>'Nacionalidad-Alojamiento(datos)'!M26/'Nacionalidad-Alojamiento(datos)'!M$31</f>
        <v>2.510211027910143E-2</v>
      </c>
    </row>
    <row r="27" spans="2:10" ht="15" customHeight="1" x14ac:dyDescent="0.2">
      <c r="B27" s="106" t="str">
        <f>'Nacionalidades '!B25</f>
        <v>Usa</v>
      </c>
      <c r="C27" s="224">
        <f>'Nacionalidad-Alojamiento(datos)'!C27/'Nacionalidad-Alojamiento(datos)'!C$31</f>
        <v>2.2418300100670858E-3</v>
      </c>
      <c r="D27" s="226">
        <f>'Nacionalidad-Alojamiento(datos)'!E27/'Nacionalidad-Alojamiento(datos)'!E$31</f>
        <v>1.9307192632870636E-3</v>
      </c>
      <c r="E27" s="226">
        <f>'Nacionalidad-Alojamiento(datos)'!G27/'Nacionalidad-Alojamiento(datos)'!G$31</f>
        <v>1.668827407386975E-3</v>
      </c>
      <c r="F27" s="226">
        <f>'Nacionalidad-Alojamiento(datos)'!I27/'Nacionalidad-Alojamiento(datos)'!I$31</f>
        <v>2.161301330906609E-3</v>
      </c>
      <c r="G27" s="226">
        <f>'Nacionalidad-Alojamiento(datos)'!K27/'Nacionalidad-Alojamiento(datos)'!K$31</f>
        <v>7.0186632636784173E-3</v>
      </c>
      <c r="H27" s="224">
        <f>'Nacionalidad-Alojamiento(datos)'!M27/'Nacionalidad-Alojamiento(datos)'!M$31</f>
        <v>3.1824370319945539E-3</v>
      </c>
    </row>
    <row r="28" spans="2:10" ht="15" customHeight="1" x14ac:dyDescent="0.2">
      <c r="B28" s="106" t="str">
        <f>'Nacionalidades '!B26</f>
        <v>Resto de América</v>
      </c>
      <c r="C28" s="224">
        <f>'Nacionalidad-Alojamiento(datos)'!C28/'Nacionalidad-Alojamiento(datos)'!C$31</f>
        <v>2.8424712580473236E-3</v>
      </c>
      <c r="D28" s="226">
        <f>'Nacionalidad-Alojamiento(datos)'!E28/'Nacionalidad-Alojamiento(datos)'!E$31</f>
        <v>1.5592106003805149E-3</v>
      </c>
      <c r="E28" s="226">
        <f>'Nacionalidad-Alojamiento(datos)'!G28/'Nacionalidad-Alojamiento(datos)'!G$31</f>
        <v>1.068877058450335E-3</v>
      </c>
      <c r="F28" s="226">
        <f>'Nacionalidad-Alojamiento(datos)'!I28/'Nacionalidad-Alojamiento(datos)'!I$31</f>
        <v>3.4504986160087967E-3</v>
      </c>
      <c r="G28" s="226">
        <f>'Nacionalidad-Alojamiento(datos)'!K28/'Nacionalidad-Alojamiento(datos)'!K$31</f>
        <v>4.9449672994097945E-3</v>
      </c>
      <c r="H28" s="224">
        <f>'Nacionalidad-Alojamiento(datos)'!M28/'Nacionalidad-Alojamiento(datos)'!M$31</f>
        <v>6.7222600408441118E-3</v>
      </c>
      <c r="I28" s="228"/>
      <c r="J28" s="228"/>
    </row>
    <row r="29" spans="2:10" ht="15" customHeight="1" x14ac:dyDescent="0.2">
      <c r="B29" s="106" t="str">
        <f>'Nacionalidades '!B27</f>
        <v>Resto del Mundo</v>
      </c>
      <c r="C29" s="224">
        <f>'Nacionalidad-Alojamiento(datos)'!C29/'Nacionalidad-Alojamiento(datos)'!C$31</f>
        <v>8.5570228497466316E-3</v>
      </c>
      <c r="D29" s="226">
        <f>'Nacionalidad-Alojamiento(datos)'!E29/'Nacionalidad-Alojamiento(datos)'!E$31</f>
        <v>8.8824343949474825E-3</v>
      </c>
      <c r="E29" s="226">
        <f>'Nacionalidad-Alojamiento(datos)'!G29/'Nacionalidad-Alojamiento(datos)'!G$31</f>
        <v>9.4474940004965098E-3</v>
      </c>
      <c r="F29" s="226">
        <f>'Nacionalidad-Alojamiento(datos)'!I29/'Nacionalidad-Alojamiento(datos)'!I$31</f>
        <v>6.2943161566753874E-3</v>
      </c>
      <c r="G29" s="226">
        <f>'Nacionalidad-Alojamiento(datos)'!K29/'Nacionalidad-Alojamiento(datos)'!K$31</f>
        <v>6.6996331153293988E-3</v>
      </c>
      <c r="H29" s="224">
        <f>'Nacionalidad-Alojamiento(datos)'!M29/'Nacionalidad-Alojamiento(datos)'!M$31</f>
        <v>7.5731790333560247E-3</v>
      </c>
    </row>
    <row r="30" spans="2:10" ht="15" customHeight="1" x14ac:dyDescent="0.25">
      <c r="B30" s="229" t="str">
        <f>'Nacionalidades '!B28</f>
        <v>Turismo extranjero</v>
      </c>
      <c r="C30" s="231">
        <f>'Nacionalidad-Alojamiento(datos)'!C30/'Nacionalidad-Alojamiento(datos)'!C$31</f>
        <v>0.64145101389934611</v>
      </c>
      <c r="D30" s="231">
        <f>'Nacionalidad-Alojamiento(datos)'!E30/'Nacionalidad-Alojamiento(datos)'!E$31</f>
        <v>0.62174789196978397</v>
      </c>
      <c r="E30" s="231">
        <f>'Nacionalidad-Alojamiento(datos)'!G30/'Nacionalidad-Alojamiento(datos)'!G$31</f>
        <v>0.59871596833365515</v>
      </c>
      <c r="F30" s="231">
        <f>'Nacionalidad-Alojamiento(datos)'!I30/'Nacionalidad-Alojamiento(datos)'!I$31</f>
        <v>0.72680392825996287</v>
      </c>
      <c r="G30" s="231">
        <f>'Nacionalidad-Alojamiento(datos)'!K30/'Nacionalidad-Alojamiento(datos)'!K$31</f>
        <v>0.71255383633753389</v>
      </c>
      <c r="H30" s="231">
        <f>'Nacionalidad-Alojamiento(datos)'!M30/'Nacionalidad-Alojamiento(datos)'!M$31</f>
        <v>0.70102110279101426</v>
      </c>
    </row>
    <row r="31" spans="2:10" ht="15" customHeight="1" x14ac:dyDescent="0.25">
      <c r="B31" s="232" t="s">
        <v>83</v>
      </c>
      <c r="C31" s="239">
        <f>'Nacionalidad-Alojamiento(datos)'!C31/'Nacionalidad-Alojamiento(datos)'!C$31</f>
        <v>1</v>
      </c>
      <c r="D31" s="239">
        <f>'Nacionalidad-Alojamiento(datos)'!E31/'Nacionalidad-Alojamiento(datos)'!E$31</f>
        <v>1</v>
      </c>
      <c r="E31" s="239">
        <f>'Nacionalidad-Alojamiento(datos)'!G31/'Nacionalidad-Alojamiento(datos)'!G$31</f>
        <v>1</v>
      </c>
      <c r="F31" s="239">
        <f>'Nacionalidad-Alojamiento(datos)'!I31/'Nacionalidad-Alojamiento(datos)'!I$31</f>
        <v>1</v>
      </c>
      <c r="G31" s="239">
        <f>'Nacionalidad-Alojamiento(datos)'!K31/'Nacionalidad-Alojamiento(datos)'!K$31</f>
        <v>1</v>
      </c>
      <c r="H31" s="239">
        <f>'Nacionalidad-Alojamiento(datos)'!M31/'Nacionalidad-Alojamiento(datos)'!M$31</f>
        <v>1</v>
      </c>
    </row>
    <row r="32" spans="2:10" ht="15" customHeight="1" x14ac:dyDescent="0.25">
      <c r="B32" s="420" t="s">
        <v>67</v>
      </c>
      <c r="C32" s="420"/>
      <c r="D32" s="420"/>
      <c r="E32" s="420"/>
      <c r="F32" s="420"/>
      <c r="G32" s="420"/>
      <c r="H32" s="42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1:Z212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 x14ac:dyDescent="0.25"/>
    <row r="2" spans="2:26" ht="15" customHeight="1" x14ac:dyDescent="0.25"/>
    <row r="3" spans="2:26" ht="15" customHeight="1" x14ac:dyDescent="0.25"/>
    <row r="4" spans="2:26" ht="15" customHeight="1" x14ac:dyDescent="0.25"/>
    <row r="5" spans="2:26" ht="18" customHeight="1" x14ac:dyDescent="0.25">
      <c r="B5" s="413" t="s">
        <v>242</v>
      </c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</row>
    <row r="6" spans="2:26" s="175" customFormat="1" ht="25.5" x14ac:dyDescent="0.25">
      <c r="B6" s="112" t="s">
        <v>199</v>
      </c>
      <c r="C6" s="112" t="s">
        <v>200</v>
      </c>
      <c r="D6" s="113" t="s">
        <v>202</v>
      </c>
      <c r="E6" s="112" t="s">
        <v>203</v>
      </c>
      <c r="F6" s="113" t="s">
        <v>204</v>
      </c>
      <c r="G6" s="173" t="s">
        <v>205</v>
      </c>
      <c r="H6" s="241" t="s">
        <v>206</v>
      </c>
      <c r="I6" s="173" t="s">
        <v>207</v>
      </c>
      <c r="J6" s="241" t="s">
        <v>208</v>
      </c>
      <c r="K6" s="112" t="s">
        <v>209</v>
      </c>
      <c r="L6" s="242" t="s">
        <v>210</v>
      </c>
      <c r="M6" s="174" t="s">
        <v>211</v>
      </c>
      <c r="N6" s="242" t="s">
        <v>212</v>
      </c>
      <c r="O6" s="174" t="s">
        <v>213</v>
      </c>
      <c r="P6" s="113" t="s">
        <v>214</v>
      </c>
      <c r="Q6" s="112" t="s">
        <v>215</v>
      </c>
      <c r="R6" s="113" t="s">
        <v>216</v>
      </c>
      <c r="S6" s="112" t="s">
        <v>217</v>
      </c>
      <c r="T6" s="113" t="s">
        <v>218</v>
      </c>
      <c r="U6" s="112" t="s">
        <v>219</v>
      </c>
      <c r="V6" s="113" t="s">
        <v>220</v>
      </c>
      <c r="W6" s="112" t="s">
        <v>221</v>
      </c>
      <c r="X6" s="113" t="s">
        <v>222</v>
      </c>
      <c r="Y6" s="112" t="s">
        <v>83</v>
      </c>
      <c r="Z6"/>
    </row>
    <row r="7" spans="2:26" x14ac:dyDescent="0.25">
      <c r="B7" s="114" t="s">
        <v>94</v>
      </c>
      <c r="C7" s="243">
        <v>0.48203937781693723</v>
      </c>
      <c r="D7" s="177">
        <v>6.0998339489647226E-3</v>
      </c>
      <c r="E7" s="243">
        <v>3.1685248568233421E-3</v>
      </c>
      <c r="F7" s="177">
        <v>0.24167203226134398</v>
      </c>
      <c r="G7" s="243">
        <v>3.9970856348910504E-2</v>
      </c>
      <c r="H7" s="177">
        <v>8.9040631671693377E-2</v>
      </c>
      <c r="I7" s="243">
        <v>3.6090684198041277E-3</v>
      </c>
      <c r="J7" s="177">
        <v>9.7089023687688507E-3</v>
      </c>
      <c r="K7" s="243">
        <v>5.8575349893252908E-2</v>
      </c>
      <c r="L7" s="177">
        <v>1.2928259175166898E-2</v>
      </c>
      <c r="M7" s="243">
        <v>8.2517198142939441E-3</v>
      </c>
      <c r="N7" s="177">
        <v>8.5567115117421797E-3</v>
      </c>
      <c r="O7" s="243">
        <v>2.8838659392049885E-2</v>
      </c>
      <c r="P7" s="177">
        <v>6.6081534447117824E-3</v>
      </c>
      <c r="Q7" s="243">
        <v>6.9978650581178628E-3</v>
      </c>
      <c r="R7" s="177">
        <v>1.1301636788776305E-2</v>
      </c>
      <c r="S7" s="243">
        <v>8.4211596462096302E-3</v>
      </c>
      <c r="T7" s="177">
        <v>2.0383611779457116E-2</v>
      </c>
      <c r="U7" s="243">
        <v>2.5246534955437323E-3</v>
      </c>
      <c r="V7" s="177">
        <v>3.2701887559727543E-3</v>
      </c>
      <c r="W7" s="243">
        <v>6.6081534447117824E-3</v>
      </c>
      <c r="X7" s="177">
        <v>0.51796062218306282</v>
      </c>
      <c r="Y7" s="244">
        <v>1</v>
      </c>
    </row>
    <row r="8" spans="2:26" x14ac:dyDescent="0.25">
      <c r="B8" s="114" t="s">
        <v>95</v>
      </c>
      <c r="C8" s="243">
        <v>0.31881452087918899</v>
      </c>
      <c r="D8" s="177">
        <v>5.6731872151781007E-3</v>
      </c>
      <c r="E8" s="243">
        <v>3.2086058839941719E-3</v>
      </c>
      <c r="F8" s="177">
        <v>0.30001240040921351</v>
      </c>
      <c r="G8" s="243">
        <v>3.7681743497535419E-2</v>
      </c>
      <c r="H8" s="177">
        <v>9.008897293610689E-2</v>
      </c>
      <c r="I8" s="243">
        <v>5.9056948879313018E-3</v>
      </c>
      <c r="J8" s="177">
        <v>8.3547757075983515E-3</v>
      </c>
      <c r="K8" s="243">
        <v>0.15475710698453049</v>
      </c>
      <c r="L8" s="177">
        <v>4.1308863192485355E-2</v>
      </c>
      <c r="M8" s="243">
        <v>2.5188331214930092E-2</v>
      </c>
      <c r="N8" s="177">
        <v>1.6198034535139658E-2</v>
      </c>
      <c r="O8" s="243">
        <v>7.2061878041975391E-2</v>
      </c>
      <c r="P8" s="177">
        <v>5.2236723811885794E-3</v>
      </c>
      <c r="Q8" s="243">
        <v>1.3454443996651889E-2</v>
      </c>
      <c r="R8" s="177">
        <v>1.2229903586818365E-2</v>
      </c>
      <c r="S8" s="243">
        <v>9.3313079331617949E-3</v>
      </c>
      <c r="T8" s="177">
        <v>1.9437641442167593E-2</v>
      </c>
      <c r="U8" s="243">
        <v>2.402579285116409E-3</v>
      </c>
      <c r="V8" s="177">
        <v>2.5265833772514495E-3</v>
      </c>
      <c r="W8" s="243">
        <v>1.089685959636668E-2</v>
      </c>
      <c r="X8" s="177">
        <v>0.68118547912081095</v>
      </c>
      <c r="Y8" s="244">
        <v>1</v>
      </c>
    </row>
    <row r="9" spans="2:26" customFormat="1" x14ac:dyDescent="0.25">
      <c r="B9" s="114" t="s">
        <v>96</v>
      </c>
      <c r="C9" s="243">
        <v>0.33251956631004526</v>
      </c>
      <c r="D9" s="177">
        <v>8.4548000287211888E-3</v>
      </c>
      <c r="E9" s="243">
        <v>3.6978530911179722E-3</v>
      </c>
      <c r="F9" s="177">
        <v>0.28175486465139654</v>
      </c>
      <c r="G9" s="243">
        <v>3.0031593307962949E-2</v>
      </c>
      <c r="H9" s="177">
        <v>9.1476987147267902E-2</v>
      </c>
      <c r="I9" s="243">
        <v>6.6417749694837368E-3</v>
      </c>
      <c r="J9" s="177">
        <v>7.8803762475766499E-3</v>
      </c>
      <c r="K9" s="243">
        <v>0.16548790119910964</v>
      </c>
      <c r="L9" s="177">
        <v>4.7695124578157534E-2</v>
      </c>
      <c r="M9" s="243">
        <v>2.84339771666547E-2</v>
      </c>
      <c r="N9" s="177">
        <v>1.7537876068069218E-2</v>
      </c>
      <c r="O9" s="243">
        <v>7.1820923386228183E-2</v>
      </c>
      <c r="P9" s="177">
        <v>5.9955482156961301E-3</v>
      </c>
      <c r="Q9" s="243">
        <v>8.9933223235441947E-3</v>
      </c>
      <c r="R9" s="177">
        <v>1.3911825949594314E-2</v>
      </c>
      <c r="S9" s="243">
        <v>8.1675881381489193E-3</v>
      </c>
      <c r="T9" s="177">
        <v>2.026638902850578E-2</v>
      </c>
      <c r="U9" s="243">
        <v>2.3335966108996914E-3</v>
      </c>
      <c r="V9" s="177">
        <v>2.6208085014719608E-3</v>
      </c>
      <c r="W9" s="243">
        <v>9.7652042794571688E-3</v>
      </c>
      <c r="X9" s="177">
        <v>0.6674804336899548</v>
      </c>
      <c r="Y9" s="244">
        <v>1</v>
      </c>
    </row>
    <row r="10" spans="2:26" customFormat="1" x14ac:dyDescent="0.25">
      <c r="B10" s="114" t="s">
        <v>97</v>
      </c>
      <c r="C10" s="243">
        <v>0.30127330604820374</v>
      </c>
      <c r="D10" s="177">
        <v>8.5528387029069151E-3</v>
      </c>
      <c r="E10" s="243">
        <v>3.9003742960086753E-3</v>
      </c>
      <c r="F10" s="177">
        <v>0.31384895232098509</v>
      </c>
      <c r="G10" s="243">
        <v>2.0918599363346977E-2</v>
      </c>
      <c r="H10" s="177">
        <v>8.5790744044495756E-2</v>
      </c>
      <c r="I10" s="243">
        <v>5.3520831147024868E-3</v>
      </c>
      <c r="J10" s="177">
        <v>9.0775527337601004E-3</v>
      </c>
      <c r="K10" s="243">
        <v>0.17966208416413054</v>
      </c>
      <c r="L10" s="177">
        <v>4.7486619792213247E-2</v>
      </c>
      <c r="M10" s="243">
        <v>2.8387029069157309E-2</v>
      </c>
      <c r="N10" s="177">
        <v>2.373456466225907E-2</v>
      </c>
      <c r="O10" s="243">
        <v>8.0053870640500929E-2</v>
      </c>
      <c r="P10" s="177">
        <v>5.3520831147024868E-3</v>
      </c>
      <c r="Q10" s="243">
        <v>8.7977052506384018E-3</v>
      </c>
      <c r="R10" s="177">
        <v>1.752544863049638E-2</v>
      </c>
      <c r="S10" s="243">
        <v>7.6958057858467132E-3</v>
      </c>
      <c r="T10" s="177">
        <v>2.084863749256655E-2</v>
      </c>
      <c r="U10" s="243">
        <v>1.679084898730192E-3</v>
      </c>
      <c r="V10" s="177">
        <v>2.9733795081680484E-3</v>
      </c>
      <c r="W10" s="243">
        <v>6.7513205303109808E-3</v>
      </c>
      <c r="X10" s="177">
        <v>0.69872669395179632</v>
      </c>
      <c r="Y10" s="244">
        <v>1</v>
      </c>
    </row>
    <row r="11" spans="2:26" customFormat="1" ht="30" customHeight="1" x14ac:dyDescent="0.25">
      <c r="B11" s="180" t="str">
        <f>actualizaciones!$A$2</f>
        <v>I cuatrimestre 2014</v>
      </c>
      <c r="C11" s="120">
        <v>0.35854898610065394</v>
      </c>
      <c r="D11" s="120">
        <v>7.1315573527794465E-3</v>
      </c>
      <c r="E11" s="120">
        <v>3.4811813175192672E-3</v>
      </c>
      <c r="F11" s="120">
        <v>0.28449245814545671</v>
      </c>
      <c r="G11" s="120">
        <v>3.2396558579441147E-2</v>
      </c>
      <c r="H11" s="120">
        <v>8.9114857834138417E-2</v>
      </c>
      <c r="I11" s="120">
        <v>5.3719322882739597E-3</v>
      </c>
      <c r="J11" s="120">
        <v>8.7558266430922023E-3</v>
      </c>
      <c r="K11" s="120">
        <v>0.13929801111609297</v>
      </c>
      <c r="L11" s="120">
        <v>3.7222837903000669E-2</v>
      </c>
      <c r="M11" s="120">
        <v>2.2498667591597792E-2</v>
      </c>
      <c r="N11" s="120">
        <v>1.6428807092642567E-2</v>
      </c>
      <c r="O11" s="120">
        <v>6.3147698528851923E-2</v>
      </c>
      <c r="P11" s="120">
        <v>5.7822294787956722E-3</v>
      </c>
      <c r="Q11" s="120">
        <v>9.6652482509496061E-3</v>
      </c>
      <c r="R11" s="120">
        <v>1.3675163061409222E-2</v>
      </c>
      <c r="S11" s="120">
        <v>8.4343566793844693E-3</v>
      </c>
      <c r="T11" s="120">
        <v>2.0210309034151955E-2</v>
      </c>
      <c r="U11" s="120">
        <v>2.2418300100670858E-3</v>
      </c>
      <c r="V11" s="120">
        <v>2.8424712580473236E-3</v>
      </c>
      <c r="W11" s="120">
        <v>8.5570228497466316E-3</v>
      </c>
      <c r="X11" s="120">
        <v>0.64145101389934611</v>
      </c>
      <c r="Y11" s="120">
        <v>1</v>
      </c>
    </row>
    <row r="12" spans="2:26" customFormat="1" outlineLevel="1" x14ac:dyDescent="0.25">
      <c r="B12" s="114" t="s">
        <v>86</v>
      </c>
      <c r="C12" s="243">
        <v>0.38454734065651286</v>
      </c>
      <c r="D12" s="177">
        <v>6.1115846695723496E-3</v>
      </c>
      <c r="E12" s="243">
        <v>3.4900365086768417E-3</v>
      </c>
      <c r="F12" s="177">
        <v>0.2531161040256043</v>
      </c>
      <c r="G12" s="243">
        <v>2.3738681506023127E-2</v>
      </c>
      <c r="H12" s="177">
        <v>7.4931244672467312E-2</v>
      </c>
      <c r="I12" s="243">
        <v>4.1976936809431141E-3</v>
      </c>
      <c r="J12" s="177">
        <v>7.6877301896199563E-3</v>
      </c>
      <c r="K12" s="243">
        <v>0.1667336796564646</v>
      </c>
      <c r="L12" s="177">
        <v>5.5567171140453862E-2</v>
      </c>
      <c r="M12" s="243">
        <v>2.5330910143622241E-2</v>
      </c>
      <c r="N12" s="177">
        <v>1.9171076121395372E-2</v>
      </c>
      <c r="O12" s="243">
        <v>6.6664522250993133E-2</v>
      </c>
      <c r="P12" s="177">
        <v>5.8060054360937327E-3</v>
      </c>
      <c r="Q12" s="243">
        <v>7.8485613651350181E-3</v>
      </c>
      <c r="R12" s="177">
        <v>1.3284655097544108E-2</v>
      </c>
      <c r="S12" s="243">
        <v>9.4890393553886485E-3</v>
      </c>
      <c r="T12" s="177">
        <v>2.1004551522267077E-2</v>
      </c>
      <c r="U12" s="243">
        <v>1.7691429306656802E-3</v>
      </c>
      <c r="V12" s="177">
        <v>3.5382858613313604E-3</v>
      </c>
      <c r="W12" s="243">
        <v>1.2705662865689886E-2</v>
      </c>
      <c r="X12" s="177">
        <v>0.61545265934348714</v>
      </c>
      <c r="Y12" s="244">
        <v>1</v>
      </c>
    </row>
    <row r="13" spans="2:26" customFormat="1" outlineLevel="1" x14ac:dyDescent="0.25">
      <c r="B13" s="114" t="s">
        <v>87</v>
      </c>
      <c r="C13" s="243">
        <v>0.37214552775381077</v>
      </c>
      <c r="D13" s="177">
        <v>6.3272936439459308E-3</v>
      </c>
      <c r="E13" s="243">
        <v>1.8838078803566293E-3</v>
      </c>
      <c r="F13" s="177">
        <v>0.28951682484900776</v>
      </c>
      <c r="G13" s="243">
        <v>1.1202185792349727E-2</v>
      </c>
      <c r="H13" s="177">
        <v>7.3468507333908542E-2</v>
      </c>
      <c r="I13" s="243">
        <v>5.3781995973540405E-3</v>
      </c>
      <c r="J13" s="177">
        <v>6.7587000287604258E-3</v>
      </c>
      <c r="K13" s="243">
        <v>0.16813344837503594</v>
      </c>
      <c r="L13" s="177">
        <v>4.7339660626977281E-2</v>
      </c>
      <c r="M13" s="243">
        <v>2.2044866264020708E-2</v>
      </c>
      <c r="N13" s="177">
        <v>1.8536094334196146E-2</v>
      </c>
      <c r="O13" s="243">
        <v>8.021282714984182E-2</v>
      </c>
      <c r="P13" s="177">
        <v>4.4434857635893008E-3</v>
      </c>
      <c r="Q13" s="243">
        <v>6.8306010928961746E-3</v>
      </c>
      <c r="R13" s="177">
        <v>1.0324992809893586E-2</v>
      </c>
      <c r="S13" s="243">
        <v>4.4434857635893008E-3</v>
      </c>
      <c r="T13" s="177">
        <v>2.3626689675007192E-2</v>
      </c>
      <c r="U13" s="243">
        <v>2.9048029910842682E-3</v>
      </c>
      <c r="V13" s="177">
        <v>3.6813344837503593E-3</v>
      </c>
      <c r="W13" s="243">
        <v>8.9301121656600521E-3</v>
      </c>
      <c r="X13" s="177">
        <v>0.62785447224618929</v>
      </c>
      <c r="Y13" s="244">
        <v>1</v>
      </c>
    </row>
    <row r="14" spans="2:26" customFormat="1" outlineLevel="1" x14ac:dyDescent="0.25">
      <c r="B14" s="114" t="s">
        <v>88</v>
      </c>
      <c r="C14" s="243">
        <v>0.47635244324740283</v>
      </c>
      <c r="D14" s="177">
        <v>6.6333205078876493E-3</v>
      </c>
      <c r="E14" s="243">
        <v>2.5548287803001156E-3</v>
      </c>
      <c r="F14" s="177">
        <v>0.19378222393228164</v>
      </c>
      <c r="G14" s="243">
        <v>2.7210465563678336E-2</v>
      </c>
      <c r="H14" s="177">
        <v>9.6667949211235088E-2</v>
      </c>
      <c r="I14" s="243">
        <v>4.2477876106194693E-3</v>
      </c>
      <c r="J14" s="177">
        <v>7.8337822239322816E-3</v>
      </c>
      <c r="K14" s="243">
        <v>8.9557522123893799E-2</v>
      </c>
      <c r="L14" s="177">
        <v>2.9041939207387457E-2</v>
      </c>
      <c r="M14" s="243">
        <v>1.2497114274721046E-2</v>
      </c>
      <c r="N14" s="177">
        <v>1.2481723739899961E-2</v>
      </c>
      <c r="O14" s="243">
        <v>3.5536744901885339E-2</v>
      </c>
      <c r="P14" s="177">
        <v>6.956521739130435E-3</v>
      </c>
      <c r="Q14" s="243">
        <v>5.6791073489803768E-3</v>
      </c>
      <c r="R14" s="177">
        <v>1.5128895729126587E-2</v>
      </c>
      <c r="S14" s="243">
        <v>1.4882647171989227E-2</v>
      </c>
      <c r="T14" s="177">
        <v>3.2704886494805692E-2</v>
      </c>
      <c r="U14" s="243">
        <v>1.3543670642554829E-3</v>
      </c>
      <c r="V14" s="177">
        <v>5.5713736052327816E-3</v>
      </c>
      <c r="W14" s="243">
        <v>1.2881877645248173E-2</v>
      </c>
      <c r="X14" s="177">
        <v>0.52364755675259711</v>
      </c>
      <c r="Y14" s="244">
        <v>1</v>
      </c>
    </row>
    <row r="15" spans="2:26" customFormat="1" outlineLevel="1" x14ac:dyDescent="0.25">
      <c r="B15" s="114" t="s">
        <v>89</v>
      </c>
      <c r="C15" s="243">
        <v>0.56581204727411361</v>
      </c>
      <c r="D15" s="177">
        <v>1.5503875968992248E-2</v>
      </c>
      <c r="E15" s="243">
        <v>1.9062142584826535E-3</v>
      </c>
      <c r="F15" s="177">
        <v>0.20491803278688525</v>
      </c>
      <c r="G15" s="243">
        <v>2.3398780022874571E-2</v>
      </c>
      <c r="H15" s="177">
        <v>7.2197865040030493E-2</v>
      </c>
      <c r="I15" s="243">
        <v>4.6861100521031901E-3</v>
      </c>
      <c r="J15" s="177">
        <v>1.1612021857923498E-2</v>
      </c>
      <c r="K15" s="243">
        <v>7.1483034693099502E-3</v>
      </c>
      <c r="L15" s="177">
        <v>1.6997077138136993E-3</v>
      </c>
      <c r="M15" s="243">
        <v>8.7368153513788286E-4</v>
      </c>
      <c r="N15" s="177">
        <v>3.4153005464480873E-3</v>
      </c>
      <c r="O15" s="243">
        <v>1.1596136739102808E-3</v>
      </c>
      <c r="P15" s="177">
        <v>5.1944338543652305E-3</v>
      </c>
      <c r="Q15" s="243">
        <v>1.1040157580378702E-2</v>
      </c>
      <c r="R15" s="177">
        <v>1.4328377176261278E-2</v>
      </c>
      <c r="S15" s="243">
        <v>1.1866183759054518E-2</v>
      </c>
      <c r="T15" s="177">
        <v>3.4391282246791208E-2</v>
      </c>
      <c r="U15" s="243">
        <v>1.7473630702757657E-3</v>
      </c>
      <c r="V15" s="177">
        <v>5.8457237260134704E-3</v>
      </c>
      <c r="W15" s="243">
        <v>8.4032278561443647E-3</v>
      </c>
      <c r="X15" s="177">
        <v>0.43418795272588639</v>
      </c>
      <c r="Y15" s="244">
        <v>1</v>
      </c>
    </row>
    <row r="16" spans="2:26" customFormat="1" outlineLevel="1" x14ac:dyDescent="0.25">
      <c r="B16" s="114" t="s">
        <v>90</v>
      </c>
      <c r="C16" s="243">
        <v>0.66140116805961136</v>
      </c>
      <c r="D16" s="177">
        <v>8.3450810593092336E-3</v>
      </c>
      <c r="E16" s="243">
        <v>2.6809988923572653E-3</v>
      </c>
      <c r="F16" s="177">
        <v>0.14637247004329876</v>
      </c>
      <c r="G16" s="243">
        <v>2.7854697412143792E-2</v>
      </c>
      <c r="H16" s="177">
        <v>6.7566206827107039E-2</v>
      </c>
      <c r="I16" s="243">
        <v>2.3033934145604671E-3</v>
      </c>
      <c r="J16" s="177">
        <v>1.3757426241063337E-2</v>
      </c>
      <c r="K16" s="243">
        <v>4.7830027187594397E-3</v>
      </c>
      <c r="L16" s="177">
        <v>1.0321216393112476E-3</v>
      </c>
      <c r="M16" s="243">
        <v>6.0416876447487661E-4</v>
      </c>
      <c r="N16" s="177">
        <v>2.7061725908770515E-3</v>
      </c>
      <c r="O16" s="243">
        <v>4.4053972409626422E-4</v>
      </c>
      <c r="P16" s="177">
        <v>2.4670224549390796E-3</v>
      </c>
      <c r="Q16" s="243">
        <v>5.4752794280535696E-3</v>
      </c>
      <c r="R16" s="177">
        <v>1.1126774745745645E-2</v>
      </c>
      <c r="S16" s="243">
        <v>9.326855301580908E-3</v>
      </c>
      <c r="T16" s="177">
        <v>2.0856409223643138E-2</v>
      </c>
      <c r="U16" s="243">
        <v>1.3342060215486859E-3</v>
      </c>
      <c r="V16" s="177">
        <v>6.4318799718054579E-3</v>
      </c>
      <c r="W16" s="243">
        <v>7.917128184472863E-3</v>
      </c>
      <c r="X16" s="177">
        <v>0.3385988319403887</v>
      </c>
      <c r="Y16" s="244">
        <v>1</v>
      </c>
    </row>
    <row r="17" spans="2:25" customFormat="1" outlineLevel="1" x14ac:dyDescent="0.25">
      <c r="B17" s="114" t="s">
        <v>91</v>
      </c>
      <c r="C17" s="243">
        <v>0.63413790120252622</v>
      </c>
      <c r="D17" s="177">
        <v>9.8912824062058428E-3</v>
      </c>
      <c r="E17" s="243">
        <v>3.7633013236439139E-3</v>
      </c>
      <c r="F17" s="177">
        <v>0.16192288836981283</v>
      </c>
      <c r="G17" s="243">
        <v>2.9125933615941402E-2</v>
      </c>
      <c r="H17" s="177">
        <v>6.0587709432765237E-2</v>
      </c>
      <c r="I17" s="243">
        <v>1.5860656919572051E-3</v>
      </c>
      <c r="J17" s="177">
        <v>9.6029068258499869E-3</v>
      </c>
      <c r="K17" s="243">
        <v>1.0338264555757419E-2</v>
      </c>
      <c r="L17" s="177">
        <v>2.6242177812382849E-3</v>
      </c>
      <c r="M17" s="243">
        <v>2.1051417365977451E-3</v>
      </c>
      <c r="N17" s="177">
        <v>5.1042477722986418E-3</v>
      </c>
      <c r="O17" s="243">
        <v>5.0465726562274704E-4</v>
      </c>
      <c r="P17" s="177">
        <v>4.0084205669463913E-3</v>
      </c>
      <c r="Q17" s="243">
        <v>6.3731003258644054E-3</v>
      </c>
      <c r="R17" s="177">
        <v>1.4447616575828359E-2</v>
      </c>
      <c r="S17" s="243">
        <v>9.9489575222770129E-3</v>
      </c>
      <c r="T17" s="177">
        <v>2.7309167459699513E-2</v>
      </c>
      <c r="U17" s="243">
        <v>2.1483980736511231E-3</v>
      </c>
      <c r="V17" s="177">
        <v>5.9116993972950374E-3</v>
      </c>
      <c r="W17" s="243">
        <v>8.8963866539781417E-3</v>
      </c>
      <c r="X17" s="177">
        <v>0.36586209879747383</v>
      </c>
      <c r="Y17" s="244">
        <v>1</v>
      </c>
    </row>
    <row r="18" spans="2:25" customFormat="1" outlineLevel="1" x14ac:dyDescent="0.25">
      <c r="B18" s="114" t="s">
        <v>92</v>
      </c>
      <c r="C18" s="243">
        <v>0.65957549213072142</v>
      </c>
      <c r="D18" s="177">
        <v>5.7595738877925908E-3</v>
      </c>
      <c r="E18" s="243">
        <v>2.4385939580626012E-3</v>
      </c>
      <c r="F18" s="177">
        <v>0.15489884648088431</v>
      </c>
      <c r="G18" s="243">
        <v>2.8493045194205129E-2</v>
      </c>
      <c r="H18" s="177">
        <v>6.7334071328873271E-2</v>
      </c>
      <c r="I18" s="243">
        <v>2.5990277710930356E-3</v>
      </c>
      <c r="J18" s="177">
        <v>9.2409876305530152E-3</v>
      </c>
      <c r="K18" s="243">
        <v>6.6098730968538926E-3</v>
      </c>
      <c r="L18" s="177">
        <v>1.4439043172739087E-3</v>
      </c>
      <c r="M18" s="243">
        <v>1.2032535977282571E-3</v>
      </c>
      <c r="N18" s="177">
        <v>3.2568064045178161E-3</v>
      </c>
      <c r="O18" s="243">
        <v>7.0590877733391088E-4</v>
      </c>
      <c r="P18" s="177">
        <v>3.850411512730423E-3</v>
      </c>
      <c r="Q18" s="243">
        <v>4.379843095730856E-3</v>
      </c>
      <c r="R18" s="177">
        <v>1.3027225618071264E-2</v>
      </c>
      <c r="S18" s="243">
        <v>6.2890054707930246E-3</v>
      </c>
      <c r="T18" s="177">
        <v>1.9252057563652114E-2</v>
      </c>
      <c r="U18" s="243">
        <v>2.2942035263352105E-3</v>
      </c>
      <c r="V18" s="177">
        <v>5.1499253982769406E-3</v>
      </c>
      <c r="W18" s="243">
        <v>8.8078163353708435E-3</v>
      </c>
      <c r="X18" s="177">
        <v>0.34042450786927853</v>
      </c>
      <c r="Y18" s="244">
        <v>1</v>
      </c>
    </row>
    <row r="19" spans="2:25" customFormat="1" outlineLevel="1" x14ac:dyDescent="0.25">
      <c r="B19" s="114" t="s">
        <v>93</v>
      </c>
      <c r="C19" s="243">
        <v>0.63754350775765445</v>
      </c>
      <c r="D19" s="177">
        <v>5.9386860165575282E-3</v>
      </c>
      <c r="E19" s="243">
        <v>2.7726977759424225E-3</v>
      </c>
      <c r="F19" s="177">
        <v>0.19355790218866142</v>
      </c>
      <c r="G19" s="243">
        <v>3.5553458006410632E-2</v>
      </c>
      <c r="H19" s="177">
        <v>5.3408845102550485E-2</v>
      </c>
      <c r="I19" s="243">
        <v>2.2024266021670306E-3</v>
      </c>
      <c r="J19" s="177">
        <v>7.6888285843509721E-3</v>
      </c>
      <c r="K19" s="243">
        <v>5.7223762609875523E-3</v>
      </c>
      <c r="L19" s="177">
        <v>1.3961811495880282E-3</v>
      </c>
      <c r="M19" s="243">
        <v>7.8658092934536807E-4</v>
      </c>
      <c r="N19" s="177">
        <v>1.5731618586907361E-3</v>
      </c>
      <c r="O19" s="243">
        <v>1.9664523233634199E-3</v>
      </c>
      <c r="P19" s="177">
        <v>4.1688789255304509E-3</v>
      </c>
      <c r="Q19" s="243">
        <v>5.5847245983521128E-3</v>
      </c>
      <c r="R19" s="177">
        <v>1.118911371993786E-2</v>
      </c>
      <c r="S19" s="243">
        <v>5.7617053074548209E-3</v>
      </c>
      <c r="T19" s="177">
        <v>1.5240005506066506E-2</v>
      </c>
      <c r="U19" s="243">
        <v>1.5731618586907361E-3</v>
      </c>
      <c r="V19" s="177">
        <v>4.1885434487640844E-3</v>
      </c>
      <c r="W19" s="243">
        <v>7.9051383399209481E-3</v>
      </c>
      <c r="X19" s="177">
        <v>0.36245649224234561</v>
      </c>
      <c r="Y19" s="244">
        <v>1</v>
      </c>
    </row>
    <row r="20" spans="2:25" customFormat="1" outlineLevel="1" x14ac:dyDescent="0.25">
      <c r="B20" s="114" t="s">
        <v>94</v>
      </c>
      <c r="C20" s="243">
        <v>0.55016235272288705</v>
      </c>
      <c r="D20" s="177">
        <v>6.0487985898506355E-3</v>
      </c>
      <c r="E20" s="243">
        <v>1.985341868447908E-3</v>
      </c>
      <c r="F20" s="177">
        <v>0.20734762037294741</v>
      </c>
      <c r="G20" s="243">
        <v>3.5810372019667872E-2</v>
      </c>
      <c r="H20" s="177">
        <v>8.6816958901567862E-2</v>
      </c>
      <c r="I20" s="243">
        <v>2.7460803414045831E-3</v>
      </c>
      <c r="J20" s="177">
        <v>7.5702755357639857E-3</v>
      </c>
      <c r="K20" s="243">
        <v>5.1377678819927636E-2</v>
      </c>
      <c r="L20" s="177">
        <v>1.5344651637443177E-2</v>
      </c>
      <c r="M20" s="243">
        <v>3.3769366360515817E-3</v>
      </c>
      <c r="N20" s="177">
        <v>5.9560256053437241E-3</v>
      </c>
      <c r="O20" s="243">
        <v>2.6700064941089154E-2</v>
      </c>
      <c r="P20" s="177">
        <v>6.8837554504128399E-3</v>
      </c>
      <c r="Q20" s="243">
        <v>5.2323963261898133E-3</v>
      </c>
      <c r="R20" s="177">
        <v>1.0038036923647834E-2</v>
      </c>
      <c r="S20" s="243">
        <v>4.193338899712404E-3</v>
      </c>
      <c r="T20" s="177">
        <v>1.2672789683644122E-2</v>
      </c>
      <c r="U20" s="243">
        <v>3.0058446980239352E-3</v>
      </c>
      <c r="V20" s="177">
        <v>3.7294739771778457E-3</v>
      </c>
      <c r="W20" s="243">
        <v>4.3788848687262268E-3</v>
      </c>
      <c r="X20" s="177">
        <v>0.4498376472771129</v>
      </c>
      <c r="Y20" s="244">
        <v>1</v>
      </c>
    </row>
    <row r="21" spans="2:25" customFormat="1" outlineLevel="1" x14ac:dyDescent="0.25">
      <c r="B21" s="114" t="s">
        <v>95</v>
      </c>
      <c r="C21" s="243">
        <v>0.44956133552407229</v>
      </c>
      <c r="D21" s="177">
        <v>6.2312056297857826E-3</v>
      </c>
      <c r="E21" s="243">
        <v>2.8365936075890504E-3</v>
      </c>
      <c r="F21" s="177">
        <v>0.24521809219704249</v>
      </c>
      <c r="G21" s="243">
        <v>3.4147626871686765E-2</v>
      </c>
      <c r="H21" s="177">
        <v>8.670986142542704E-2</v>
      </c>
      <c r="I21" s="243">
        <v>3.4256130452304926E-3</v>
      </c>
      <c r="J21" s="177">
        <v>5.3786774963573798E-3</v>
      </c>
      <c r="K21" s="243">
        <v>0.11767988343615339</v>
      </c>
      <c r="L21" s="177">
        <v>3.7278730198096535E-2</v>
      </c>
      <c r="M21" s="243">
        <v>1.0013330439904516E-2</v>
      </c>
      <c r="N21" s="177">
        <v>1.2059397960132685E-2</v>
      </c>
      <c r="O21" s="243">
        <v>5.8328424838019657E-2</v>
      </c>
      <c r="P21" s="177">
        <v>4.9136621508509785E-3</v>
      </c>
      <c r="Q21" s="243">
        <v>7.4867470626530678E-3</v>
      </c>
      <c r="R21" s="177">
        <v>8.3547757075983515E-3</v>
      </c>
      <c r="S21" s="243">
        <v>3.8131258331524942E-3</v>
      </c>
      <c r="T21" s="177">
        <v>1.1346374430356201E-2</v>
      </c>
      <c r="U21" s="243">
        <v>2.1855721238800883E-3</v>
      </c>
      <c r="V21" s="177">
        <v>4.5881514089964968E-3</v>
      </c>
      <c r="W21" s="243">
        <v>6.1227020491676229E-3</v>
      </c>
      <c r="X21" s="177">
        <v>0.55043866447592771</v>
      </c>
      <c r="Y21" s="244">
        <v>1</v>
      </c>
    </row>
    <row r="22" spans="2:25" customFormat="1" outlineLevel="1" x14ac:dyDescent="0.25">
      <c r="B22" s="114" t="s">
        <v>96</v>
      </c>
      <c r="C22" s="243">
        <v>0.39638674261650969</v>
      </c>
      <c r="D22" s="177">
        <v>7.9709736243490682E-3</v>
      </c>
      <c r="E22" s="243">
        <v>2.2935348636098736E-3</v>
      </c>
      <c r="F22" s="177">
        <v>0.2690015603556859</v>
      </c>
      <c r="G22" s="243">
        <v>2.4082116067903673E-2</v>
      </c>
      <c r="H22" s="177">
        <v>8.9053070892786648E-2</v>
      </c>
      <c r="I22" s="243">
        <v>4.1170830748406741E-3</v>
      </c>
      <c r="J22" s="177">
        <v>7.5009869719699961E-3</v>
      </c>
      <c r="K22" s="243">
        <v>0.14714342112684001</v>
      </c>
      <c r="L22" s="177">
        <v>3.8125317240990358E-2</v>
      </c>
      <c r="M22" s="243">
        <v>3.3745041640817403E-2</v>
      </c>
      <c r="N22" s="177">
        <v>1.7145113078788562E-2</v>
      </c>
      <c r="O22" s="243">
        <v>5.8127949166243677E-2</v>
      </c>
      <c r="P22" s="177">
        <v>5.0194574474084937E-3</v>
      </c>
      <c r="Q22" s="243">
        <v>9.1741394544394943E-3</v>
      </c>
      <c r="R22" s="177">
        <v>8.7981501325362366E-3</v>
      </c>
      <c r="S22" s="243">
        <v>3.647096422461602E-3</v>
      </c>
      <c r="T22" s="177">
        <v>9.8321207677701961E-3</v>
      </c>
      <c r="U22" s="243">
        <v>1.4475588893275431E-3</v>
      </c>
      <c r="V22" s="177">
        <v>3.3651044310341587E-3</v>
      </c>
      <c r="W22" s="243">
        <v>1.116688286052676E-2</v>
      </c>
      <c r="X22" s="177">
        <v>0.60361325738349025</v>
      </c>
      <c r="Y22" s="244">
        <v>1</v>
      </c>
    </row>
    <row r="23" spans="2:25" customFormat="1" outlineLevel="1" x14ac:dyDescent="0.25">
      <c r="B23" s="114" t="s">
        <v>97</v>
      </c>
      <c r="C23" s="243">
        <v>0.34365153251217417</v>
      </c>
      <c r="D23" s="177">
        <v>7.62675451160126E-3</v>
      </c>
      <c r="E23" s="243">
        <v>2.9898309939845316E-3</v>
      </c>
      <c r="F23" s="177">
        <v>0.31448725293612145</v>
      </c>
      <c r="G23" s="243">
        <v>1.6918504726439416E-2</v>
      </c>
      <c r="H23" s="177">
        <v>8.0940274992838734E-2</v>
      </c>
      <c r="I23" s="243">
        <v>4.5653107991979374E-3</v>
      </c>
      <c r="J23" s="177">
        <v>7.7699799484388429E-3</v>
      </c>
      <c r="K23" s="243">
        <v>0.17122600973932969</v>
      </c>
      <c r="L23" s="177">
        <v>4.3182469206531078E-2</v>
      </c>
      <c r="M23" s="243">
        <v>3.6773130908049269E-2</v>
      </c>
      <c r="N23" s="177">
        <v>1.5665282154110571E-2</v>
      </c>
      <c r="O23" s="243">
        <v>7.5605127470638786E-2</v>
      </c>
      <c r="P23" s="177">
        <v>4.5116012603838443E-3</v>
      </c>
      <c r="Q23" s="243">
        <v>8.3786880549985669E-3</v>
      </c>
      <c r="R23" s="177">
        <v>9.2559438556287597E-3</v>
      </c>
      <c r="S23" s="243">
        <v>3.1688627900315096E-3</v>
      </c>
      <c r="T23" s="177">
        <v>9.9183615010025785E-3</v>
      </c>
      <c r="U23" s="243">
        <v>1.1099971354912633E-3</v>
      </c>
      <c r="V23" s="177">
        <v>3.0972500716127185E-3</v>
      </c>
      <c r="W23" s="243">
        <v>1.0383844170724721E-2</v>
      </c>
      <c r="X23" s="177">
        <v>0.65634846748782583</v>
      </c>
      <c r="Y23" s="244">
        <v>1</v>
      </c>
    </row>
    <row r="24" spans="2:25" customFormat="1" x14ac:dyDescent="0.25">
      <c r="B24" s="185">
        <v>2013</v>
      </c>
      <c r="C24" s="187">
        <v>0.51442954632833526</v>
      </c>
      <c r="D24" s="187">
        <v>7.7627728651373405E-3</v>
      </c>
      <c r="E24" s="187">
        <v>2.6432141484044598E-3</v>
      </c>
      <c r="F24" s="187">
        <v>0.21704926523986501</v>
      </c>
      <c r="G24" s="187">
        <v>2.6261267034046736E-2</v>
      </c>
      <c r="H24" s="187">
        <v>7.5569225511555385E-2</v>
      </c>
      <c r="I24" s="187">
        <v>3.4922465718313471E-3</v>
      </c>
      <c r="J24" s="187">
        <v>8.6798880772352514E-3</v>
      </c>
      <c r="K24" s="187">
        <v>7.7267290358409152E-2</v>
      </c>
      <c r="L24" s="187">
        <v>2.2477999914562775E-2</v>
      </c>
      <c r="M24" s="187">
        <v>1.1962546456491092E-2</v>
      </c>
      <c r="N24" s="187">
        <v>9.6717608612072285E-3</v>
      </c>
      <c r="O24" s="187">
        <v>3.3154983126148063E-2</v>
      </c>
      <c r="P24" s="187">
        <v>4.7818146866589776E-3</v>
      </c>
      <c r="Q24" s="187">
        <v>6.9177453116322785E-3</v>
      </c>
      <c r="R24" s="187">
        <v>1.1695555128369431E-2</v>
      </c>
      <c r="S24" s="187">
        <v>7.4383784014695207E-3</v>
      </c>
      <c r="T24" s="187">
        <v>2.0367433465761031E-2</v>
      </c>
      <c r="U24" s="187">
        <v>1.9089879960698876E-3</v>
      </c>
      <c r="V24" s="187">
        <v>4.6856978085351789E-3</v>
      </c>
      <c r="W24" s="187">
        <v>9.0496710666837545E-3</v>
      </c>
      <c r="X24" s="187">
        <v>0.48557045367166474</v>
      </c>
      <c r="Y24" s="187">
        <v>1</v>
      </c>
    </row>
    <row r="25" spans="2:25" customFormat="1" hidden="1" outlineLevel="1" x14ac:dyDescent="0.25">
      <c r="B25" s="114" t="s">
        <v>86</v>
      </c>
      <c r="C25" s="243">
        <v>0.36144940876584297</v>
      </c>
      <c r="D25" s="177">
        <v>7.0098421015365011E-3</v>
      </c>
      <c r="E25" s="243">
        <v>6.3548821072010198E-3</v>
      </c>
      <c r="F25" s="177">
        <v>0.26993202577356085</v>
      </c>
      <c r="G25" s="243">
        <v>1.9949727395029385E-2</v>
      </c>
      <c r="H25" s="177">
        <v>8.8348792749415844E-2</v>
      </c>
      <c r="I25" s="243">
        <v>7.0275437230050272E-3</v>
      </c>
      <c r="J25" s="177">
        <v>8.3374637116759888E-3</v>
      </c>
      <c r="K25" s="243">
        <v>0.17066133257806415</v>
      </c>
      <c r="L25" s="177">
        <v>5.1193089286978688E-2</v>
      </c>
      <c r="M25" s="243">
        <v>3.6606953196912838E-2</v>
      </c>
      <c r="N25" s="177">
        <v>1.6409403101324081E-2</v>
      </c>
      <c r="O25" s="243">
        <v>6.6451886992848541E-2</v>
      </c>
      <c r="P25" s="177">
        <v>5.3812929264320615E-3</v>
      </c>
      <c r="Q25" s="243">
        <v>8.3551653331445166E-3</v>
      </c>
      <c r="R25" s="177">
        <v>8.4790766834242012E-3</v>
      </c>
      <c r="S25" s="243">
        <v>5.1511718473412167E-3</v>
      </c>
      <c r="T25" s="177">
        <v>1.2568151242653827E-2</v>
      </c>
      <c r="U25" s="243">
        <v>2.5844367344048714E-3</v>
      </c>
      <c r="V25" s="177">
        <v>4.8148410394392126E-3</v>
      </c>
      <c r="W25" s="243">
        <v>1.3594845287828365E-2</v>
      </c>
      <c r="X25" s="177">
        <v>0.63855059123415703</v>
      </c>
      <c r="Y25" s="244">
        <v>1</v>
      </c>
    </row>
    <row r="26" spans="2:25" customFormat="1" hidden="1" outlineLevel="1" x14ac:dyDescent="0.25">
      <c r="B26" s="114" t="s">
        <v>87</v>
      </c>
      <c r="C26" s="243">
        <v>0.36896225890723139</v>
      </c>
      <c r="D26" s="177">
        <v>4.9654456858058658E-3</v>
      </c>
      <c r="E26" s="243">
        <v>3.1497230096529747E-3</v>
      </c>
      <c r="F26" s="177">
        <v>0.30765382691345672</v>
      </c>
      <c r="G26" s="243">
        <v>1.5303948270431512E-2</v>
      </c>
      <c r="H26" s="177">
        <v>8.2281881681581528E-2</v>
      </c>
      <c r="I26" s="243">
        <v>7.4111129638893521E-3</v>
      </c>
      <c r="J26" s="177">
        <v>8.3189743019657977E-3</v>
      </c>
      <c r="K26" s="243">
        <v>0.15177959350045392</v>
      </c>
      <c r="L26" s="177">
        <v>4.6652956107683469E-2</v>
      </c>
      <c r="M26" s="243">
        <v>1.6082115131639894E-2</v>
      </c>
      <c r="N26" s="177">
        <v>1.6378559650195468E-2</v>
      </c>
      <c r="O26" s="243">
        <v>7.2665962610935095E-2</v>
      </c>
      <c r="P26" s="177">
        <v>7.4666963111185225E-3</v>
      </c>
      <c r="Q26" s="243">
        <v>6.8367517091879274E-3</v>
      </c>
      <c r="R26" s="177">
        <v>8.393085431604691E-3</v>
      </c>
      <c r="S26" s="243">
        <v>4.4837233431530583E-3</v>
      </c>
      <c r="T26" s="177">
        <v>1.1135197228243751E-2</v>
      </c>
      <c r="U26" s="243">
        <v>1.4636948103681471E-3</v>
      </c>
      <c r="V26" s="177">
        <v>3.8167231764030165E-3</v>
      </c>
      <c r="W26" s="243">
        <v>6.5773627554517999E-3</v>
      </c>
      <c r="X26" s="177">
        <v>0.63103774109276856</v>
      </c>
      <c r="Y26" s="244">
        <v>1</v>
      </c>
    </row>
    <row r="27" spans="2:25" customFormat="1" hidden="1" outlineLevel="1" x14ac:dyDescent="0.25">
      <c r="B27" s="114" t="s">
        <v>88</v>
      </c>
      <c r="C27" s="243">
        <v>0.47668071335858181</v>
      </c>
      <c r="D27" s="177">
        <v>5.7964829928344088E-3</v>
      </c>
      <c r="E27" s="243">
        <v>4.3206913106096975E-3</v>
      </c>
      <c r="F27" s="177">
        <v>0.19629807435856403</v>
      </c>
      <c r="G27" s="243">
        <v>2.1745701534467737E-2</v>
      </c>
      <c r="H27" s="177">
        <v>0.1111111111111111</v>
      </c>
      <c r="I27" s="243">
        <v>8.2146476769616467E-3</v>
      </c>
      <c r="J27" s="177">
        <v>8.4457957717679281E-3</v>
      </c>
      <c r="K27" s="243">
        <v>8.7516224818193128E-2</v>
      </c>
      <c r="L27" s="177">
        <v>2.4875091125691223E-2</v>
      </c>
      <c r="M27" s="243">
        <v>9.0325563201223303E-3</v>
      </c>
      <c r="N27" s="177">
        <v>1.0863960455895166E-2</v>
      </c>
      <c r="O27" s="243">
        <v>4.2744616916484415E-2</v>
      </c>
      <c r="P27" s="177">
        <v>8.6591632438968013E-3</v>
      </c>
      <c r="Q27" s="243">
        <v>6.5610497679628741E-3</v>
      </c>
      <c r="R27" s="177">
        <v>1.0170516171476325E-2</v>
      </c>
      <c r="S27" s="243">
        <v>7.8412546007361177E-3</v>
      </c>
      <c r="T27" s="177">
        <v>2.0554399815081524E-2</v>
      </c>
      <c r="U27" s="243">
        <v>1.7247203997083978E-3</v>
      </c>
      <c r="V27" s="177">
        <v>5.0674774630607563E-3</v>
      </c>
      <c r="W27" s="243">
        <v>1.9291975604985686E-2</v>
      </c>
      <c r="X27" s="177">
        <v>0.52331928664141814</v>
      </c>
      <c r="Y27" s="244">
        <v>1</v>
      </c>
    </row>
    <row r="28" spans="2:25" customFormat="1" hidden="1" outlineLevel="1" x14ac:dyDescent="0.25">
      <c r="B28" s="114" t="s">
        <v>89</v>
      </c>
      <c r="C28" s="243">
        <v>0.56568773851003817</v>
      </c>
      <c r="D28" s="177">
        <v>5.6744649079143849E-3</v>
      </c>
      <c r="E28" s="243">
        <v>3.3515845362535259E-3</v>
      </c>
      <c r="F28" s="177">
        <v>0.21124937779990044</v>
      </c>
      <c r="G28" s="243">
        <v>2.2299651567944251E-2</v>
      </c>
      <c r="H28" s="177">
        <v>0.10179193628670981</v>
      </c>
      <c r="I28" s="243">
        <v>5.209888833582213E-3</v>
      </c>
      <c r="J28" s="177">
        <v>8.5780653724904597E-3</v>
      </c>
      <c r="K28" s="243">
        <v>6.155632984901278E-3</v>
      </c>
      <c r="L28" s="177">
        <v>1.8748962999834079E-3</v>
      </c>
      <c r="M28" s="243">
        <v>4.1480006636801064E-4</v>
      </c>
      <c r="N28" s="177">
        <v>1.9412643106022896E-3</v>
      </c>
      <c r="O28" s="243">
        <v>1.9246723079475692E-3</v>
      </c>
      <c r="P28" s="177">
        <v>4.5130247220839552E-3</v>
      </c>
      <c r="Q28" s="243">
        <v>6.7031690725070517E-3</v>
      </c>
      <c r="R28" s="177">
        <v>8.8601294176207067E-3</v>
      </c>
      <c r="S28" s="243">
        <v>5.8735689397710301E-3</v>
      </c>
      <c r="T28" s="177">
        <v>2.3593827775012444E-2</v>
      </c>
      <c r="U28" s="243">
        <v>2.2399203583872572E-3</v>
      </c>
      <c r="V28" s="177">
        <v>6.4045130247220843E-3</v>
      </c>
      <c r="W28" s="243">
        <v>1.1813505890160942E-2</v>
      </c>
      <c r="X28" s="177">
        <v>0.43431226148996183</v>
      </c>
      <c r="Y28" s="244">
        <v>1</v>
      </c>
    </row>
    <row r="29" spans="2:25" customFormat="1" hidden="1" outlineLevel="1" x14ac:dyDescent="0.25">
      <c r="B29" s="114" t="s">
        <v>90</v>
      </c>
      <c r="C29" s="243">
        <v>0.65821456029333492</v>
      </c>
      <c r="D29" s="177">
        <v>6.1949257791708559E-3</v>
      </c>
      <c r="E29" s="243">
        <v>2.2029688331657699E-3</v>
      </c>
      <c r="F29" s="177">
        <v>0.16414335560943877</v>
      </c>
      <c r="G29" s="243">
        <v>2.5489384351528772E-2</v>
      </c>
      <c r="H29" s="177">
        <v>6.2171033177597729E-2</v>
      </c>
      <c r="I29" s="243">
        <v>2.1586137559879352E-3</v>
      </c>
      <c r="J29" s="177">
        <v>1.3114317818913005E-2</v>
      </c>
      <c r="K29" s="243">
        <v>4.1841622804423681E-3</v>
      </c>
      <c r="L29" s="177">
        <v>6.5054113194156957E-4</v>
      </c>
      <c r="M29" s="243">
        <v>7.8360636347507247E-4</v>
      </c>
      <c r="N29" s="177">
        <v>2.380389141877107E-3</v>
      </c>
      <c r="O29" s="243">
        <v>3.696256431486191E-4</v>
      </c>
      <c r="P29" s="177">
        <v>2.306464013247383E-3</v>
      </c>
      <c r="Q29" s="243">
        <v>5.5591696729552307E-3</v>
      </c>
      <c r="R29" s="177">
        <v>8.2500443550771775E-3</v>
      </c>
      <c r="S29" s="243">
        <v>1.0926134011473181E-2</v>
      </c>
      <c r="T29" s="177">
        <v>2.1157371813826955E-2</v>
      </c>
      <c r="U29" s="243">
        <v>1.1680170323496364E-3</v>
      </c>
      <c r="V29" s="177">
        <v>6.6680466024010886E-3</v>
      </c>
      <c r="W29" s="243">
        <v>6.0914305990892427E-3</v>
      </c>
      <c r="X29" s="177">
        <v>0.34178543970666508</v>
      </c>
      <c r="Y29" s="244">
        <v>1</v>
      </c>
    </row>
    <row r="30" spans="2:25" customFormat="1" hidden="1" outlineLevel="1" x14ac:dyDescent="0.25">
      <c r="B30" s="114" t="s">
        <v>91</v>
      </c>
      <c r="C30" s="243">
        <v>0.66891368355803504</v>
      </c>
      <c r="D30" s="177">
        <v>4.8814504881450485E-3</v>
      </c>
      <c r="E30" s="243">
        <v>3.041221137455447E-3</v>
      </c>
      <c r="F30" s="177">
        <v>0.16610491244382458</v>
      </c>
      <c r="G30" s="243">
        <v>2.5414535874786922E-2</v>
      </c>
      <c r="H30" s="177">
        <v>5.6194793119479315E-2</v>
      </c>
      <c r="I30" s="243">
        <v>2.5375794204246086E-3</v>
      </c>
      <c r="J30" s="177">
        <v>6.6829381682938166E-3</v>
      </c>
      <c r="K30" s="243">
        <v>4.9783046644971329E-3</v>
      </c>
      <c r="L30" s="177">
        <v>1.5690376569037657E-3</v>
      </c>
      <c r="M30" s="243">
        <v>9.6854176352084297E-4</v>
      </c>
      <c r="N30" s="177">
        <v>2.1114210444754377E-3</v>
      </c>
      <c r="O30" s="243">
        <v>3.2930419959708662E-4</v>
      </c>
      <c r="P30" s="177">
        <v>3.8935378893537888E-3</v>
      </c>
      <c r="Q30" s="243">
        <v>6.2567797923446461E-3</v>
      </c>
      <c r="R30" s="177">
        <v>7.9807841314117473E-3</v>
      </c>
      <c r="S30" s="243">
        <v>8.8524717185805048E-3</v>
      </c>
      <c r="T30" s="177">
        <v>1.968076863474353E-2</v>
      </c>
      <c r="U30" s="243">
        <v>1.3947001394700139E-3</v>
      </c>
      <c r="V30" s="177">
        <v>4.7071129707112972E-3</v>
      </c>
      <c r="W30" s="243">
        <v>8.4844258484425856E-3</v>
      </c>
      <c r="X30" s="177">
        <v>0.33108631644196496</v>
      </c>
      <c r="Y30" s="244">
        <v>1</v>
      </c>
    </row>
    <row r="31" spans="2:25" customFormat="1" hidden="1" outlineLevel="1" x14ac:dyDescent="0.25">
      <c r="B31" s="114" t="s">
        <v>92</v>
      </c>
      <c r="C31" s="243">
        <v>0.67058219965680121</v>
      </c>
      <c r="D31" s="177">
        <v>4.1926866807012577E-3</v>
      </c>
      <c r="E31" s="243">
        <v>2.7243618094008174E-3</v>
      </c>
      <c r="F31" s="177">
        <v>0.16860969094415057</v>
      </c>
      <c r="G31" s="243">
        <v>1.8964388699205689E-2</v>
      </c>
      <c r="H31" s="177">
        <v>5.6344755603516906E-2</v>
      </c>
      <c r="I31" s="243">
        <v>5.4841049410016456E-3</v>
      </c>
      <c r="J31" s="177">
        <v>7.129336423302139E-3</v>
      </c>
      <c r="K31" s="243">
        <v>5.4487236188016349E-3</v>
      </c>
      <c r="L31" s="177">
        <v>1.5921594990004775E-3</v>
      </c>
      <c r="M31" s="243">
        <v>1.149892971500345E-3</v>
      </c>
      <c r="N31" s="177">
        <v>2.1936419764006579E-3</v>
      </c>
      <c r="O31" s="243">
        <v>5.1302917190015386E-4</v>
      </c>
      <c r="P31" s="177">
        <v>3.1489376758009448E-3</v>
      </c>
      <c r="Q31" s="243">
        <v>4.8649318025014597E-3</v>
      </c>
      <c r="R31" s="177">
        <v>7.6600562563022981E-3</v>
      </c>
      <c r="S31" s="243">
        <v>1.0543634015603163E-2</v>
      </c>
      <c r="T31" s="177">
        <v>1.862826613830559E-2</v>
      </c>
      <c r="U31" s="243">
        <v>2.9366497426008809E-3</v>
      </c>
      <c r="V31" s="177">
        <v>5.0772197357015231E-3</v>
      </c>
      <c r="W31" s="243">
        <v>7.6600562563022981E-3</v>
      </c>
      <c r="X31" s="177">
        <v>0.32941780034319884</v>
      </c>
      <c r="Y31" s="244">
        <v>1</v>
      </c>
    </row>
    <row r="32" spans="2:25" customFormat="1" hidden="1" outlineLevel="1" x14ac:dyDescent="0.25">
      <c r="B32" s="114" t="s">
        <v>93</v>
      </c>
      <c r="C32" s="243">
        <v>0.6367724502475296</v>
      </c>
      <c r="D32" s="177">
        <v>4.0630362320269817E-3</v>
      </c>
      <c r="E32" s="243">
        <v>3.3529910652649849E-3</v>
      </c>
      <c r="F32" s="177">
        <v>0.20973945287075205</v>
      </c>
      <c r="G32" s="243">
        <v>3.2957929823869352E-2</v>
      </c>
      <c r="H32" s="177">
        <v>4.9170627798268279E-2</v>
      </c>
      <c r="I32" s="243">
        <v>2.1498589771404902E-3</v>
      </c>
      <c r="J32" s="177">
        <v>7.6527090195459653E-3</v>
      </c>
      <c r="K32" s="243">
        <v>4.8914222599159779E-3</v>
      </c>
      <c r="L32" s="177">
        <v>9.2700341216149583E-4</v>
      </c>
      <c r="M32" s="243">
        <v>5.3253387507149765E-4</v>
      </c>
      <c r="N32" s="177">
        <v>1.1439616575609948E-3</v>
      </c>
      <c r="O32" s="243">
        <v>2.2879233151219896E-3</v>
      </c>
      <c r="P32" s="177">
        <v>4.9900396441884777E-3</v>
      </c>
      <c r="Q32" s="243">
        <v>6.1537247786039723E-3</v>
      </c>
      <c r="R32" s="177">
        <v>6.1340013017494727E-3</v>
      </c>
      <c r="S32" s="243">
        <v>6.0551073943314725E-3</v>
      </c>
      <c r="T32" s="177">
        <v>1.126210528391945E-2</v>
      </c>
      <c r="U32" s="243">
        <v>2.1893059308494903E-3</v>
      </c>
      <c r="V32" s="177">
        <v>5.3647857044239761E-3</v>
      </c>
      <c r="W32" s="243">
        <v>7.1004516676199678E-3</v>
      </c>
      <c r="X32" s="177">
        <v>0.36322754975247035</v>
      </c>
      <c r="Y32" s="244">
        <v>1</v>
      </c>
    </row>
    <row r="33" spans="2:25" customFormat="1" hidden="1" outlineLevel="1" x14ac:dyDescent="0.25">
      <c r="B33" s="114" t="s">
        <v>94</v>
      </c>
      <c r="C33" s="243">
        <v>0.55090905859562445</v>
      </c>
      <c r="D33" s="177">
        <v>5.8115769456342087E-3</v>
      </c>
      <c r="E33" s="243">
        <v>2.6658609842358755E-3</v>
      </c>
      <c r="F33" s="177">
        <v>0.23751044128885493</v>
      </c>
      <c r="G33" s="243">
        <v>3.4069703378534488E-2</v>
      </c>
      <c r="H33" s="177">
        <v>6.6877565891197324E-2</v>
      </c>
      <c r="I33" s="243">
        <v>3.4123020598219203E-3</v>
      </c>
      <c r="J33" s="177">
        <v>6.255887109673521E-3</v>
      </c>
      <c r="K33" s="243">
        <v>4.7487870332521727E-2</v>
      </c>
      <c r="L33" s="177">
        <v>1.3169353262125224E-2</v>
      </c>
      <c r="M33" s="243">
        <v>6.1670250768656584E-3</v>
      </c>
      <c r="N33" s="177">
        <v>5.6516252865800561E-3</v>
      </c>
      <c r="O33" s="243">
        <v>2.249986670695079E-2</v>
      </c>
      <c r="P33" s="177">
        <v>4.1409707288463929E-3</v>
      </c>
      <c r="Q33" s="243">
        <v>6.5224732080971081E-3</v>
      </c>
      <c r="R33" s="177">
        <v>5.5805356603337661E-3</v>
      </c>
      <c r="S33" s="243">
        <v>5.9715286046883613E-3</v>
      </c>
      <c r="T33" s="177">
        <v>1.1054436881298096E-2</v>
      </c>
      <c r="U33" s="243">
        <v>2.2393232267581354E-3</v>
      </c>
      <c r="V33" s="177">
        <v>3.8743846304228054E-3</v>
      </c>
      <c r="W33" s="243">
        <v>5.6160804734569107E-3</v>
      </c>
      <c r="X33" s="177">
        <v>0.44909094140437555</v>
      </c>
      <c r="Y33" s="244">
        <v>1</v>
      </c>
    </row>
    <row r="34" spans="2:25" customFormat="1" hidden="1" outlineLevel="1" x14ac:dyDescent="0.25">
      <c r="B34" s="114" t="s">
        <v>95</v>
      </c>
      <c r="C34" s="243">
        <v>0.3997295644055246</v>
      </c>
      <c r="D34" s="177">
        <v>4.8935964714593863E-3</v>
      </c>
      <c r="E34" s="243">
        <v>2.4146035221016709E-3</v>
      </c>
      <c r="F34" s="177">
        <v>0.27864524645053285</v>
      </c>
      <c r="G34" s="243">
        <v>2.8331347992659604E-2</v>
      </c>
      <c r="H34" s="177">
        <v>0.10558256334309907</v>
      </c>
      <c r="I34" s="243">
        <v>3.0424004378481052E-3</v>
      </c>
      <c r="J34" s="177">
        <v>7.2438105663050131E-3</v>
      </c>
      <c r="K34" s="243">
        <v>0.1247223205949583</v>
      </c>
      <c r="L34" s="177">
        <v>3.7345867808505843E-2</v>
      </c>
      <c r="M34" s="243">
        <v>1.0479379285921252E-2</v>
      </c>
      <c r="N34" s="177">
        <v>1.4197868709957824E-2</v>
      </c>
      <c r="O34" s="243">
        <v>6.2699204790573393E-2</v>
      </c>
      <c r="P34" s="177">
        <v>3.9760471330607516E-3</v>
      </c>
      <c r="Q34" s="243">
        <v>8.6764753227520034E-3</v>
      </c>
      <c r="R34" s="177">
        <v>4.2175074852709186E-3</v>
      </c>
      <c r="S34" s="243">
        <v>4.619941405621197E-3</v>
      </c>
      <c r="T34" s="177">
        <v>1.1107176201667686E-2</v>
      </c>
      <c r="U34" s="243">
        <v>2.0443643153794148E-3</v>
      </c>
      <c r="V34" s="177">
        <v>3.0584977946621164E-3</v>
      </c>
      <c r="W34" s="243">
        <v>7.694536557097325E-3</v>
      </c>
      <c r="X34" s="177">
        <v>0.60027043559447535</v>
      </c>
      <c r="Y34" s="244">
        <v>1</v>
      </c>
    </row>
    <row r="35" spans="2:25" customFormat="1" hidden="1" outlineLevel="1" x14ac:dyDescent="0.25">
      <c r="B35" s="114" t="s">
        <v>96</v>
      </c>
      <c r="C35" s="243">
        <v>0.3828419099767647</v>
      </c>
      <c r="D35" s="177">
        <v>4.3048325798375328E-3</v>
      </c>
      <c r="E35" s="243">
        <v>2.8098488805634106E-3</v>
      </c>
      <c r="F35" s="177">
        <v>0.29429564653542029</v>
      </c>
      <c r="G35" s="243">
        <v>3.2601451755254959E-2</v>
      </c>
      <c r="H35" s="177">
        <v>9.8921090077270846E-2</v>
      </c>
      <c r="I35" s="243">
        <v>3.0259911021452116E-3</v>
      </c>
      <c r="J35" s="177">
        <v>6.5202903510509919E-3</v>
      </c>
      <c r="K35" s="243">
        <v>0.13056791368720619</v>
      </c>
      <c r="L35" s="177">
        <v>3.2151155460292874E-2</v>
      </c>
      <c r="M35" s="243">
        <v>1.3905149588429186E-2</v>
      </c>
      <c r="N35" s="177">
        <v>1.9200634017183308E-2</v>
      </c>
      <c r="O35" s="243">
        <v>6.531097462130081E-2</v>
      </c>
      <c r="P35" s="177">
        <v>5.2234370215601868E-3</v>
      </c>
      <c r="Q35" s="243">
        <v>1.1095300707865775E-2</v>
      </c>
      <c r="R35" s="177">
        <v>3.2781570273239793E-3</v>
      </c>
      <c r="S35" s="243">
        <v>3.0079792503467282E-3</v>
      </c>
      <c r="T35" s="177">
        <v>1.0392838487724923E-2</v>
      </c>
      <c r="U35" s="243">
        <v>1.3689007366847385E-3</v>
      </c>
      <c r="V35" s="177">
        <v>2.5036473999891927E-3</v>
      </c>
      <c r="W35" s="243">
        <v>7.2407644229903279E-3</v>
      </c>
      <c r="X35" s="177">
        <v>0.6171580900232353</v>
      </c>
      <c r="Y35" s="244">
        <v>1</v>
      </c>
    </row>
    <row r="36" spans="2:25" customFormat="1" hidden="1" outlineLevel="1" x14ac:dyDescent="0.25">
      <c r="B36" s="114" t="s">
        <v>97</v>
      </c>
      <c r="C36" s="243">
        <v>0.33705219881581955</v>
      </c>
      <c r="D36" s="177">
        <v>3.742291406785319E-3</v>
      </c>
      <c r="E36" s="243">
        <v>2.775972029446387E-3</v>
      </c>
      <c r="F36" s="177">
        <v>0.33808879596605584</v>
      </c>
      <c r="G36" s="243">
        <v>2.0204859707995855E-2</v>
      </c>
      <c r="H36" s="177">
        <v>9.1167840891122162E-2</v>
      </c>
      <c r="I36" s="243">
        <v>3.1449303371576154E-3</v>
      </c>
      <c r="J36" s="177">
        <v>7.6075689161410479E-3</v>
      </c>
      <c r="K36" s="243">
        <v>0.1514134617073985</v>
      </c>
      <c r="L36" s="177">
        <v>4.8579510515311772E-2</v>
      </c>
      <c r="M36" s="243">
        <v>1.8078957077850202E-2</v>
      </c>
      <c r="N36" s="177">
        <v>2.0029165275752412E-2</v>
      </c>
      <c r="O36" s="243">
        <v>6.4725828838484115E-2</v>
      </c>
      <c r="P36" s="177">
        <v>4.3572219196373668E-3</v>
      </c>
      <c r="Q36" s="243">
        <v>1.0137568740446615E-2</v>
      </c>
      <c r="R36" s="177">
        <v>7.6075689161410479E-3</v>
      </c>
      <c r="S36" s="243">
        <v>2.6881248133246659E-3</v>
      </c>
      <c r="T36" s="177">
        <v>9.7861798759597309E-3</v>
      </c>
      <c r="U36" s="243">
        <v>1.9853470843508971E-3</v>
      </c>
      <c r="V36" s="177">
        <v>2.8462498023437638E-3</v>
      </c>
      <c r="W36" s="243">
        <v>5.3938190698736756E-3</v>
      </c>
      <c r="X36" s="177">
        <v>0.66294780118418051</v>
      </c>
      <c r="Y36" s="244">
        <v>1</v>
      </c>
    </row>
    <row r="37" spans="2:25" customFormat="1" collapsed="1" x14ac:dyDescent="0.25">
      <c r="B37" s="190">
        <v>2012</v>
      </c>
      <c r="C37" s="192">
        <v>0.50672595935343112</v>
      </c>
      <c r="D37" s="192">
        <v>5.1571777421528043E-3</v>
      </c>
      <c r="E37" s="192">
        <v>3.2413205531580955E-3</v>
      </c>
      <c r="F37" s="192">
        <v>0.23633873991836782</v>
      </c>
      <c r="G37" s="192">
        <v>2.4749776775602122E-2</v>
      </c>
      <c r="H37" s="192">
        <v>8.125660356954445E-2</v>
      </c>
      <c r="I37" s="192">
        <v>4.3797284480679944E-3</v>
      </c>
      <c r="J37" s="192">
        <v>8.0843035617991811E-3</v>
      </c>
      <c r="K37" s="192">
        <v>7.3812380441597047E-2</v>
      </c>
      <c r="L37" s="192">
        <v>2.1620981778166827E-2</v>
      </c>
      <c r="M37" s="192">
        <v>9.4448398264475979E-3</v>
      </c>
      <c r="N37" s="192">
        <v>9.3483893501137682E-3</v>
      </c>
      <c r="O37" s="192">
        <v>3.3398169486868849E-2</v>
      </c>
      <c r="P37" s="192">
        <v>4.7816054327922851E-3</v>
      </c>
      <c r="Q37" s="192">
        <v>7.3053928968608295E-3</v>
      </c>
      <c r="R37" s="192">
        <v>7.2235561290624282E-3</v>
      </c>
      <c r="S37" s="192">
        <v>6.3861906299823613E-3</v>
      </c>
      <c r="T37" s="192">
        <v>1.5207025101967151E-2</v>
      </c>
      <c r="U37" s="192">
        <v>1.9392391226513944E-3</v>
      </c>
      <c r="V37" s="192">
        <v>4.5463247253718824E-3</v>
      </c>
      <c r="W37" s="192">
        <v>8.8646755975910763E-3</v>
      </c>
      <c r="X37" s="192">
        <v>0.49327404064656893</v>
      </c>
      <c r="Y37" s="192">
        <v>1</v>
      </c>
    </row>
    <row r="38" spans="2:25" customFormat="1" hidden="1" outlineLevel="1" x14ac:dyDescent="0.25">
      <c r="B38" s="114" t="s">
        <v>86</v>
      </c>
      <c r="C38" s="243">
        <v>0.41582064297800336</v>
      </c>
      <c r="D38" s="177">
        <v>4.7715736040609136E-3</v>
      </c>
      <c r="E38" s="243">
        <v>3.6548223350253805E-3</v>
      </c>
      <c r="F38" s="177">
        <v>0.27974619289340102</v>
      </c>
      <c r="G38" s="243">
        <v>2.6632825719120134E-2</v>
      </c>
      <c r="H38" s="177">
        <v>7.4940778341793565E-2</v>
      </c>
      <c r="I38" s="243">
        <v>3.3502538071065991E-3</v>
      </c>
      <c r="J38" s="177">
        <v>8.9340101522842642E-3</v>
      </c>
      <c r="K38" s="243">
        <v>0.12175972927241963</v>
      </c>
      <c r="L38" s="177">
        <v>4.0118443316412858E-2</v>
      </c>
      <c r="M38" s="243">
        <v>1.093062605752961E-2</v>
      </c>
      <c r="N38" s="177">
        <v>9.7631133671742809E-3</v>
      </c>
      <c r="O38" s="243">
        <v>6.0947546531302875E-2</v>
      </c>
      <c r="P38" s="177">
        <v>5.3807106598984774E-3</v>
      </c>
      <c r="Q38" s="243">
        <v>8.5617597292724189E-3</v>
      </c>
      <c r="R38" s="177">
        <v>8.6125211505922172E-3</v>
      </c>
      <c r="S38" s="243">
        <v>4.6023688663282573E-3</v>
      </c>
      <c r="T38" s="177">
        <v>1.3468697123519459E-2</v>
      </c>
      <c r="U38" s="243">
        <v>4.5177664974619287E-3</v>
      </c>
      <c r="V38" s="177">
        <v>5.9729272419627747E-3</v>
      </c>
      <c r="W38" s="243">
        <v>9.2724196277495768E-3</v>
      </c>
      <c r="X38" s="177">
        <v>0.58417935702199664</v>
      </c>
      <c r="Y38" s="244">
        <v>1</v>
      </c>
    </row>
    <row r="39" spans="2:25" customFormat="1" hidden="1" outlineLevel="1" x14ac:dyDescent="0.25">
      <c r="B39" s="114" t="s">
        <v>87</v>
      </c>
      <c r="C39" s="243">
        <v>0.40842787682333875</v>
      </c>
      <c r="D39" s="177">
        <v>4.7070588640987622E-3</v>
      </c>
      <c r="E39" s="243">
        <v>2.2069726542294564E-3</v>
      </c>
      <c r="F39" s="177">
        <v>0.28044070485189143</v>
      </c>
      <c r="G39" s="243">
        <v>1.693161833166661E-2</v>
      </c>
      <c r="H39" s="177">
        <v>0.10131383840822097</v>
      </c>
      <c r="I39" s="243">
        <v>1.7759233077002654E-3</v>
      </c>
      <c r="J39" s="177">
        <v>6.6726438842718717E-3</v>
      </c>
      <c r="K39" s="243">
        <v>0.14171178316493671</v>
      </c>
      <c r="L39" s="177">
        <v>3.9759991723852549E-2</v>
      </c>
      <c r="M39" s="243">
        <v>9.7761991792820434E-3</v>
      </c>
      <c r="N39" s="177">
        <v>1.1052105245008449E-2</v>
      </c>
      <c r="O39" s="243">
        <v>8.1123487016793686E-2</v>
      </c>
      <c r="P39" s="177">
        <v>4.2242835959860683E-3</v>
      </c>
      <c r="Q39" s="243">
        <v>7.1036932308010618E-3</v>
      </c>
      <c r="R39" s="177">
        <v>4.741542811821097E-3</v>
      </c>
      <c r="S39" s="243">
        <v>3.6552984585675368E-3</v>
      </c>
      <c r="T39" s="177">
        <v>6.4140142763543569E-3</v>
      </c>
      <c r="U39" s="243">
        <v>1.8793751508672713E-3</v>
      </c>
      <c r="V39" s="177">
        <v>3.0345873995655023E-3</v>
      </c>
      <c r="W39" s="243">
        <v>4.7587847856822652E-3</v>
      </c>
      <c r="X39" s="177">
        <v>0.5915721231766613</v>
      </c>
      <c r="Y39" s="244">
        <v>1</v>
      </c>
    </row>
    <row r="40" spans="2:25" customFormat="1" hidden="1" outlineLevel="1" x14ac:dyDescent="0.25">
      <c r="B40" s="114" t="s">
        <v>88</v>
      </c>
      <c r="C40" s="243">
        <v>0.47521797451374914</v>
      </c>
      <c r="D40" s="177">
        <v>6.8075117370892018E-3</v>
      </c>
      <c r="E40" s="243">
        <v>3.6720321931589537E-3</v>
      </c>
      <c r="F40" s="177">
        <v>0.20274983232729712</v>
      </c>
      <c r="G40" s="243">
        <v>2.7615694164989938E-2</v>
      </c>
      <c r="H40" s="177">
        <v>0.11334674714956405</v>
      </c>
      <c r="I40" s="243">
        <v>3.5881958417169684E-3</v>
      </c>
      <c r="J40" s="177">
        <v>1.2944332662642522E-2</v>
      </c>
      <c r="K40" s="243">
        <v>7.5888665325285043E-2</v>
      </c>
      <c r="L40" s="177">
        <v>1.8343393695506371E-2</v>
      </c>
      <c r="M40" s="243">
        <v>7.7967806841046277E-3</v>
      </c>
      <c r="N40" s="177">
        <v>6.841046277665996E-3</v>
      </c>
      <c r="O40" s="243">
        <v>4.2907444668008048E-2</v>
      </c>
      <c r="P40" s="177">
        <v>5.5499664654594235E-3</v>
      </c>
      <c r="Q40" s="243">
        <v>7.2937625754527164E-3</v>
      </c>
      <c r="R40" s="177">
        <v>1.2022132796780684E-2</v>
      </c>
      <c r="S40" s="243">
        <v>8.1321260898725694E-3</v>
      </c>
      <c r="T40" s="177">
        <v>2.5469483568075116E-2</v>
      </c>
      <c r="U40" s="243">
        <v>2.5653923541247483E-3</v>
      </c>
      <c r="V40" s="177">
        <v>6.7404426559356133E-3</v>
      </c>
      <c r="W40" s="243">
        <v>1.039570757880617E-2</v>
      </c>
      <c r="X40" s="177">
        <v>0.52478202548625086</v>
      </c>
      <c r="Y40" s="244">
        <v>1</v>
      </c>
    </row>
    <row r="41" spans="2:25" customFormat="1" hidden="1" outlineLevel="1" x14ac:dyDescent="0.25">
      <c r="B41" s="114" t="s">
        <v>89</v>
      </c>
      <c r="C41" s="243">
        <v>0.62463214686098656</v>
      </c>
      <c r="D41" s="177">
        <v>5.3251121076233181E-3</v>
      </c>
      <c r="E41" s="243">
        <v>4.0288677130044847E-3</v>
      </c>
      <c r="F41" s="177">
        <v>0.18499509529147981</v>
      </c>
      <c r="G41" s="243">
        <v>1.9829035874439464E-2</v>
      </c>
      <c r="H41" s="177">
        <v>7.5742713004484305E-2</v>
      </c>
      <c r="I41" s="243">
        <v>2.9778587443946188E-3</v>
      </c>
      <c r="J41" s="177">
        <v>9.4765975336322875E-3</v>
      </c>
      <c r="K41" s="243">
        <v>7.0067264573991034E-3</v>
      </c>
      <c r="L41" s="177">
        <v>2.1195347533632287E-3</v>
      </c>
      <c r="M41" s="243">
        <v>5.2550448430493273E-4</v>
      </c>
      <c r="N41" s="177">
        <v>2.6800728699551569E-3</v>
      </c>
      <c r="O41" s="243">
        <v>1.6816143497757848E-3</v>
      </c>
      <c r="P41" s="177">
        <v>2.4873878923766814E-3</v>
      </c>
      <c r="Q41" s="243">
        <v>5.1324271300448431E-3</v>
      </c>
      <c r="R41" s="177">
        <v>1.0142236547085202E-2</v>
      </c>
      <c r="S41" s="243">
        <v>7.146860986547085E-3</v>
      </c>
      <c r="T41" s="177">
        <v>2.6940863228699551E-2</v>
      </c>
      <c r="U41" s="243">
        <v>1.4363789237668162E-3</v>
      </c>
      <c r="V41" s="177">
        <v>5.7805493273542603E-3</v>
      </c>
      <c r="W41" s="243">
        <v>6.9191423766816144E-3</v>
      </c>
      <c r="X41" s="177">
        <v>0.37536785313901344</v>
      </c>
      <c r="Y41" s="244">
        <v>1</v>
      </c>
    </row>
    <row r="42" spans="2:25" customFormat="1" hidden="1" outlineLevel="1" x14ac:dyDescent="0.25">
      <c r="B42" s="114" t="s">
        <v>90</v>
      </c>
      <c r="C42" s="243">
        <v>0.71206804891015418</v>
      </c>
      <c r="D42" s="177">
        <v>3.4954811270600746E-3</v>
      </c>
      <c r="E42" s="243">
        <v>2.4455077086656036E-3</v>
      </c>
      <c r="F42" s="177">
        <v>0.12817650186071239</v>
      </c>
      <c r="G42" s="243">
        <v>1.9377990430622008E-2</v>
      </c>
      <c r="H42" s="177">
        <v>5.1395534290271133E-2</v>
      </c>
      <c r="I42" s="243">
        <v>3.5752259436469961E-3</v>
      </c>
      <c r="J42" s="177">
        <v>1.3609782030834662E-2</v>
      </c>
      <c r="K42" s="243">
        <v>4.6119085592769803E-3</v>
      </c>
      <c r="L42" s="177">
        <v>9.9681020733652305E-4</v>
      </c>
      <c r="M42" s="243">
        <v>4.1201488569909625E-4</v>
      </c>
      <c r="N42" s="177">
        <v>2.9771398192450825E-3</v>
      </c>
      <c r="O42" s="243">
        <v>2.2594364699627856E-4</v>
      </c>
      <c r="P42" s="177">
        <v>3.3891547049441787E-3</v>
      </c>
      <c r="Q42" s="243">
        <v>3.1499202551834131E-3</v>
      </c>
      <c r="R42" s="177">
        <v>8.1206804891015422E-3</v>
      </c>
      <c r="S42" s="243">
        <v>4.9441786283891545E-3</v>
      </c>
      <c r="T42" s="177">
        <v>2.395002658160553E-2</v>
      </c>
      <c r="U42" s="243">
        <v>9.170653907496013E-4</v>
      </c>
      <c r="V42" s="177">
        <v>1.1562998405103669E-2</v>
      </c>
      <c r="W42" s="243">
        <v>5.2099946836788938E-3</v>
      </c>
      <c r="X42" s="177">
        <v>0.28793195108984582</v>
      </c>
      <c r="Y42" s="244">
        <v>1</v>
      </c>
    </row>
    <row r="43" spans="2:25" customFormat="1" hidden="1" outlineLevel="1" x14ac:dyDescent="0.25">
      <c r="B43" s="114" t="s">
        <v>91</v>
      </c>
      <c r="C43" s="243">
        <v>0.70745278939022638</v>
      </c>
      <c r="D43" s="177">
        <v>5.2183941184950266E-3</v>
      </c>
      <c r="E43" s="243">
        <v>3.1858151938878479E-3</v>
      </c>
      <c r="F43" s="177">
        <v>0.13884964682139253</v>
      </c>
      <c r="G43" s="243">
        <v>2.1479025515352457E-2</v>
      </c>
      <c r="H43" s="177">
        <v>4.918552688482053E-2</v>
      </c>
      <c r="I43" s="243">
        <v>1.6866080438229783E-3</v>
      </c>
      <c r="J43" s="177">
        <v>9.0961510739512759E-3</v>
      </c>
      <c r="K43" s="243">
        <v>6.9914948825140549E-3</v>
      </c>
      <c r="L43" s="177">
        <v>1.3694680697707944E-3</v>
      </c>
      <c r="M43" s="243">
        <v>1.2685598962087357E-3</v>
      </c>
      <c r="N43" s="177">
        <v>3.5317860746720484E-3</v>
      </c>
      <c r="O43" s="243">
        <v>8.2168084186247663E-4</v>
      </c>
      <c r="P43" s="177">
        <v>2.6812743260775551E-3</v>
      </c>
      <c r="Q43" s="243">
        <v>5.2039786651290184E-3</v>
      </c>
      <c r="R43" s="177">
        <v>9.2114747008793432E-3</v>
      </c>
      <c r="S43" s="243">
        <v>4.2669741963384748E-3</v>
      </c>
      <c r="T43" s="177">
        <v>1.7457114026236124E-2</v>
      </c>
      <c r="U43" s="243">
        <v>2.8542597664696556E-3</v>
      </c>
      <c r="V43" s="177">
        <v>7.9717457114026231E-3</v>
      </c>
      <c r="W43" s="243">
        <v>7.2077266830041804E-3</v>
      </c>
      <c r="X43" s="177">
        <v>0.29254721060977368</v>
      </c>
      <c r="Y43" s="244">
        <v>1</v>
      </c>
    </row>
    <row r="44" spans="2:25" customFormat="1" hidden="1" outlineLevel="1" x14ac:dyDescent="0.25">
      <c r="B44" s="114" t="s">
        <v>92</v>
      </c>
      <c r="C44" s="243">
        <v>0.69714054158811822</v>
      </c>
      <c r="D44" s="177">
        <v>2.783699501400659E-3</v>
      </c>
      <c r="E44" s="243">
        <v>1.7794534787434592E-3</v>
      </c>
      <c r="F44" s="177">
        <v>0.15430152046371501</v>
      </c>
      <c r="G44" s="243">
        <v>1.9186384538134923E-2</v>
      </c>
      <c r="H44" s="177">
        <v>4.2971158758963339E-2</v>
      </c>
      <c r="I44" s="243">
        <v>1.2509029405028277E-3</v>
      </c>
      <c r="J44" s="177">
        <v>6.3073697563382014E-3</v>
      </c>
      <c r="K44" s="243">
        <v>4.369351116122553E-3</v>
      </c>
      <c r="L44" s="177">
        <v>3.3474867421906659E-4</v>
      </c>
      <c r="M44" s="243">
        <v>1.1980478866787645E-3</v>
      </c>
      <c r="N44" s="177">
        <v>1.4447048045243926E-3</v>
      </c>
      <c r="O44" s="243">
        <v>1.3918497507003295E-3</v>
      </c>
      <c r="P44" s="177">
        <v>2.3960957733575291E-3</v>
      </c>
      <c r="Q44" s="243">
        <v>3.2241582832678519E-3</v>
      </c>
      <c r="R44" s="177">
        <v>7.5230359942916542E-3</v>
      </c>
      <c r="S44" s="243">
        <v>7.8930213710600959E-3</v>
      </c>
      <c r="T44" s="177">
        <v>3.3774379393576352E-2</v>
      </c>
      <c r="U44" s="243">
        <v>2.7660811501259712E-3</v>
      </c>
      <c r="V44" s="177">
        <v>5.1621769234835007E-3</v>
      </c>
      <c r="W44" s="243">
        <v>7.1706689687979002E-3</v>
      </c>
      <c r="X44" s="177">
        <v>0.30285945841188183</v>
      </c>
      <c r="Y44" s="244">
        <v>1</v>
      </c>
    </row>
    <row r="45" spans="2:25" customFormat="1" hidden="1" outlineLevel="1" x14ac:dyDescent="0.25">
      <c r="B45" s="114" t="s">
        <v>93</v>
      </c>
      <c r="C45" s="243">
        <v>0.66873540856031133</v>
      </c>
      <c r="D45" s="177">
        <v>5.0972762645914394E-3</v>
      </c>
      <c r="E45" s="243">
        <v>2.5680933852140079E-3</v>
      </c>
      <c r="F45" s="177">
        <v>0.17322957198443581</v>
      </c>
      <c r="G45" s="243">
        <v>2.8891050583657589E-2</v>
      </c>
      <c r="H45" s="177">
        <v>4.9143968871595334E-2</v>
      </c>
      <c r="I45" s="243">
        <v>2.0622568093385213E-3</v>
      </c>
      <c r="J45" s="177">
        <v>7.6264591439688719E-3</v>
      </c>
      <c r="K45" s="243">
        <v>6.2256809338521405E-3</v>
      </c>
      <c r="L45" s="177">
        <v>8.7548638132295723E-4</v>
      </c>
      <c r="M45" s="243">
        <v>1.1867704280155641E-3</v>
      </c>
      <c r="N45" s="177">
        <v>1.6147859922178989E-3</v>
      </c>
      <c r="O45" s="243">
        <v>2.5486381322957197E-3</v>
      </c>
      <c r="P45" s="177">
        <v>2.9961089494163423E-3</v>
      </c>
      <c r="Q45" s="243">
        <v>3.9688715953307393E-3</v>
      </c>
      <c r="R45" s="177">
        <v>7.2957198443579768E-3</v>
      </c>
      <c r="S45" s="243">
        <v>1.3599221789883268E-2</v>
      </c>
      <c r="T45" s="177">
        <v>1.3949416342412452E-2</v>
      </c>
      <c r="U45" s="243">
        <v>2.6264591439688718E-3</v>
      </c>
      <c r="V45" s="177">
        <v>6.0505836575875487E-3</v>
      </c>
      <c r="W45" s="243">
        <v>5.9338521400778207E-3</v>
      </c>
      <c r="X45" s="177">
        <v>0.33126459143968873</v>
      </c>
      <c r="Y45" s="244">
        <v>1</v>
      </c>
    </row>
    <row r="46" spans="2:25" customFormat="1" hidden="1" outlineLevel="1" x14ac:dyDescent="0.25">
      <c r="B46" s="114" t="s">
        <v>94</v>
      </c>
      <c r="C46" s="243">
        <v>0.55681068468903372</v>
      </c>
      <c r="D46" s="177">
        <v>4.1354895808190526E-3</v>
      </c>
      <c r="E46" s="243">
        <v>2.9608174430766753E-3</v>
      </c>
      <c r="F46" s="177">
        <v>0.20904336632070158</v>
      </c>
      <c r="G46" s="243">
        <v>3.8571083755732559E-2</v>
      </c>
      <c r="H46" s="177">
        <v>7.414916727009413E-2</v>
      </c>
      <c r="I46" s="243">
        <v>9.4939254968219491E-4</v>
      </c>
      <c r="J46" s="177">
        <v>7.4181350068388448E-3</v>
      </c>
      <c r="K46" s="243">
        <v>5.8057768122938287E-2</v>
      </c>
      <c r="L46" s="177">
        <v>1.3677689275082469E-2</v>
      </c>
      <c r="M46" s="243">
        <v>7.208946817925819E-3</v>
      </c>
      <c r="N46" s="177">
        <v>1.0829511626035885E-2</v>
      </c>
      <c r="O46" s="243">
        <v>2.6341620403894119E-2</v>
      </c>
      <c r="P46" s="177">
        <v>4.875693941588221E-3</v>
      </c>
      <c r="Q46" s="243">
        <v>6.9032102341298578E-3</v>
      </c>
      <c r="R46" s="177">
        <v>5.390618714297208E-3</v>
      </c>
      <c r="S46" s="243">
        <v>5.8089950921232604E-3</v>
      </c>
      <c r="T46" s="177">
        <v>9.1881889130259881E-3</v>
      </c>
      <c r="U46" s="243">
        <v>2.3493442754847532E-3</v>
      </c>
      <c r="V46" s="177">
        <v>6.0986402767720651E-3</v>
      </c>
      <c r="W46" s="243">
        <v>7.289403813661598E-3</v>
      </c>
      <c r="X46" s="177">
        <v>0.44318931531096628</v>
      </c>
      <c r="Y46" s="244">
        <v>1</v>
      </c>
    </row>
    <row r="47" spans="2:25" customFormat="1" hidden="1" outlineLevel="1" x14ac:dyDescent="0.25">
      <c r="B47" s="114" t="s">
        <v>95</v>
      </c>
      <c r="C47" s="243">
        <v>0.39586836416046123</v>
      </c>
      <c r="D47" s="177">
        <v>4.8792937785251018E-3</v>
      </c>
      <c r="E47" s="243">
        <v>2.522219553206822E-3</v>
      </c>
      <c r="F47" s="177">
        <v>0.27720393946673072</v>
      </c>
      <c r="G47" s="243">
        <v>3.3899831852029785E-2</v>
      </c>
      <c r="H47" s="177">
        <v>9.2331251501321168E-2</v>
      </c>
      <c r="I47" s="243">
        <v>3.0927215950036033E-3</v>
      </c>
      <c r="J47" s="177">
        <v>6.740932020177756E-3</v>
      </c>
      <c r="K47" s="243">
        <v>0.14022339658899832</v>
      </c>
      <c r="L47" s="177">
        <v>3.5656377612298826E-2</v>
      </c>
      <c r="M47" s="243">
        <v>1.4712947393706462E-2</v>
      </c>
      <c r="N47" s="177">
        <v>2.1378813355753062E-2</v>
      </c>
      <c r="O47" s="243">
        <v>6.8475258227239974E-2</v>
      </c>
      <c r="P47" s="177">
        <v>5.1345183761710303E-3</v>
      </c>
      <c r="Q47" s="243">
        <v>7.0712226759548401E-3</v>
      </c>
      <c r="R47" s="177">
        <v>1.9066778765313476E-3</v>
      </c>
      <c r="S47" s="243">
        <v>6.4106413644006727E-3</v>
      </c>
      <c r="T47" s="177">
        <v>1.0058851789574826E-2</v>
      </c>
      <c r="U47" s="243">
        <v>2.5072063415805907E-3</v>
      </c>
      <c r="V47" s="177">
        <v>3.3029065577708382E-3</v>
      </c>
      <c r="W47" s="243">
        <v>6.8460245015613741E-3</v>
      </c>
      <c r="X47" s="177">
        <v>0.60413163583953877</v>
      </c>
      <c r="Y47" s="244">
        <v>1</v>
      </c>
    </row>
    <row r="48" spans="2:25" customFormat="1" hidden="1" outlineLevel="1" x14ac:dyDescent="0.25">
      <c r="B48" s="114" t="s">
        <v>96</v>
      </c>
      <c r="C48" s="243">
        <v>0.41240605483222187</v>
      </c>
      <c r="D48" s="177">
        <v>5.1162626583395078E-3</v>
      </c>
      <c r="E48" s="243">
        <v>2.5228467591122401E-3</v>
      </c>
      <c r="F48" s="177">
        <v>0.27065029462615997</v>
      </c>
      <c r="G48" s="243">
        <v>2.7222045799371933E-2</v>
      </c>
      <c r="H48" s="177">
        <v>8.6429554355880178E-2</v>
      </c>
      <c r="I48" s="243">
        <v>1.887724498076991E-3</v>
      </c>
      <c r="J48" s="177">
        <v>7.7273208425955326E-3</v>
      </c>
      <c r="K48" s="243">
        <v>0.13729226209378639</v>
      </c>
      <c r="L48" s="177">
        <v>3.1438551921244839E-2</v>
      </c>
      <c r="M48" s="243">
        <v>1.6742528492290323E-2</v>
      </c>
      <c r="N48" s="177">
        <v>2.2493913411665078E-2</v>
      </c>
      <c r="O48" s="243">
        <v>6.6617268268586147E-2</v>
      </c>
      <c r="P48" s="177">
        <v>5.3632546487421048E-3</v>
      </c>
      <c r="Q48" s="243">
        <v>1.1220493278289403E-2</v>
      </c>
      <c r="R48" s="177">
        <v>2.9639038848311631E-3</v>
      </c>
      <c r="S48" s="243">
        <v>7.5685402773367208E-3</v>
      </c>
      <c r="T48" s="177">
        <v>1.0832363007656751E-2</v>
      </c>
      <c r="U48" s="243">
        <v>2.3464239088246712E-3</v>
      </c>
      <c r="V48" s="177">
        <v>4.5164249673617729E-3</v>
      </c>
      <c r="W48" s="243">
        <v>3.9342295614127939E-3</v>
      </c>
      <c r="X48" s="177">
        <v>0.58759394516777808</v>
      </c>
      <c r="Y48" s="244">
        <v>1</v>
      </c>
    </row>
    <row r="49" spans="2:25" customFormat="1" hidden="1" outlineLevel="1" x14ac:dyDescent="0.25">
      <c r="B49" s="114" t="s">
        <v>97</v>
      </c>
      <c r="C49" s="243">
        <v>0.38157280786762859</v>
      </c>
      <c r="D49" s="177">
        <v>4.073794910448297E-3</v>
      </c>
      <c r="E49" s="243">
        <v>2.7637198951939988E-3</v>
      </c>
      <c r="F49" s="177">
        <v>0.29805103908689567</v>
      </c>
      <c r="G49" s="243">
        <v>1.7659093356304511E-2</v>
      </c>
      <c r="H49" s="177">
        <v>8.4203725637988586E-2</v>
      </c>
      <c r="I49" s="243">
        <v>3.9840637450199202E-3</v>
      </c>
      <c r="J49" s="177">
        <v>7.3220630989555288E-3</v>
      </c>
      <c r="K49" s="243">
        <v>0.16108538817702164</v>
      </c>
      <c r="L49" s="177">
        <v>3.058038117799074E-2</v>
      </c>
      <c r="M49" s="243">
        <v>2.0153619755213379E-2</v>
      </c>
      <c r="N49" s="177">
        <v>2.0422813251498511E-2</v>
      </c>
      <c r="O49" s="243">
        <v>8.9928573992319016E-2</v>
      </c>
      <c r="P49" s="177">
        <v>5.1685151286744915E-3</v>
      </c>
      <c r="Q49" s="243">
        <v>1.0695954919062488E-2</v>
      </c>
      <c r="R49" s="177">
        <v>3.6969240156491151E-3</v>
      </c>
      <c r="S49" s="243">
        <v>2.9252359929650765E-3</v>
      </c>
      <c r="T49" s="177">
        <v>7.2502781666128283E-3</v>
      </c>
      <c r="U49" s="243">
        <v>1.5613222784537526E-3</v>
      </c>
      <c r="V49" s="177">
        <v>3.9122788126772189E-3</v>
      </c>
      <c r="W49" s="243">
        <v>4.073794910448297E-3</v>
      </c>
      <c r="X49" s="177">
        <v>0.61842719213237141</v>
      </c>
      <c r="Y49" s="244">
        <v>1</v>
      </c>
    </row>
    <row r="50" spans="2:25" customFormat="1" collapsed="1" x14ac:dyDescent="0.25">
      <c r="B50" s="190">
        <v>2011</v>
      </c>
      <c r="C50" s="192">
        <v>0.54203492398509379</v>
      </c>
      <c r="D50" s="192">
        <v>4.6842880541723003E-3</v>
      </c>
      <c r="E50" s="192">
        <v>2.8581165012256924E-3</v>
      </c>
      <c r="F50" s="192">
        <v>0.21407430003627609</v>
      </c>
      <c r="G50" s="192">
        <v>2.4787290175774166E-2</v>
      </c>
      <c r="H50" s="192">
        <v>7.4176367773637175E-2</v>
      </c>
      <c r="I50" s="192">
        <v>2.5310820169508292E-3</v>
      </c>
      <c r="J50" s="192">
        <v>8.7790895799668024E-3</v>
      </c>
      <c r="K50" s="192">
        <v>7.0693038287768364E-2</v>
      </c>
      <c r="L50" s="192">
        <v>1.7639250733766449E-2</v>
      </c>
      <c r="M50" s="192">
        <v>7.4970594378304693E-3</v>
      </c>
      <c r="N50" s="192">
        <v>9.5128560278776291E-3</v>
      </c>
      <c r="O50" s="192">
        <v>3.6043872088293814E-2</v>
      </c>
      <c r="P50" s="192">
        <v>4.1277797931163363E-3</v>
      </c>
      <c r="Q50" s="192">
        <v>6.5448119689124869E-3</v>
      </c>
      <c r="R50" s="192">
        <v>6.8265013356198266E-3</v>
      </c>
      <c r="S50" s="192">
        <v>6.2823599248095505E-3</v>
      </c>
      <c r="T50" s="192">
        <v>1.6669140036715803E-2</v>
      </c>
      <c r="U50" s="192">
        <v>2.3400828853785355E-3</v>
      </c>
      <c r="V50" s="192">
        <v>5.9924259912717522E-3</v>
      </c>
      <c r="W50" s="192">
        <v>6.5984016533104685E-3</v>
      </c>
      <c r="X50" s="192">
        <v>0.45796507601490616</v>
      </c>
      <c r="Y50" s="192">
        <v>1</v>
      </c>
    </row>
    <row r="51" spans="2:25" customFormat="1" hidden="1" outlineLevel="1" x14ac:dyDescent="0.25">
      <c r="B51" s="114" t="s">
        <v>86</v>
      </c>
      <c r="C51" s="243">
        <v>0.464583297243924</v>
      </c>
      <c r="D51" s="177">
        <v>7.7260207528539503E-3</v>
      </c>
      <c r="E51" s="243">
        <v>2.3905624750983076E-3</v>
      </c>
      <c r="F51" s="177">
        <v>0.23638851837095293</v>
      </c>
      <c r="G51" s="243">
        <v>1.638747899596376E-2</v>
      </c>
      <c r="H51" s="177">
        <v>7.9598801254179147E-2</v>
      </c>
      <c r="I51" s="243">
        <v>2.6850520553640409E-3</v>
      </c>
      <c r="J51" s="177">
        <v>9.0252394893204219E-3</v>
      </c>
      <c r="K51" s="243">
        <v>0.14024633187243404</v>
      </c>
      <c r="L51" s="177">
        <v>2.7699343461465173E-2</v>
      </c>
      <c r="M51" s="243">
        <v>1.3303999861416668E-2</v>
      </c>
      <c r="N51" s="177">
        <v>1.5833145668404734E-2</v>
      </c>
      <c r="O51" s="243">
        <v>8.3409842881147472E-2</v>
      </c>
      <c r="P51" s="177">
        <v>4.3480520380411248E-3</v>
      </c>
      <c r="Q51" s="243">
        <v>7.3622395066433389E-3</v>
      </c>
      <c r="R51" s="177">
        <v>2.2693020596947703E-3</v>
      </c>
      <c r="S51" s="243">
        <v>3.6378124621061201E-3</v>
      </c>
      <c r="T51" s="177">
        <v>8.0205103331196844E-3</v>
      </c>
      <c r="U51" s="243">
        <v>3.828364543454536E-3</v>
      </c>
      <c r="V51" s="177">
        <v>4.8157707831690544E-3</v>
      </c>
      <c r="W51" s="243">
        <v>6.6866457636807729E-3</v>
      </c>
      <c r="X51" s="177">
        <v>0.535416702756076</v>
      </c>
      <c r="Y51" s="244">
        <v>1</v>
      </c>
    </row>
    <row r="52" spans="2:25" customFormat="1" hidden="1" outlineLevel="1" x14ac:dyDescent="0.25">
      <c r="B52" s="114" t="s">
        <v>87</v>
      </c>
      <c r="C52" s="243">
        <v>0.47654382647782811</v>
      </c>
      <c r="D52" s="177">
        <v>4.6555599158074985E-3</v>
      </c>
      <c r="E52" s="243">
        <v>2.4080482323142237E-3</v>
      </c>
      <c r="F52" s="177">
        <v>0.23964539260104883</v>
      </c>
      <c r="G52" s="243">
        <v>1.4162891084870323E-2</v>
      </c>
      <c r="H52" s="177">
        <v>7.0136634440440937E-2</v>
      </c>
      <c r="I52" s="243">
        <v>2.0869751346723271E-3</v>
      </c>
      <c r="J52" s="177">
        <v>8.3479005386893085E-3</v>
      </c>
      <c r="K52" s="243">
        <v>0.14350183725161428</v>
      </c>
      <c r="L52" s="177">
        <v>2.8504156112875031E-2</v>
      </c>
      <c r="M52" s="243">
        <v>1.0024615604152545E-2</v>
      </c>
      <c r="N52" s="177">
        <v>1.9460597195961615E-2</v>
      </c>
      <c r="O52" s="243">
        <v>8.5512468338625094E-2</v>
      </c>
      <c r="P52" s="177">
        <v>4.049088509150583E-3</v>
      </c>
      <c r="Q52" s="243">
        <v>6.8495594163604581E-3</v>
      </c>
      <c r="R52" s="177">
        <v>3.371267525239913E-3</v>
      </c>
      <c r="S52" s="243">
        <v>2.2831864721201529E-3</v>
      </c>
      <c r="T52" s="177">
        <v>1.0434875673361635E-2</v>
      </c>
      <c r="U52" s="243">
        <v>2.0513003460454495E-3</v>
      </c>
      <c r="V52" s="177">
        <v>4.2452998465984087E-3</v>
      </c>
      <c r="W52" s="243">
        <v>5.2263565338375373E-3</v>
      </c>
      <c r="X52" s="177">
        <v>0.52345617352217189</v>
      </c>
      <c r="Y52" s="244">
        <v>1</v>
      </c>
    </row>
    <row r="53" spans="2:25" customFormat="1" hidden="1" outlineLevel="1" x14ac:dyDescent="0.25">
      <c r="B53" s="114" t="s">
        <v>88</v>
      </c>
      <c r="C53" s="243">
        <v>0.59709526155418102</v>
      </c>
      <c r="D53" s="177">
        <v>5.6562117977630591E-3</v>
      </c>
      <c r="E53" s="243">
        <v>2.1530096520517451E-3</v>
      </c>
      <c r="F53" s="177">
        <v>0.17873629280931269</v>
      </c>
      <c r="G53" s="243">
        <v>1.3337712336015472E-2</v>
      </c>
      <c r="H53" s="177">
        <v>7.2800919590563243E-2</v>
      </c>
      <c r="I53" s="243">
        <v>2.0982721185250058E-3</v>
      </c>
      <c r="J53" s="177">
        <v>7.0611418249493674E-3</v>
      </c>
      <c r="K53" s="243">
        <v>7.0228255514806506E-2</v>
      </c>
      <c r="L53" s="177">
        <v>1.3465433247577863E-2</v>
      </c>
      <c r="M53" s="243">
        <v>6.7692083128067584E-3</v>
      </c>
      <c r="N53" s="177">
        <v>1.4797379896728521E-2</v>
      </c>
      <c r="O53" s="243">
        <v>3.5196234057693357E-2</v>
      </c>
      <c r="P53" s="177">
        <v>6.7509624682978451E-3</v>
      </c>
      <c r="Q53" s="243">
        <v>7.0064042914226281E-3</v>
      </c>
      <c r="R53" s="177">
        <v>3.7768898133450106E-3</v>
      </c>
      <c r="S53" s="243">
        <v>4.3425109931213169E-3</v>
      </c>
      <c r="T53" s="177">
        <v>1.231594504351634E-2</v>
      </c>
      <c r="U53" s="243">
        <v>2.7368766763369644E-3</v>
      </c>
      <c r="V53" s="177">
        <v>7.0793876694582808E-3</v>
      </c>
      <c r="W53" s="243">
        <v>6.8239458463334977E-3</v>
      </c>
      <c r="X53" s="177">
        <v>0.40290473844581898</v>
      </c>
      <c r="Y53" s="244">
        <v>1</v>
      </c>
    </row>
    <row r="54" spans="2:25" customFormat="1" hidden="1" outlineLevel="1" x14ac:dyDescent="0.25">
      <c r="B54" s="114" t="s">
        <v>89</v>
      </c>
      <c r="C54" s="243">
        <v>0.66750120710313132</v>
      </c>
      <c r="D54" s="177">
        <v>3.809080992149359E-3</v>
      </c>
      <c r="E54" s="243">
        <v>3.3083567302705699E-3</v>
      </c>
      <c r="F54" s="177">
        <v>0.18457053953039218</v>
      </c>
      <c r="G54" s="243">
        <v>1.7042507913231638E-2</v>
      </c>
      <c r="H54" s="177">
        <v>5.3416548936855095E-2</v>
      </c>
      <c r="I54" s="243">
        <v>2.1996101503961086E-3</v>
      </c>
      <c r="J54" s="177">
        <v>6.4021173483073731E-3</v>
      </c>
      <c r="K54" s="243">
        <v>4.7926465065541227E-3</v>
      </c>
      <c r="L54" s="177">
        <v>1.2518106546969723E-3</v>
      </c>
      <c r="M54" s="243">
        <v>8.7626745828788064E-4</v>
      </c>
      <c r="N54" s="177">
        <v>1.7883009352813891E-3</v>
      </c>
      <c r="O54" s="243">
        <v>8.7626745828788064E-4</v>
      </c>
      <c r="P54" s="177">
        <v>3.594484879915592E-3</v>
      </c>
      <c r="Q54" s="243">
        <v>4.8284125252597504E-3</v>
      </c>
      <c r="R54" s="177">
        <v>3.3262397396233837E-3</v>
      </c>
      <c r="S54" s="243">
        <v>5.0072426187878893E-3</v>
      </c>
      <c r="T54" s="177">
        <v>2.1209249092437276E-2</v>
      </c>
      <c r="U54" s="243">
        <v>4.3098052540281482E-3</v>
      </c>
      <c r="V54" s="177">
        <v>7.9758221713549949E-3</v>
      </c>
      <c r="W54" s="243">
        <v>6.7061285073052096E-3</v>
      </c>
      <c r="X54" s="177">
        <v>0.33249879289686868</v>
      </c>
      <c r="Y54" s="244">
        <v>1</v>
      </c>
    </row>
    <row r="55" spans="2:25" customFormat="1" hidden="1" outlineLevel="1" x14ac:dyDescent="0.25">
      <c r="B55" s="114" t="s">
        <v>90</v>
      </c>
      <c r="C55" s="243">
        <v>0.77887788778877887</v>
      </c>
      <c r="D55" s="177">
        <v>3.5499348254153145E-3</v>
      </c>
      <c r="E55" s="243">
        <v>2.8981889785617216E-3</v>
      </c>
      <c r="F55" s="177">
        <v>0.10027179188507086</v>
      </c>
      <c r="G55" s="243">
        <v>1.5198158471309316E-2</v>
      </c>
      <c r="H55" s="177">
        <v>3.2060348892032062E-2</v>
      </c>
      <c r="I55" s="243">
        <v>1.0538869012951715E-3</v>
      </c>
      <c r="J55" s="177">
        <v>1.4199739301661258E-2</v>
      </c>
      <c r="K55" s="243">
        <v>2.0107052722078932E-3</v>
      </c>
      <c r="L55" s="177">
        <v>4.7147571900047147E-4</v>
      </c>
      <c r="M55" s="243">
        <v>2.2187092658845715E-4</v>
      </c>
      <c r="N55" s="177">
        <v>8.8748370635382862E-4</v>
      </c>
      <c r="O55" s="243">
        <v>4.2987492026513575E-4</v>
      </c>
      <c r="P55" s="177">
        <v>1.1786892975011788E-3</v>
      </c>
      <c r="Q55" s="243">
        <v>3.022991374767729E-3</v>
      </c>
      <c r="R55" s="177">
        <v>2.3296447291788003E-3</v>
      </c>
      <c r="S55" s="243">
        <v>4.3126161355631363E-3</v>
      </c>
      <c r="T55" s="177">
        <v>2.1909754000610144E-2</v>
      </c>
      <c r="U55" s="243">
        <v>1.719499681060543E-3</v>
      </c>
      <c r="V55" s="177">
        <v>7.6822808331253297E-3</v>
      </c>
      <c r="W55" s="243">
        <v>7.7238816318606646E-3</v>
      </c>
      <c r="X55" s="177">
        <v>0.22112211221122113</v>
      </c>
      <c r="Y55" s="244">
        <v>1</v>
      </c>
    </row>
    <row r="56" spans="2:25" customFormat="1" hidden="1" outlineLevel="1" x14ac:dyDescent="0.25">
      <c r="B56" s="114" t="s">
        <v>91</v>
      </c>
      <c r="C56" s="243">
        <v>0.75520170193562941</v>
      </c>
      <c r="D56" s="177">
        <v>4.6416426257514468E-3</v>
      </c>
      <c r="E56" s="243">
        <v>2.9977275291311425E-3</v>
      </c>
      <c r="F56" s="177">
        <v>0.11420374877109288</v>
      </c>
      <c r="G56" s="243">
        <v>1.6519735039566781E-2</v>
      </c>
      <c r="H56" s="177">
        <v>3.4892903766499589E-2</v>
      </c>
      <c r="I56" s="243">
        <v>2.1435363514754942E-3</v>
      </c>
      <c r="J56" s="177">
        <v>7.8327719309555666E-3</v>
      </c>
      <c r="K56" s="243">
        <v>6.2049736490080104E-3</v>
      </c>
      <c r="L56" s="177">
        <v>1.4666301352200752E-3</v>
      </c>
      <c r="M56" s="243">
        <v>1.0475929537286251E-3</v>
      </c>
      <c r="N56" s="177">
        <v>2.7076248650216772E-3</v>
      </c>
      <c r="O56" s="243">
        <v>9.8312569503763276E-4</v>
      </c>
      <c r="P56" s="177">
        <v>3.0138443438038906E-3</v>
      </c>
      <c r="Q56" s="243">
        <v>3.5940496720228213E-3</v>
      </c>
      <c r="R56" s="177">
        <v>3.3200638225861041E-3</v>
      </c>
      <c r="S56" s="243">
        <v>4.4804744790239654E-3</v>
      </c>
      <c r="T56" s="177">
        <v>1.8502103244314793E-2</v>
      </c>
      <c r="U56" s="243">
        <v>4.8511612164971714E-3</v>
      </c>
      <c r="V56" s="177">
        <v>9.6217383596306025E-3</v>
      </c>
      <c r="W56" s="243">
        <v>7.9778232630102995E-3</v>
      </c>
      <c r="X56" s="177">
        <v>0.24479829806437056</v>
      </c>
      <c r="Y56" s="244">
        <v>1</v>
      </c>
    </row>
    <row r="57" spans="2:25" customFormat="1" hidden="1" outlineLevel="1" x14ac:dyDescent="0.25">
      <c r="B57" s="114" t="s">
        <v>92</v>
      </c>
      <c r="C57" s="243">
        <v>0.7732494318093972</v>
      </c>
      <c r="D57" s="177">
        <v>3.4014131325468852E-3</v>
      </c>
      <c r="E57" s="243">
        <v>5.4731829496436251E-3</v>
      </c>
      <c r="F57" s="177">
        <v>0.10726820142550132</v>
      </c>
      <c r="G57" s="243">
        <v>1.6373165942577962E-2</v>
      </c>
      <c r="H57" s="177">
        <v>3.7941217396682075E-2</v>
      </c>
      <c r="I57" s="243">
        <v>1.9790040043909151E-3</v>
      </c>
      <c r="J57" s="177">
        <v>7.9778598927008771E-3</v>
      </c>
      <c r="K57" s="243">
        <v>4.2981493220365192E-3</v>
      </c>
      <c r="L57" s="177">
        <v>1.7316285038420508E-3</v>
      </c>
      <c r="M57" s="243">
        <v>1.1904945963914098E-3</v>
      </c>
      <c r="N57" s="177">
        <v>7.1120456407798517E-4</v>
      </c>
      <c r="O57" s="243">
        <v>6.6482165772507309E-4</v>
      </c>
      <c r="P57" s="177">
        <v>3.061271819292197E-3</v>
      </c>
      <c r="Q57" s="243">
        <v>3.293186351056757E-3</v>
      </c>
      <c r="R57" s="177">
        <v>1.6079407535676184E-3</v>
      </c>
      <c r="S57" s="243">
        <v>3.030349881723589E-3</v>
      </c>
      <c r="T57" s="177">
        <v>1.1147358493483202E-2</v>
      </c>
      <c r="U57" s="243">
        <v>5.7824023253297049E-3</v>
      </c>
      <c r="V57" s="177">
        <v>7.6531795482304918E-3</v>
      </c>
      <c r="W57" s="243">
        <v>6.4626849518390822E-3</v>
      </c>
      <c r="X57" s="177">
        <v>0.22675056819060282</v>
      </c>
      <c r="Y57" s="244">
        <v>1</v>
      </c>
    </row>
    <row r="58" spans="2:25" customFormat="1" hidden="1" outlineLevel="1" x14ac:dyDescent="0.25">
      <c r="B58" s="114" t="s">
        <v>93</v>
      </c>
      <c r="C58" s="243">
        <v>0.72662709349162602</v>
      </c>
      <c r="D58" s="177">
        <v>6.8546392481096743E-3</v>
      </c>
      <c r="E58" s="243">
        <v>4.8759804960780157E-3</v>
      </c>
      <c r="F58" s="177">
        <v>0.15055473111440887</v>
      </c>
      <c r="G58" s="243">
        <v>2.4962900148399407E-2</v>
      </c>
      <c r="H58" s="177">
        <v>3.7311850752596992E-2</v>
      </c>
      <c r="I58" s="243">
        <v>1.3426612960214825E-3</v>
      </c>
      <c r="J58" s="177">
        <v>7.5436364921206978E-3</v>
      </c>
      <c r="K58" s="243">
        <v>2.5439898240407037E-3</v>
      </c>
      <c r="L58" s="177">
        <v>1.1306621440180906E-3</v>
      </c>
      <c r="M58" s="243">
        <v>5.2999788000847997E-4</v>
      </c>
      <c r="N58" s="177">
        <v>3.003321320048053E-4</v>
      </c>
      <c r="O58" s="243">
        <v>5.82997668009328E-4</v>
      </c>
      <c r="P58" s="177">
        <v>3.4803194120556851E-3</v>
      </c>
      <c r="Q58" s="243">
        <v>3.9749841000635997E-3</v>
      </c>
      <c r="R58" s="177">
        <v>1.7843261960285492E-3</v>
      </c>
      <c r="S58" s="243">
        <v>1.8019927920288319E-3</v>
      </c>
      <c r="T58" s="177">
        <v>1.0882623136174122E-2</v>
      </c>
      <c r="U58" s="243">
        <v>2.7913221680446612E-3</v>
      </c>
      <c r="V58" s="177">
        <v>7.4376369161190019E-3</v>
      </c>
      <c r="W58" s="243">
        <v>5.2293124160836691E-3</v>
      </c>
      <c r="X58" s="177">
        <v>0.27337290650837398</v>
      </c>
      <c r="Y58" s="244">
        <v>1</v>
      </c>
    </row>
    <row r="59" spans="2:25" customFormat="1" hidden="1" outlineLevel="1" x14ac:dyDescent="0.25">
      <c r="B59" s="114" t="s">
        <v>94</v>
      </c>
      <c r="C59" s="243">
        <v>0.65015050167224075</v>
      </c>
      <c r="D59" s="177">
        <v>2.5585284280936456E-3</v>
      </c>
      <c r="E59" s="243">
        <v>1.5217391304347826E-3</v>
      </c>
      <c r="F59" s="177">
        <v>0.18021739130434783</v>
      </c>
      <c r="G59" s="243">
        <v>3.0351170568561871E-2</v>
      </c>
      <c r="H59" s="177">
        <v>5.9515050167224082E-2</v>
      </c>
      <c r="I59" s="243">
        <v>1.3377926421404682E-3</v>
      </c>
      <c r="J59" s="177">
        <v>4.7658862876254178E-3</v>
      </c>
      <c r="K59" s="243">
        <v>3.4230769230769231E-2</v>
      </c>
      <c r="L59" s="177">
        <v>5.6187290969899667E-3</v>
      </c>
      <c r="M59" s="243">
        <v>2.0066889632107021E-3</v>
      </c>
      <c r="N59" s="177">
        <v>6.0702341137123745E-3</v>
      </c>
      <c r="O59" s="243">
        <v>2.0535117056856188E-2</v>
      </c>
      <c r="P59" s="177">
        <v>5.3678929765886285E-3</v>
      </c>
      <c r="Q59" s="243">
        <v>4.2307692307692307E-3</v>
      </c>
      <c r="R59" s="177">
        <v>1.705685618729097E-3</v>
      </c>
      <c r="S59" s="243">
        <v>3.0936454849498328E-3</v>
      </c>
      <c r="T59" s="177">
        <v>7.7591973244147154E-3</v>
      </c>
      <c r="U59" s="243">
        <v>2.1739130434782609E-3</v>
      </c>
      <c r="V59" s="177">
        <v>5.0334448160535119E-3</v>
      </c>
      <c r="W59" s="243">
        <v>5.9866220735785951E-3</v>
      </c>
      <c r="X59" s="177">
        <v>0.34984949832775919</v>
      </c>
      <c r="Y59" s="244">
        <v>1</v>
      </c>
    </row>
    <row r="60" spans="2:25" customFormat="1" hidden="1" outlineLevel="1" x14ac:dyDescent="0.25">
      <c r="B60" s="114" t="s">
        <v>95</v>
      </c>
      <c r="C60" s="243">
        <v>0.52336259284267383</v>
      </c>
      <c r="D60" s="177">
        <v>4.0513166779203242E-3</v>
      </c>
      <c r="E60" s="243">
        <v>2.464550979068197E-3</v>
      </c>
      <c r="F60" s="177">
        <v>0.21948008102633357</v>
      </c>
      <c r="G60" s="243">
        <v>2.2940580688723834E-2</v>
      </c>
      <c r="H60" s="177">
        <v>7.9625253207292371E-2</v>
      </c>
      <c r="I60" s="243">
        <v>3.1060094530722484E-3</v>
      </c>
      <c r="J60" s="177">
        <v>4.709655638082377E-3</v>
      </c>
      <c r="K60" s="243">
        <v>0.10136731937879812</v>
      </c>
      <c r="L60" s="177">
        <v>2.236664415935179E-2</v>
      </c>
      <c r="M60" s="243">
        <v>1.0027008777852802E-2</v>
      </c>
      <c r="N60" s="177">
        <v>1.2187711006076974E-2</v>
      </c>
      <c r="O60" s="243">
        <v>5.6785955435516546E-2</v>
      </c>
      <c r="P60" s="177">
        <v>2.8190411883862255E-3</v>
      </c>
      <c r="Q60" s="243">
        <v>6.9041188386225524E-3</v>
      </c>
      <c r="R60" s="177">
        <v>2.0425388251181635E-3</v>
      </c>
      <c r="S60" s="243">
        <v>3.0047265361242406E-3</v>
      </c>
      <c r="T60" s="177">
        <v>8.4740040513166786E-3</v>
      </c>
      <c r="U60" s="243">
        <v>2.9034436191762323E-3</v>
      </c>
      <c r="V60" s="177">
        <v>5.688723835246455E-3</v>
      </c>
      <c r="W60" s="243">
        <v>7.0560432140445647E-3</v>
      </c>
      <c r="X60" s="177">
        <v>0.47663740715732611</v>
      </c>
      <c r="Y60" s="244">
        <v>1</v>
      </c>
    </row>
    <row r="61" spans="2:25" customFormat="1" hidden="1" outlineLevel="1" x14ac:dyDescent="0.25">
      <c r="B61" s="114" t="s">
        <v>96</v>
      </c>
      <c r="C61" s="243">
        <v>0.46457395835231102</v>
      </c>
      <c r="D61" s="177">
        <v>4.9918927289620873E-3</v>
      </c>
      <c r="E61" s="243">
        <v>2.5323835376851464E-3</v>
      </c>
      <c r="F61" s="177">
        <v>0.24217967170106944</v>
      </c>
      <c r="G61" s="243">
        <v>2.3374446610431962E-2</v>
      </c>
      <c r="H61" s="177">
        <v>9.3042321776676568E-2</v>
      </c>
      <c r="I61" s="243">
        <v>3.3157827615733571E-3</v>
      </c>
      <c r="J61" s="177">
        <v>6.9412814953815887E-3</v>
      </c>
      <c r="K61" s="243">
        <v>0.12204631164714241</v>
      </c>
      <c r="L61" s="177">
        <v>2.8712492484833027E-2</v>
      </c>
      <c r="M61" s="243">
        <v>1.0493905882781613E-2</v>
      </c>
      <c r="N61" s="177">
        <v>1.9038422999143725E-2</v>
      </c>
      <c r="O61" s="243">
        <v>6.3801490280384052E-2</v>
      </c>
      <c r="P61" s="177">
        <v>3.6801544936143852E-3</v>
      </c>
      <c r="Q61" s="243">
        <v>7.9615223450964674E-3</v>
      </c>
      <c r="R61" s="177">
        <v>1.0748966095210334E-3</v>
      </c>
      <c r="S61" s="243">
        <v>2.6781322305015577E-3</v>
      </c>
      <c r="T61" s="177">
        <v>6.5222540035344062E-3</v>
      </c>
      <c r="U61" s="243">
        <v>1.6578913807866785E-3</v>
      </c>
      <c r="V61" s="177">
        <v>4.718613929931316E-3</v>
      </c>
      <c r="W61" s="243">
        <v>8.7084843957805757E-3</v>
      </c>
      <c r="X61" s="177">
        <v>0.53542604164768892</v>
      </c>
      <c r="Y61" s="244">
        <v>1</v>
      </c>
    </row>
    <row r="62" spans="2:25" customFormat="1" hidden="1" outlineLevel="1" x14ac:dyDescent="0.25">
      <c r="B62" s="114" t="s">
        <v>97</v>
      </c>
      <c r="C62" s="243">
        <v>0.41487188365650968</v>
      </c>
      <c r="D62" s="177">
        <v>3.3760387811634348E-3</v>
      </c>
      <c r="E62" s="243">
        <v>3.8261772853185596E-3</v>
      </c>
      <c r="F62" s="177">
        <v>0.27591759002770083</v>
      </c>
      <c r="G62" s="243">
        <v>1.5027700831024931E-2</v>
      </c>
      <c r="H62" s="177">
        <v>8.7707756232686979E-2</v>
      </c>
      <c r="I62" s="243">
        <v>2.7873961218836565E-3</v>
      </c>
      <c r="J62" s="177">
        <v>6.5616343490304705E-3</v>
      </c>
      <c r="K62" s="243">
        <v>0.15249307479224378</v>
      </c>
      <c r="L62" s="177">
        <v>3.4400969529085876E-2</v>
      </c>
      <c r="M62" s="243">
        <v>1.6256925207756234E-2</v>
      </c>
      <c r="N62" s="177">
        <v>1.7313019390581719E-2</v>
      </c>
      <c r="O62" s="243">
        <v>8.4522160664819948E-2</v>
      </c>
      <c r="P62" s="177">
        <v>3.7915512465373962E-3</v>
      </c>
      <c r="Q62" s="243">
        <v>9.2624653739612189E-3</v>
      </c>
      <c r="R62" s="177">
        <v>2.2853185595567869E-3</v>
      </c>
      <c r="S62" s="243">
        <v>2.7527700831024931E-3</v>
      </c>
      <c r="T62" s="177">
        <v>7.9466759002770077E-3</v>
      </c>
      <c r="U62" s="243">
        <v>1.5408587257617729E-3</v>
      </c>
      <c r="V62" s="177">
        <v>4.8995844875346257E-3</v>
      </c>
      <c r="W62" s="243">
        <v>4.9515235457063709E-3</v>
      </c>
      <c r="X62" s="177">
        <v>0.58512811634349027</v>
      </c>
      <c r="Y62" s="244">
        <v>1</v>
      </c>
    </row>
    <row r="63" spans="2:25" customFormat="1" collapsed="1" x14ac:dyDescent="0.25">
      <c r="B63" s="190">
        <v>2010</v>
      </c>
      <c r="C63" s="192">
        <v>0.61420955303745672</v>
      </c>
      <c r="D63" s="192">
        <v>4.5584333827959891E-3</v>
      </c>
      <c r="E63" s="192">
        <v>3.0886056027699085E-3</v>
      </c>
      <c r="F63" s="192">
        <v>0.18265209766626198</v>
      </c>
      <c r="G63" s="192">
        <v>1.8748032735284859E-2</v>
      </c>
      <c r="H63" s="192">
        <v>6.0417509780116015E-2</v>
      </c>
      <c r="I63" s="192">
        <v>2.149939295831647E-3</v>
      </c>
      <c r="J63" s="192">
        <v>7.7439970322406579E-3</v>
      </c>
      <c r="K63" s="192">
        <v>6.2908910022932682E-2</v>
      </c>
      <c r="L63" s="192">
        <v>1.33914519537749E-2</v>
      </c>
      <c r="M63" s="192">
        <v>5.8554229057061922E-3</v>
      </c>
      <c r="N63" s="192">
        <v>8.9103039705022702E-3</v>
      </c>
      <c r="O63" s="192">
        <v>3.4751731192949324E-2</v>
      </c>
      <c r="P63" s="192">
        <v>3.6886213408876298E-3</v>
      </c>
      <c r="Q63" s="192">
        <v>5.5870317909977969E-3</v>
      </c>
      <c r="R63" s="192">
        <v>2.3972525743063988E-3</v>
      </c>
      <c r="S63" s="192">
        <v>3.3893160663698908E-3</v>
      </c>
      <c r="T63" s="192">
        <v>1.2305240793201134E-2</v>
      </c>
      <c r="U63" s="192">
        <v>3.0436395521381359E-3</v>
      </c>
      <c r="V63" s="192">
        <v>6.4596542110706414E-3</v>
      </c>
      <c r="W63" s="192">
        <v>6.6521651153379196E-3</v>
      </c>
      <c r="X63" s="192">
        <v>0.38579044696254328</v>
      </c>
      <c r="Y63" s="192">
        <v>1</v>
      </c>
    </row>
    <row r="64" spans="2:25" customFormat="1" ht="15" hidden="1" customHeight="1" outlineLevel="1" x14ac:dyDescent="0.25">
      <c r="B64" s="114" t="s">
        <v>86</v>
      </c>
      <c r="C64" s="243">
        <v>0.51699687504957093</v>
      </c>
      <c r="D64" s="177">
        <v>4.3305150616265607E-3</v>
      </c>
      <c r="E64" s="243">
        <v>2.8870100410843735E-3</v>
      </c>
      <c r="F64" s="177">
        <v>0.19940990783775639</v>
      </c>
      <c r="G64" s="243">
        <v>1.2071509017940706E-2</v>
      </c>
      <c r="H64" s="177">
        <v>7.3111149886581753E-2</v>
      </c>
      <c r="I64" s="243">
        <v>3.2359892768198473E-3</v>
      </c>
      <c r="J64" s="177">
        <v>8.1692866547167717E-3</v>
      </c>
      <c r="K64" s="243">
        <v>0.13502323884456147</v>
      </c>
      <c r="L64" s="177">
        <v>2.8854237718310305E-2</v>
      </c>
      <c r="M64" s="243">
        <v>1.52281848320934E-2</v>
      </c>
      <c r="N64" s="177">
        <v>1.3324661728081725E-2</v>
      </c>
      <c r="O64" s="243">
        <v>7.761615456607604E-2</v>
      </c>
      <c r="P64" s="177">
        <v>3.5691058200218906E-3</v>
      </c>
      <c r="Q64" s="243">
        <v>6.4719785536396946E-3</v>
      </c>
      <c r="R64" s="177">
        <v>2.4587173426817467E-3</v>
      </c>
      <c r="S64" s="243">
        <v>3.80704620802335E-3</v>
      </c>
      <c r="T64" s="177">
        <v>1.2404625561142748E-2</v>
      </c>
      <c r="U64" s="243">
        <v>4.2036135213591157E-3</v>
      </c>
      <c r="V64" s="177">
        <v>6.0436858552370678E-3</v>
      </c>
      <c r="W64" s="243">
        <v>5.8057454672356089E-3</v>
      </c>
      <c r="X64" s="177">
        <v>0.48300312495042907</v>
      </c>
      <c r="Y64" s="244">
        <v>1</v>
      </c>
    </row>
    <row r="65" spans="2:25" customFormat="1" ht="15" hidden="1" customHeight="1" outlineLevel="1" x14ac:dyDescent="0.25">
      <c r="B65" s="114" t="s">
        <v>87</v>
      </c>
      <c r="C65" s="243">
        <v>0.50008186253642883</v>
      </c>
      <c r="D65" s="177">
        <v>3.372736500867743E-3</v>
      </c>
      <c r="E65" s="243">
        <v>2.1611709617210778E-3</v>
      </c>
      <c r="F65" s="177">
        <v>0.25925865287010053</v>
      </c>
      <c r="G65" s="243">
        <v>1.2836045712040342E-2</v>
      </c>
      <c r="H65" s="177">
        <v>6.0823864566619736E-2</v>
      </c>
      <c r="I65" s="243">
        <v>2.1939159762926095E-3</v>
      </c>
      <c r="J65" s="177">
        <v>3.487344051868103E-3</v>
      </c>
      <c r="K65" s="243">
        <v>0.12303939225252955</v>
      </c>
      <c r="L65" s="177">
        <v>2.3117980287501227E-2</v>
      </c>
      <c r="M65" s="243">
        <v>1.038016961917548E-2</v>
      </c>
      <c r="N65" s="177">
        <v>1.0838599823176922E-2</v>
      </c>
      <c r="O65" s="243">
        <v>7.870264252267592E-2</v>
      </c>
      <c r="P65" s="177">
        <v>4.0440092995841382E-3</v>
      </c>
      <c r="Q65" s="243">
        <v>7.580470873309539E-3</v>
      </c>
      <c r="R65" s="177">
        <v>1.1297030027178363E-3</v>
      </c>
      <c r="S65" s="243">
        <v>3.2253839352958513E-3</v>
      </c>
      <c r="T65" s="177">
        <v>5.8286125937326043E-3</v>
      </c>
      <c r="U65" s="243">
        <v>4.6170470545859391E-3</v>
      </c>
      <c r="V65" s="177">
        <v>3.6838141392972921E-3</v>
      </c>
      <c r="W65" s="243">
        <v>2.6359736730082843E-3</v>
      </c>
      <c r="X65" s="177">
        <v>0.49991813746357117</v>
      </c>
      <c r="Y65" s="244">
        <v>1</v>
      </c>
    </row>
    <row r="66" spans="2:25" customFormat="1" ht="15" hidden="1" customHeight="1" outlineLevel="1" x14ac:dyDescent="0.25">
      <c r="B66" s="114" t="s">
        <v>88</v>
      </c>
      <c r="C66" s="243">
        <v>0.65110997267759563</v>
      </c>
      <c r="D66" s="177">
        <v>5.5498633879781422E-3</v>
      </c>
      <c r="E66" s="243">
        <v>2.4760928961748635E-3</v>
      </c>
      <c r="F66" s="177">
        <v>0.15940915300546449</v>
      </c>
      <c r="G66" s="243">
        <v>1.3405054644808742E-2</v>
      </c>
      <c r="H66" s="177">
        <v>5.4491120218579235E-2</v>
      </c>
      <c r="I66" s="243">
        <v>2.4590163934426232E-3</v>
      </c>
      <c r="J66" s="177">
        <v>4.9863387978142078E-3</v>
      </c>
      <c r="K66" s="243">
        <v>6.0997267759562844E-2</v>
      </c>
      <c r="L66" s="177">
        <v>1.132172131147541E-2</v>
      </c>
      <c r="M66" s="243">
        <v>5.5157103825136614E-3</v>
      </c>
      <c r="N66" s="177">
        <v>1.0365437158469945E-2</v>
      </c>
      <c r="O66" s="243">
        <v>3.3794398907103826E-2</v>
      </c>
      <c r="P66" s="177">
        <v>5.7377049180327867E-3</v>
      </c>
      <c r="Q66" s="243">
        <v>5.1741803278688523E-3</v>
      </c>
      <c r="R66" s="177">
        <v>1.5027322404371586E-3</v>
      </c>
      <c r="S66" s="243">
        <v>3.9617486338797813E-3</v>
      </c>
      <c r="T66" s="177">
        <v>9.7506830601092904E-3</v>
      </c>
      <c r="U66" s="243">
        <v>7.4453551912568305E-3</v>
      </c>
      <c r="V66" s="177">
        <v>7.155054644808743E-3</v>
      </c>
      <c r="W66" s="243">
        <v>4.3886612021857927E-3</v>
      </c>
      <c r="X66" s="177">
        <v>0.34889002732240437</v>
      </c>
      <c r="Y66" s="244">
        <v>1</v>
      </c>
    </row>
    <row r="67" spans="2:25" customFormat="1" ht="15" hidden="1" customHeight="1" outlineLevel="1" x14ac:dyDescent="0.25">
      <c r="B67" s="114" t="s">
        <v>89</v>
      </c>
      <c r="C67" s="243">
        <v>0.71100483498002942</v>
      </c>
      <c r="D67" s="177">
        <v>3.0656576273561768E-3</v>
      </c>
      <c r="E67" s="243">
        <v>2.1021652301870925E-3</v>
      </c>
      <c r="F67" s="177">
        <v>0.15680400812837222</v>
      </c>
      <c r="G67" s="243">
        <v>1.0826150935463527E-2</v>
      </c>
      <c r="H67" s="177">
        <v>5.6986195781655105E-2</v>
      </c>
      <c r="I67" s="243">
        <v>1.278817181697148E-3</v>
      </c>
      <c r="J67" s="177">
        <v>5.570737859995796E-3</v>
      </c>
      <c r="K67" s="243">
        <v>2.5050802326396187E-3</v>
      </c>
      <c r="L67" s="177">
        <v>4.0291500245252608E-4</v>
      </c>
      <c r="M67" s="243">
        <v>3.6787891528274123E-4</v>
      </c>
      <c r="N67" s="177">
        <v>8.9342022282951441E-4</v>
      </c>
      <c r="O67" s="243">
        <v>8.4086609207483713E-4</v>
      </c>
      <c r="P67" s="177">
        <v>2.9955854530166071E-3</v>
      </c>
      <c r="Q67" s="243">
        <v>4.0466680681101536E-3</v>
      </c>
      <c r="R67" s="177">
        <v>2.7328147992432207E-3</v>
      </c>
      <c r="S67" s="243">
        <v>6.0086889496181062E-3</v>
      </c>
      <c r="T67" s="177">
        <v>1.3050942470744868E-2</v>
      </c>
      <c r="U67" s="243">
        <v>5.7284002522598274E-3</v>
      </c>
      <c r="V67" s="177">
        <v>1.0318127671501648E-2</v>
      </c>
      <c r="W67" s="243">
        <v>4.9751243781094526E-3</v>
      </c>
      <c r="X67" s="177">
        <v>0.28899516501997058</v>
      </c>
      <c r="Y67" s="244">
        <v>1</v>
      </c>
    </row>
    <row r="68" spans="2:25" customFormat="1" ht="15" hidden="1" customHeight="1" outlineLevel="1" x14ac:dyDescent="0.25">
      <c r="B68" s="114" t="s">
        <v>90</v>
      </c>
      <c r="C68" s="243">
        <v>0.82199667412122257</v>
      </c>
      <c r="D68" s="177">
        <v>2.94741670967372E-3</v>
      </c>
      <c r="E68" s="243">
        <v>1.0895120133035151E-3</v>
      </c>
      <c r="F68" s="177">
        <v>9.0658868054360922E-2</v>
      </c>
      <c r="G68" s="243">
        <v>9.4730202419863532E-3</v>
      </c>
      <c r="H68" s="177">
        <v>2.3120591777051436E-2</v>
      </c>
      <c r="I68" s="243">
        <v>9.1748380067664431E-4</v>
      </c>
      <c r="J68" s="177">
        <v>9.323929124376398E-3</v>
      </c>
      <c r="K68" s="243">
        <v>8.372039681174379E-4</v>
      </c>
      <c r="L68" s="177">
        <v>2.8671368771145133E-4</v>
      </c>
      <c r="M68" s="243">
        <v>1.720282126268708E-4</v>
      </c>
      <c r="N68" s="177">
        <v>2.6377659269453523E-4</v>
      </c>
      <c r="O68" s="243">
        <v>1.1468547508458054E-4</v>
      </c>
      <c r="P68" s="177">
        <v>1.720282126268708E-3</v>
      </c>
      <c r="Q68" s="243">
        <v>2.0299329089970754E-3</v>
      </c>
      <c r="R68" s="177">
        <v>2.1790240266070303E-3</v>
      </c>
      <c r="S68" s="243">
        <v>4.4039222432478925E-3</v>
      </c>
      <c r="T68" s="177">
        <v>1.3555823154997419E-2</v>
      </c>
      <c r="U68" s="243">
        <v>3.406158610012042E-3</v>
      </c>
      <c r="V68" s="177">
        <v>8.2573542060897995E-3</v>
      </c>
      <c r="W68" s="243">
        <v>4.0828029130110669E-3</v>
      </c>
      <c r="X68" s="177">
        <v>0.17800332587877746</v>
      </c>
      <c r="Y68" s="244">
        <v>1</v>
      </c>
    </row>
    <row r="69" spans="2:25" customFormat="1" ht="15" hidden="1" customHeight="1" outlineLevel="1" x14ac:dyDescent="0.25">
      <c r="B69" s="114" t="s">
        <v>91</v>
      </c>
      <c r="C69" s="243">
        <v>0.79409104612601744</v>
      </c>
      <c r="D69" s="177">
        <v>2.8503302546112313E-3</v>
      </c>
      <c r="E69" s="243">
        <v>2.1377476909584235E-3</v>
      </c>
      <c r="F69" s="177">
        <v>0.10157042234220408</v>
      </c>
      <c r="G69" s="243">
        <v>1.2963521254145313E-2</v>
      </c>
      <c r="H69" s="177">
        <v>2.9489955326554664E-2</v>
      </c>
      <c r="I69" s="243">
        <v>1.836270452489928E-3</v>
      </c>
      <c r="J69" s="177">
        <v>7.4958204291939593E-3</v>
      </c>
      <c r="K69" s="243">
        <v>3.4532847315482226E-3</v>
      </c>
      <c r="L69" s="177">
        <v>1.1510949105160743E-3</v>
      </c>
      <c r="M69" s="243">
        <v>1.0414668238002576E-3</v>
      </c>
      <c r="N69" s="177">
        <v>9.5924575876339517E-4</v>
      </c>
      <c r="O69" s="243">
        <v>3.0147723846849563E-4</v>
      </c>
      <c r="P69" s="177">
        <v>1.9870090717241757E-3</v>
      </c>
      <c r="Q69" s="243">
        <v>2.8914407871296626E-3</v>
      </c>
      <c r="R69" s="177">
        <v>1.9047880066873134E-3</v>
      </c>
      <c r="S69" s="243">
        <v>5.2621481623591967E-3</v>
      </c>
      <c r="T69" s="177">
        <v>1.410091265382191E-2</v>
      </c>
      <c r="U69" s="243">
        <v>3.0695864280428646E-3</v>
      </c>
      <c r="V69" s="177">
        <v>7.4410063858360515E-3</v>
      </c>
      <c r="W69" s="243">
        <v>7.4547098966755284E-3</v>
      </c>
      <c r="X69" s="177">
        <v>0.2059089538739825</v>
      </c>
      <c r="Y69" s="244">
        <v>1</v>
      </c>
    </row>
    <row r="70" spans="2:25" customFormat="1" ht="15" hidden="1" customHeight="1" outlineLevel="1" x14ac:dyDescent="0.25">
      <c r="B70" s="114" t="s">
        <v>92</v>
      </c>
      <c r="C70" s="243">
        <v>0.77021146283282826</v>
      </c>
      <c r="D70" s="177">
        <v>2.9495196956998261E-3</v>
      </c>
      <c r="E70" s="243">
        <v>1.692347366385146E-3</v>
      </c>
      <c r="F70" s="177">
        <v>0.11815808136161433</v>
      </c>
      <c r="G70" s="243">
        <v>1.2313841789697634E-2</v>
      </c>
      <c r="H70" s="177">
        <v>3.8698343111340336E-2</v>
      </c>
      <c r="I70" s="243">
        <v>1.5634066146605634E-3</v>
      </c>
      <c r="J70" s="177">
        <v>5.5444523241570502E-3</v>
      </c>
      <c r="K70" s="243">
        <v>4.3839855586358068E-3</v>
      </c>
      <c r="L70" s="177">
        <v>1.1443491715556701E-3</v>
      </c>
      <c r="M70" s="243">
        <v>8.8646766810650506E-4</v>
      </c>
      <c r="N70" s="177">
        <v>1.7568177422474373E-3</v>
      </c>
      <c r="O70" s="243">
        <v>5.9635097672619433E-4</v>
      </c>
      <c r="P70" s="177">
        <v>2.5304622525949326E-3</v>
      </c>
      <c r="Q70" s="243">
        <v>2.8044613500096704E-3</v>
      </c>
      <c r="R70" s="177">
        <v>2.0146992456966024E-3</v>
      </c>
      <c r="S70" s="243">
        <v>5.8990393913996523E-3</v>
      </c>
      <c r="T70" s="177">
        <v>1.640771065695313E-2</v>
      </c>
      <c r="U70" s="243">
        <v>3.0945780413899815E-3</v>
      </c>
      <c r="V70" s="177">
        <v>5.8345690155373608E-3</v>
      </c>
      <c r="W70" s="243">
        <v>5.8990393913996523E-3</v>
      </c>
      <c r="X70" s="177">
        <v>0.22978853716717168</v>
      </c>
      <c r="Y70" s="244">
        <v>1</v>
      </c>
    </row>
    <row r="71" spans="2:25" customFormat="1" ht="15" hidden="1" customHeight="1" outlineLevel="1" x14ac:dyDescent="0.25">
      <c r="B71" s="114" t="s">
        <v>93</v>
      </c>
      <c r="C71" s="243">
        <v>0.71139899142892782</v>
      </c>
      <c r="D71" s="177">
        <v>5.4526987294855576E-3</v>
      </c>
      <c r="E71" s="243">
        <v>2.4946987651241113E-3</v>
      </c>
      <c r="F71" s="177">
        <v>0.16926531121367094</v>
      </c>
      <c r="G71" s="243">
        <v>1.8532047969493398E-2</v>
      </c>
      <c r="H71" s="177">
        <v>4.3657228389671947E-2</v>
      </c>
      <c r="I71" s="243">
        <v>1.4255421514994921E-3</v>
      </c>
      <c r="J71" s="177">
        <v>3.8489638090486288E-3</v>
      </c>
      <c r="K71" s="243">
        <v>2.5303373189115986E-3</v>
      </c>
      <c r="L71" s="177">
        <v>9.0878312158092624E-4</v>
      </c>
      <c r="M71" s="243">
        <v>2.6728915340615479E-4</v>
      </c>
      <c r="N71" s="177">
        <v>5.1675902991856588E-4</v>
      </c>
      <c r="O71" s="243">
        <v>8.3750601400595169E-4</v>
      </c>
      <c r="P71" s="177">
        <v>2.9045421336802153E-3</v>
      </c>
      <c r="Q71" s="243">
        <v>6.2189276359165347E-3</v>
      </c>
      <c r="R71" s="177">
        <v>1.4611807052869795E-3</v>
      </c>
      <c r="S71" s="243">
        <v>4.9359396995669914E-3</v>
      </c>
      <c r="T71" s="177">
        <v>9.693686630196546E-3</v>
      </c>
      <c r="U71" s="243">
        <v>2.7263493647427788E-3</v>
      </c>
      <c r="V71" s="177">
        <v>7.6622890643097703E-3</v>
      </c>
      <c r="W71" s="243">
        <v>5.7912649904666869E-3</v>
      </c>
      <c r="X71" s="177">
        <v>0.28860100857107218</v>
      </c>
      <c r="Y71" s="244">
        <v>1</v>
      </c>
    </row>
    <row r="72" spans="2:25" customFormat="1" ht="15" hidden="1" customHeight="1" outlineLevel="1" x14ac:dyDescent="0.25">
      <c r="B72" s="114" t="s">
        <v>94</v>
      </c>
      <c r="C72" s="243">
        <v>0.62299062766259583</v>
      </c>
      <c r="D72" s="177">
        <v>3.4081226924169272E-3</v>
      </c>
      <c r="E72" s="243">
        <v>1.9880715705765406E-3</v>
      </c>
      <c r="F72" s="177">
        <v>0.19451860266969612</v>
      </c>
      <c r="G72" s="243">
        <v>2.3033229196251066E-2</v>
      </c>
      <c r="H72" s="177">
        <v>5.796648679352457E-2</v>
      </c>
      <c r="I72" s="243">
        <v>2.0164725930133486E-3</v>
      </c>
      <c r="J72" s="177">
        <v>5.80800908832718E-3</v>
      </c>
      <c r="K72" s="243">
        <v>4.397898324339676E-2</v>
      </c>
      <c r="L72" s="177">
        <v>6.5464356716841803E-3</v>
      </c>
      <c r="M72" s="243">
        <v>2.2294802612894066E-3</v>
      </c>
      <c r="N72" s="177">
        <v>4.4589605225788132E-3</v>
      </c>
      <c r="O72" s="243">
        <v>3.0744106787844363E-2</v>
      </c>
      <c r="P72" s="177">
        <v>4.8565748366941209E-3</v>
      </c>
      <c r="Q72" s="243">
        <v>6.8304458960522577E-3</v>
      </c>
      <c r="R72" s="177">
        <v>1.7466628798636751E-3</v>
      </c>
      <c r="S72" s="243">
        <v>3.294518602669696E-3</v>
      </c>
      <c r="T72" s="177">
        <v>1.1928429423459244E-2</v>
      </c>
      <c r="U72" s="243">
        <v>2.9537063334280035E-3</v>
      </c>
      <c r="V72" s="177">
        <v>7.5404714569724512E-3</v>
      </c>
      <c r="W72" s="243">
        <v>5.1405850610621983E-3</v>
      </c>
      <c r="X72" s="177">
        <v>0.37700937233740417</v>
      </c>
      <c r="Y72" s="244">
        <v>1</v>
      </c>
    </row>
    <row r="73" spans="2:25" customFormat="1" ht="15" hidden="1" customHeight="1" outlineLevel="1" x14ac:dyDescent="0.25">
      <c r="B73" s="114" t="s">
        <v>95</v>
      </c>
      <c r="C73" s="243">
        <v>0.44765221126263632</v>
      </c>
      <c r="D73" s="177">
        <v>4.1111230422310515E-3</v>
      </c>
      <c r="E73" s="243">
        <v>1.1965208854254551E-3</v>
      </c>
      <c r="F73" s="177">
        <v>0.26173127368114252</v>
      </c>
      <c r="G73" s="243">
        <v>1.5846231726211479E-2</v>
      </c>
      <c r="H73" s="177">
        <v>6.9137431161699056E-2</v>
      </c>
      <c r="I73" s="243">
        <v>2.0555615211155258E-3</v>
      </c>
      <c r="J73" s="177">
        <v>4.6940434735921709E-3</v>
      </c>
      <c r="K73" s="243">
        <v>0.16074797895350443</v>
      </c>
      <c r="L73" s="177">
        <v>3.186120357729065E-2</v>
      </c>
      <c r="M73" s="243">
        <v>1.1167528263970916E-2</v>
      </c>
      <c r="N73" s="177">
        <v>1.784043320192057E-2</v>
      </c>
      <c r="O73" s="243">
        <v>9.98788139103223E-2</v>
      </c>
      <c r="P73" s="177">
        <v>2.9299421681572044E-3</v>
      </c>
      <c r="Q73" s="243">
        <v>6.0439644725337098E-3</v>
      </c>
      <c r="R73" s="177">
        <v>1.2732209421834973E-3</v>
      </c>
      <c r="S73" s="243">
        <v>4.5406433600760866E-3</v>
      </c>
      <c r="T73" s="177">
        <v>7.0564052217398643E-3</v>
      </c>
      <c r="U73" s="243">
        <v>1.5646811578640567E-3</v>
      </c>
      <c r="V73" s="177">
        <v>4.0344229854730089E-3</v>
      </c>
      <c r="W73" s="243">
        <v>5.3843439844145488E-3</v>
      </c>
      <c r="X73" s="177">
        <v>0.55234778873736368</v>
      </c>
      <c r="Y73" s="244">
        <v>1</v>
      </c>
    </row>
    <row r="74" spans="2:25" customFormat="1" ht="15" hidden="1" customHeight="1" outlineLevel="1" x14ac:dyDescent="0.25">
      <c r="B74" s="114" t="s">
        <v>96</v>
      </c>
      <c r="C74" s="243">
        <v>0.42701038600764574</v>
      </c>
      <c r="D74" s="177">
        <v>7.1890118068946851E-3</v>
      </c>
      <c r="E74" s="243">
        <v>1.8268547650461789E-3</v>
      </c>
      <c r="F74" s="177">
        <v>0.24914577624412193</v>
      </c>
      <c r="G74" s="243">
        <v>1.7422781555533003E-2</v>
      </c>
      <c r="H74" s="177">
        <v>9.5909875164924385E-2</v>
      </c>
      <c r="I74" s="243">
        <v>2.5542136066849354E-3</v>
      </c>
      <c r="J74" s="177">
        <v>7.1044351974018068E-3</v>
      </c>
      <c r="K74" s="243">
        <v>0.1521533204776887</v>
      </c>
      <c r="L74" s="177">
        <v>3.4405764741703038E-2</v>
      </c>
      <c r="M74" s="243">
        <v>1.7490442843127306E-2</v>
      </c>
      <c r="N74" s="177">
        <v>1.5223789708718157E-2</v>
      </c>
      <c r="O74" s="243">
        <v>8.5033323184140197E-2</v>
      </c>
      <c r="P74" s="177">
        <v>4.5502215907168714E-3</v>
      </c>
      <c r="Q74" s="243">
        <v>7.1720964849961094E-3</v>
      </c>
      <c r="R74" s="177">
        <v>9.4725802632024088E-4</v>
      </c>
      <c r="S74" s="243">
        <v>4.2119151527453564E-3</v>
      </c>
      <c r="T74" s="177">
        <v>7.002943266010352E-3</v>
      </c>
      <c r="U74" s="243">
        <v>1.9283466964376333E-3</v>
      </c>
      <c r="V74" s="177">
        <v>5.5313102608342633E-3</v>
      </c>
      <c r="W74" s="243">
        <v>8.3392536959978354E-3</v>
      </c>
      <c r="X74" s="177">
        <v>0.57298961399235426</v>
      </c>
      <c r="Y74" s="244">
        <v>1</v>
      </c>
    </row>
    <row r="75" spans="2:25" customFormat="1" ht="15" hidden="1" customHeight="1" outlineLevel="1" x14ac:dyDescent="0.25">
      <c r="B75" s="114" t="s">
        <v>97</v>
      </c>
      <c r="C75" s="243">
        <v>0.35440998093917864</v>
      </c>
      <c r="D75" s="177">
        <v>5.163749783399757E-3</v>
      </c>
      <c r="E75" s="243">
        <v>4.0201005025125632E-3</v>
      </c>
      <c r="F75" s="177">
        <v>0.29029630913186621</v>
      </c>
      <c r="G75" s="243">
        <v>1.1003292323687403E-2</v>
      </c>
      <c r="H75" s="177">
        <v>9.7019580661930338E-2</v>
      </c>
      <c r="I75" s="243">
        <v>3.4656038814763475E-3</v>
      </c>
      <c r="J75" s="177">
        <v>8.0575290244325071E-3</v>
      </c>
      <c r="K75" s="243">
        <v>0.18211748397158206</v>
      </c>
      <c r="L75" s="177">
        <v>3.6094264425576159E-2</v>
      </c>
      <c r="M75" s="243">
        <v>2.124415179345001E-2</v>
      </c>
      <c r="N75" s="177">
        <v>2.0724311211228558E-2</v>
      </c>
      <c r="O75" s="243">
        <v>0.10405475654132733</v>
      </c>
      <c r="P75" s="177">
        <v>4.6092531623635417E-3</v>
      </c>
      <c r="Q75" s="243">
        <v>1.1731069138797436E-2</v>
      </c>
      <c r="R75" s="177">
        <v>2.1833304453300986E-3</v>
      </c>
      <c r="S75" s="243">
        <v>4.2973488130306709E-3</v>
      </c>
      <c r="T75" s="177">
        <v>9.0278981112458852E-3</v>
      </c>
      <c r="U75" s="243">
        <v>1.1089932420724311E-3</v>
      </c>
      <c r="V75" s="177">
        <v>6.3247270836943341E-3</v>
      </c>
      <c r="W75" s="243">
        <v>5.163749783399757E-3</v>
      </c>
      <c r="X75" s="177">
        <v>0.64559001906082136</v>
      </c>
      <c r="Y75" s="244">
        <v>1</v>
      </c>
    </row>
    <row r="76" spans="2:25" customFormat="1" collapsed="1" x14ac:dyDescent="0.25">
      <c r="B76" s="190">
        <v>2009</v>
      </c>
      <c r="C76" s="192">
        <v>0.62026495979401242</v>
      </c>
      <c r="D76" s="192">
        <v>4.1062538609687848E-3</v>
      </c>
      <c r="E76" s="192">
        <v>2.1193149668021576E-3</v>
      </c>
      <c r="F76" s="192">
        <v>0.18309557552444286</v>
      </c>
      <c r="G76" s="192">
        <v>1.4073393447643965E-2</v>
      </c>
      <c r="H76" s="192">
        <v>5.664268323703623E-2</v>
      </c>
      <c r="I76" s="192">
        <v>2.0414466887812574E-3</v>
      </c>
      <c r="J76" s="192">
        <v>6.3047349104255242E-3</v>
      </c>
      <c r="K76" s="192">
        <v>6.9513011789257298E-2</v>
      </c>
      <c r="L76" s="192">
        <v>1.4020183457663017E-2</v>
      </c>
      <c r="M76" s="192">
        <v>6.8056874990266468E-3</v>
      </c>
      <c r="N76" s="192">
        <v>7.7401068352774445E-3</v>
      </c>
      <c r="O76" s="192">
        <v>4.0947033997290182E-2</v>
      </c>
      <c r="P76" s="192">
        <v>3.4547559348605899E-3</v>
      </c>
      <c r="Q76" s="192">
        <v>5.5701774877617025E-3</v>
      </c>
      <c r="R76" s="192">
        <v>1.8065440500848763E-3</v>
      </c>
      <c r="S76" s="192">
        <v>4.4748303769343778E-3</v>
      </c>
      <c r="T76" s="192">
        <v>1.0982022810214242E-2</v>
      </c>
      <c r="U76" s="192">
        <v>3.4573515441279532E-3</v>
      </c>
      <c r="V76" s="192">
        <v>6.6901828866289788E-3</v>
      </c>
      <c r="W76" s="192">
        <v>5.4027606900167681E-3</v>
      </c>
      <c r="X76" s="192">
        <v>0.37973504020598753</v>
      </c>
      <c r="Y76" s="192">
        <v>1</v>
      </c>
    </row>
    <row r="77" spans="2:25" customFormat="1" ht="15" hidden="1" customHeight="1" outlineLevel="1" x14ac:dyDescent="0.25">
      <c r="B77" s="114" t="s">
        <v>86</v>
      </c>
      <c r="C77" s="243">
        <v>0.43056074497743801</v>
      </c>
      <c r="D77" s="177">
        <v>5.1590837237375335E-3</v>
      </c>
      <c r="E77" s="243">
        <v>2.0981231856982726E-3</v>
      </c>
      <c r="F77" s="177">
        <v>0.22018796884430777</v>
      </c>
      <c r="G77" s="243">
        <v>1.0792400770269881E-2</v>
      </c>
      <c r="H77" s="177">
        <v>9.4616733250941276E-2</v>
      </c>
      <c r="I77" s="243">
        <v>4.1243928376397555E-3</v>
      </c>
      <c r="J77" s="177">
        <v>7.7458109389819795E-3</v>
      </c>
      <c r="K77" s="243">
        <v>0.17701836576322824</v>
      </c>
      <c r="L77" s="177">
        <v>3.5136378007070389E-2</v>
      </c>
      <c r="M77" s="243">
        <v>2.6255281234731125E-2</v>
      </c>
      <c r="N77" s="177">
        <v>2.0032765211393095E-2</v>
      </c>
      <c r="O77" s="243">
        <v>9.5593941310033625E-2</v>
      </c>
      <c r="P77" s="177">
        <v>3.3771160865691376E-3</v>
      </c>
      <c r="Q77" s="243">
        <v>7.4440260972034608E-3</v>
      </c>
      <c r="R77" s="177">
        <v>2.5867272152444456E-3</v>
      </c>
      <c r="S77" s="243">
        <v>4.8429281752076564E-3</v>
      </c>
      <c r="T77" s="177">
        <v>1.365217141379013E-2</v>
      </c>
      <c r="U77" s="243">
        <v>1.7819676371683959E-3</v>
      </c>
      <c r="V77" s="177">
        <v>6.2799988503434599E-3</v>
      </c>
      <c r="W77" s="243">
        <v>7.731440232230621E-3</v>
      </c>
      <c r="X77" s="177">
        <v>0.56943925502256199</v>
      </c>
      <c r="Y77" s="244">
        <v>1</v>
      </c>
    </row>
    <row r="78" spans="2:25" customFormat="1" ht="15" hidden="1" customHeight="1" outlineLevel="1" x14ac:dyDescent="0.25">
      <c r="B78" s="114" t="s">
        <v>87</v>
      </c>
      <c r="C78" s="243">
        <v>0.44921368293713837</v>
      </c>
      <c r="D78" s="177">
        <v>4.1830027255104867E-3</v>
      </c>
      <c r="E78" s="243">
        <v>3.6145807523574936E-3</v>
      </c>
      <c r="F78" s="177">
        <v>0.23620119222865138</v>
      </c>
      <c r="G78" s="243">
        <v>9.3279503286644999E-3</v>
      </c>
      <c r="H78" s="177">
        <v>7.9039804113043094E-2</v>
      </c>
      <c r="I78" s="243">
        <v>3.1336083135357303E-3</v>
      </c>
      <c r="J78" s="177">
        <v>4.9408986897144774E-3</v>
      </c>
      <c r="K78" s="243">
        <v>0.17207153371908296</v>
      </c>
      <c r="L78" s="177">
        <v>3.8871318010231595E-2</v>
      </c>
      <c r="M78" s="243">
        <v>2.1556310212648117E-2</v>
      </c>
      <c r="N78" s="177">
        <v>1.407937502732798E-2</v>
      </c>
      <c r="O78" s="243">
        <v>9.7564530468875255E-2</v>
      </c>
      <c r="P78" s="177">
        <v>5.1740974479310897E-3</v>
      </c>
      <c r="Q78" s="243">
        <v>8.2931308390782818E-3</v>
      </c>
      <c r="R78" s="177">
        <v>2.2153882030578188E-3</v>
      </c>
      <c r="S78" s="243">
        <v>3.891504277739721E-3</v>
      </c>
      <c r="T78" s="177">
        <v>7.2583113494920637E-3</v>
      </c>
      <c r="U78" s="243">
        <v>1.9530396000641296E-3</v>
      </c>
      <c r="V78" s="177">
        <v>4.809724388217633E-3</v>
      </c>
      <c r="W78" s="243">
        <v>4.6785500867207886E-3</v>
      </c>
      <c r="X78" s="177">
        <v>0.55078631706286163</v>
      </c>
      <c r="Y78" s="244">
        <v>1</v>
      </c>
    </row>
    <row r="79" spans="2:25" customFormat="1" ht="15" hidden="1" customHeight="1" outlineLevel="1" x14ac:dyDescent="0.25">
      <c r="B79" s="114" t="s">
        <v>88</v>
      </c>
      <c r="C79" s="243">
        <v>0.58172709136454315</v>
      </c>
      <c r="D79" s="177">
        <v>3.9749801250993748E-3</v>
      </c>
      <c r="E79" s="243">
        <v>3.9149804250978746E-3</v>
      </c>
      <c r="F79" s="177">
        <v>0.16579417102914484</v>
      </c>
      <c r="G79" s="243">
        <v>1.5509922450387749E-2</v>
      </c>
      <c r="H79" s="177">
        <v>7.5629621851890746E-2</v>
      </c>
      <c r="I79" s="243">
        <v>3.5549822250888746E-3</v>
      </c>
      <c r="J79" s="177">
        <v>5.9249703751481243E-3</v>
      </c>
      <c r="K79" s="243">
        <v>9.842950785246074E-2</v>
      </c>
      <c r="L79" s="177">
        <v>2.2679886600566999E-2</v>
      </c>
      <c r="M79" s="243">
        <v>1.6124919375403123E-2</v>
      </c>
      <c r="N79" s="177">
        <v>1.3829930850345748E-2</v>
      </c>
      <c r="O79" s="243">
        <v>4.5794771026144869E-2</v>
      </c>
      <c r="P79" s="177">
        <v>4.9349753251233747E-3</v>
      </c>
      <c r="Q79" s="243">
        <v>7.634961825190874E-3</v>
      </c>
      <c r="R79" s="177">
        <v>3.0149849250753744E-3</v>
      </c>
      <c r="S79" s="243">
        <v>7.1549642251788744E-3</v>
      </c>
      <c r="T79" s="177">
        <v>9.839950800245998E-3</v>
      </c>
      <c r="U79" s="243">
        <v>1.7099914500427497E-3</v>
      </c>
      <c r="V79" s="177">
        <v>6.5699671501642494E-3</v>
      </c>
      <c r="W79" s="243">
        <v>4.6799766001169993E-3</v>
      </c>
      <c r="X79" s="177">
        <v>0.4182729086354568</v>
      </c>
      <c r="Y79" s="244">
        <v>1</v>
      </c>
    </row>
    <row r="80" spans="2:25" customFormat="1" ht="15" hidden="1" customHeight="1" outlineLevel="1" x14ac:dyDescent="0.25">
      <c r="B80" s="114" t="s">
        <v>89</v>
      </c>
      <c r="C80" s="243">
        <v>0.70954793896606694</v>
      </c>
      <c r="D80" s="177">
        <v>3.5584149396492826E-3</v>
      </c>
      <c r="E80" s="243">
        <v>1.6938055112730584E-3</v>
      </c>
      <c r="F80" s="177">
        <v>0.15501878843088135</v>
      </c>
      <c r="G80" s="243">
        <v>1.1870872238670007E-2</v>
      </c>
      <c r="H80" s="177">
        <v>5.4415281257116831E-2</v>
      </c>
      <c r="I80" s="243">
        <v>2.818264632202232E-3</v>
      </c>
      <c r="J80" s="177">
        <v>6.2058756547483489E-3</v>
      </c>
      <c r="K80" s="243">
        <v>3.3306763835117287E-3</v>
      </c>
      <c r="L80" s="177">
        <v>1.3664313368253246E-3</v>
      </c>
      <c r="M80" s="243">
        <v>7.5438396720564789E-4</v>
      </c>
      <c r="N80" s="177">
        <v>6.5474834889546799E-4</v>
      </c>
      <c r="O80" s="243">
        <v>5.5511273058528809E-4</v>
      </c>
      <c r="P80" s="177">
        <v>2.1208153040309726E-3</v>
      </c>
      <c r="Q80" s="243">
        <v>6.462081530403097E-3</v>
      </c>
      <c r="R80" s="177">
        <v>2.2916192211341379E-3</v>
      </c>
      <c r="S80" s="243">
        <v>1.1372694147119108E-2</v>
      </c>
      <c r="T80" s="177">
        <v>1.4447164654976087E-2</v>
      </c>
      <c r="U80" s="243">
        <v>2.2062172625825554E-3</v>
      </c>
      <c r="V80" s="177">
        <v>8.9672056479161918E-3</v>
      </c>
      <c r="W80" s="243">
        <v>3.6722842177180598E-3</v>
      </c>
      <c r="X80" s="177">
        <v>0.29045206103393306</v>
      </c>
      <c r="Y80" s="244">
        <v>1</v>
      </c>
    </row>
    <row r="81" spans="2:25" customFormat="1" ht="15" hidden="1" customHeight="1" outlineLevel="1" x14ac:dyDescent="0.25">
      <c r="B81" s="114" t="s">
        <v>90</v>
      </c>
      <c r="C81" s="243">
        <v>0.80308484249398515</v>
      </c>
      <c r="D81" s="177">
        <v>1.6878974951974187E-3</v>
      </c>
      <c r="E81" s="243">
        <v>1.3335322752112203E-3</v>
      </c>
      <c r="F81" s="177">
        <v>9.4251823115802824E-2</v>
      </c>
      <c r="G81" s="243">
        <v>1.0929369416416436E-2</v>
      </c>
      <c r="H81" s="177">
        <v>2.693175671895108E-2</v>
      </c>
      <c r="I81" s="243">
        <v>1.9210325083462334E-3</v>
      </c>
      <c r="J81" s="177">
        <v>1.1610123654810975E-2</v>
      </c>
      <c r="K81" s="243">
        <v>1.7718260999309921E-3</v>
      </c>
      <c r="L81" s="177">
        <v>5.1289702892739239E-4</v>
      </c>
      <c r="M81" s="243">
        <v>8.4861144786168565E-4</v>
      </c>
      <c r="N81" s="177">
        <v>2.3313501314881473E-4</v>
      </c>
      <c r="O81" s="243">
        <v>1.771826099930992E-4</v>
      </c>
      <c r="P81" s="177">
        <v>1.7251990973012291E-3</v>
      </c>
      <c r="Q81" s="243">
        <v>4.0285730272115183E-3</v>
      </c>
      <c r="R81" s="177">
        <v>1.4827386836264618E-3</v>
      </c>
      <c r="S81" s="243">
        <v>7.2458362086651618E-3</v>
      </c>
      <c r="T81" s="177">
        <v>2.0273420743420929E-2</v>
      </c>
      <c r="U81" s="243">
        <v>6.3412723576477615E-4</v>
      </c>
      <c r="V81" s="177">
        <v>6.8168677844713428E-3</v>
      </c>
      <c r="W81" s="243">
        <v>4.2710334408862863E-3</v>
      </c>
      <c r="X81" s="177">
        <v>0.19691515750601488</v>
      </c>
      <c r="Y81" s="244">
        <v>1</v>
      </c>
    </row>
    <row r="82" spans="2:25" customFormat="1" ht="15" hidden="1" customHeight="1" outlineLevel="1" x14ac:dyDescent="0.25">
      <c r="B82" s="114" t="s">
        <v>91</v>
      </c>
      <c r="C82" s="243">
        <v>0.77572797974317231</v>
      </c>
      <c r="D82" s="177">
        <v>4.0807560137457047E-3</v>
      </c>
      <c r="E82" s="243">
        <v>2.0460300235123894E-3</v>
      </c>
      <c r="F82" s="177">
        <v>0.10622400072345813</v>
      </c>
      <c r="G82" s="243">
        <v>1.2581389039609333E-2</v>
      </c>
      <c r="H82" s="177">
        <v>3.5607704829083014E-2</v>
      </c>
      <c r="I82" s="243">
        <v>1.9895098571170193E-3</v>
      </c>
      <c r="J82" s="177">
        <v>7.5850063302586365E-3</v>
      </c>
      <c r="K82" s="243">
        <v>6.0137457044673543E-3</v>
      </c>
      <c r="L82" s="177">
        <v>1.6164767589075782E-3</v>
      </c>
      <c r="M82" s="243">
        <v>2.5321034545125699E-3</v>
      </c>
      <c r="N82" s="177">
        <v>1.3451799602098029E-3</v>
      </c>
      <c r="O82" s="243">
        <v>5.1998553083740283E-4</v>
      </c>
      <c r="P82" s="177">
        <v>2.3964550551636822E-3</v>
      </c>
      <c r="Q82" s="243">
        <v>4.1485802134201485E-3</v>
      </c>
      <c r="R82" s="177">
        <v>2.170374389582203E-3</v>
      </c>
      <c r="S82" s="243">
        <v>7.4154458310725264E-3</v>
      </c>
      <c r="T82" s="177">
        <v>1.9228160607704829E-2</v>
      </c>
      <c r="U82" s="243">
        <v>1.9103816241635015E-3</v>
      </c>
      <c r="V82" s="177">
        <v>7.3250135648399353E-3</v>
      </c>
      <c r="W82" s="243">
        <v>3.5494664496292278E-3</v>
      </c>
      <c r="X82" s="177">
        <v>0.22427202025682763</v>
      </c>
      <c r="Y82" s="244">
        <v>1</v>
      </c>
    </row>
    <row r="83" spans="2:25" customFormat="1" ht="15" hidden="1" customHeight="1" outlineLevel="1" x14ac:dyDescent="0.25">
      <c r="B83" s="114" t="s">
        <v>92</v>
      </c>
      <c r="C83" s="243">
        <v>0.79708638260036935</v>
      </c>
      <c r="D83" s="177">
        <v>2.9820121742698859E-3</v>
      </c>
      <c r="E83" s="243">
        <v>1.7509062307639696E-3</v>
      </c>
      <c r="F83" s="177">
        <v>0.10995143971000615</v>
      </c>
      <c r="G83" s="243">
        <v>8.0021886327884557E-3</v>
      </c>
      <c r="H83" s="177">
        <v>3.0558785308802409E-2</v>
      </c>
      <c r="I83" s="243">
        <v>2.2433486081663359E-3</v>
      </c>
      <c r="J83" s="177">
        <v>6.1281718076738939E-3</v>
      </c>
      <c r="K83" s="243">
        <v>4.4730182614048288E-3</v>
      </c>
      <c r="L83" s="177">
        <v>5.6083715204158398E-4</v>
      </c>
      <c r="M83" s="243">
        <v>2.6400383010737978E-3</v>
      </c>
      <c r="N83" s="177">
        <v>7.7970043088708028E-4</v>
      </c>
      <c r="O83" s="243">
        <v>4.9244237740236646E-4</v>
      </c>
      <c r="P83" s="177">
        <v>1.4226113124957253E-3</v>
      </c>
      <c r="Q83" s="243">
        <v>2.7221120306408588E-3</v>
      </c>
      <c r="R83" s="177">
        <v>1.5183639969906298E-3</v>
      </c>
      <c r="S83" s="243">
        <v>4.4046234867656112E-3</v>
      </c>
      <c r="T83" s="177">
        <v>1.4896381916421585E-2</v>
      </c>
      <c r="U83" s="243">
        <v>2.0108063743929962E-3</v>
      </c>
      <c r="V83" s="177">
        <v>6.661651049859791E-3</v>
      </c>
      <c r="W83" s="243">
        <v>3.1871964981875383E-3</v>
      </c>
      <c r="X83" s="177">
        <v>0.20291361739963068</v>
      </c>
      <c r="Y83" s="244">
        <v>1</v>
      </c>
    </row>
    <row r="84" spans="2:25" customFormat="1" ht="15" hidden="1" customHeight="1" outlineLevel="1" x14ac:dyDescent="0.25">
      <c r="B84" s="114" t="s">
        <v>93</v>
      </c>
      <c r="C84" s="243">
        <v>0.74805138956082351</v>
      </c>
      <c r="D84" s="177">
        <v>3.5881309466215127E-3</v>
      </c>
      <c r="E84" s="243">
        <v>1.3438692683975704E-3</v>
      </c>
      <c r="F84" s="177">
        <v>0.16143901521260012</v>
      </c>
      <c r="G84" s="243">
        <v>1.1705101327742837E-2</v>
      </c>
      <c r="H84" s="177">
        <v>3.6391979788206207E-2</v>
      </c>
      <c r="I84" s="243">
        <v>7.5256679030263939E-4</v>
      </c>
      <c r="J84" s="177">
        <v>4.4213298930280065E-3</v>
      </c>
      <c r="K84" s="243">
        <v>3.0908993173144115E-3</v>
      </c>
      <c r="L84" s="177">
        <v>9.138311025103478E-4</v>
      </c>
      <c r="M84" s="243">
        <v>1.357307961081546E-3</v>
      </c>
      <c r="N84" s="177">
        <v>5.6442509272697954E-4</v>
      </c>
      <c r="O84" s="243">
        <v>2.5533516099553833E-4</v>
      </c>
      <c r="P84" s="177">
        <v>3.1580927807342901E-3</v>
      </c>
      <c r="Q84" s="243">
        <v>4.9051228296511313E-3</v>
      </c>
      <c r="R84" s="177">
        <v>1.7201526635488901E-3</v>
      </c>
      <c r="S84" s="243">
        <v>4.4213298930280065E-3</v>
      </c>
      <c r="T84" s="177">
        <v>6.3296242541525556E-3</v>
      </c>
      <c r="U84" s="243">
        <v>1.182604956189862E-3</v>
      </c>
      <c r="V84" s="177">
        <v>5.3889157662742569E-3</v>
      </c>
      <c r="W84" s="243">
        <v>2.1098747513841852E-3</v>
      </c>
      <c r="X84" s="177">
        <v>0.25194861043917649</v>
      </c>
      <c r="Y84" s="244">
        <v>1</v>
      </c>
    </row>
    <row r="85" spans="2:25" customFormat="1" ht="15" hidden="1" customHeight="1" outlineLevel="1" x14ac:dyDescent="0.25">
      <c r="B85" s="114" t="s">
        <v>94</v>
      </c>
      <c r="C85" s="243">
        <v>0.62545203840049957</v>
      </c>
      <c r="D85" s="177">
        <v>4.448838358872961E-3</v>
      </c>
      <c r="E85" s="243">
        <v>1.7951453027031247E-3</v>
      </c>
      <c r="F85" s="177">
        <v>0.19182038140333532</v>
      </c>
      <c r="G85" s="243">
        <v>2.2478341181673907E-2</v>
      </c>
      <c r="H85" s="177">
        <v>6.7148840960532821E-2</v>
      </c>
      <c r="I85" s="243">
        <v>1.2878216302000677E-3</v>
      </c>
      <c r="J85" s="177">
        <v>5.5025106017639255E-3</v>
      </c>
      <c r="K85" s="243">
        <v>4.3083487264874994E-2</v>
      </c>
      <c r="L85" s="177">
        <v>1.2865208002705726E-2</v>
      </c>
      <c r="M85" s="243">
        <v>4.0065561828446549E-3</v>
      </c>
      <c r="N85" s="177">
        <v>4.6829877461820645E-3</v>
      </c>
      <c r="O85" s="243">
        <v>2.1528735333142545E-2</v>
      </c>
      <c r="P85" s="177">
        <v>3.3171163202122956E-3</v>
      </c>
      <c r="Q85" s="243">
        <v>5.0732367250305695E-3</v>
      </c>
      <c r="R85" s="177">
        <v>2.2764523766162811E-3</v>
      </c>
      <c r="S85" s="243">
        <v>5.8407263834326303E-3</v>
      </c>
      <c r="T85" s="177">
        <v>8.6895439290267194E-3</v>
      </c>
      <c r="U85" s="243">
        <v>2.6927179540546871E-3</v>
      </c>
      <c r="V85" s="177">
        <v>4.6829877461820645E-3</v>
      </c>
      <c r="W85" s="243">
        <v>4.4098134609881108E-3</v>
      </c>
      <c r="X85" s="177">
        <v>0.37454796159950049</v>
      </c>
      <c r="Y85" s="244">
        <v>1</v>
      </c>
    </row>
    <row r="86" spans="2:25" customFormat="1" ht="15" hidden="1" customHeight="1" outlineLevel="1" x14ac:dyDescent="0.25">
      <c r="B86" s="114" t="s">
        <v>95</v>
      </c>
      <c r="C86" s="243">
        <v>0.50774808556777884</v>
      </c>
      <c r="D86" s="177">
        <v>3.3770810273554856E-3</v>
      </c>
      <c r="E86" s="243">
        <v>2.3944520996634212E-3</v>
      </c>
      <c r="F86" s="177">
        <v>0.2224807427319343</v>
      </c>
      <c r="G86" s="243">
        <v>1.3677742890058506E-2</v>
      </c>
      <c r="H86" s="177">
        <v>8.322979963405544E-2</v>
      </c>
      <c r="I86" s="243">
        <v>2.6655221486819218E-3</v>
      </c>
      <c r="J86" s="177">
        <v>4.190291174410987E-3</v>
      </c>
      <c r="K86" s="243">
        <v>0.12603627820822697</v>
      </c>
      <c r="L86" s="177">
        <v>3.3511034809912126E-2</v>
      </c>
      <c r="M86" s="243">
        <v>1.3440556597167318E-2</v>
      </c>
      <c r="N86" s="177">
        <v>1.4423185524859383E-2</v>
      </c>
      <c r="O86" s="243">
        <v>6.4661501276288141E-2</v>
      </c>
      <c r="P86" s="177">
        <v>2.5186925387969007E-3</v>
      </c>
      <c r="Q86" s="243">
        <v>6.0313085906616368E-3</v>
      </c>
      <c r="R86" s="177">
        <v>1.2085206352074815E-3</v>
      </c>
      <c r="S86" s="243">
        <v>6.4040299080620746E-3</v>
      </c>
      <c r="T86" s="177">
        <v>8.2789310804400364E-3</v>
      </c>
      <c r="U86" s="243">
        <v>2.1346766360206917E-3</v>
      </c>
      <c r="V86" s="177">
        <v>4.4500666380537174E-3</v>
      </c>
      <c r="W86" s="243">
        <v>3.1737784905916102E-3</v>
      </c>
      <c r="X86" s="177">
        <v>0.49225191443222122</v>
      </c>
      <c r="Y86" s="244">
        <v>1</v>
      </c>
    </row>
    <row r="87" spans="2:25" customFormat="1" ht="15" hidden="1" customHeight="1" outlineLevel="1" x14ac:dyDescent="0.25">
      <c r="B87" s="114" t="s">
        <v>96</v>
      </c>
      <c r="C87" s="243">
        <v>0.3993967301022936</v>
      </c>
      <c r="D87" s="177">
        <v>4.6483839944044527E-3</v>
      </c>
      <c r="E87" s="243">
        <v>1.7631801358085858E-3</v>
      </c>
      <c r="F87" s="177">
        <v>0.25283420278028734</v>
      </c>
      <c r="G87" s="243">
        <v>1.7340366624894354E-2</v>
      </c>
      <c r="H87" s="177">
        <v>0.12094541427447324</v>
      </c>
      <c r="I87" s="243">
        <v>1.6466062425319851E-3</v>
      </c>
      <c r="J87" s="177">
        <v>6.7029988634045405E-3</v>
      </c>
      <c r="K87" s="243">
        <v>0.15486841721796404</v>
      </c>
      <c r="L87" s="177">
        <v>3.711421327193775E-2</v>
      </c>
      <c r="M87" s="243">
        <v>1.9657272753766795E-2</v>
      </c>
      <c r="N87" s="177">
        <v>2.0706437793256201E-2</v>
      </c>
      <c r="O87" s="243">
        <v>7.7390493399003293E-2</v>
      </c>
      <c r="P87" s="177">
        <v>3.1474951184682189E-3</v>
      </c>
      <c r="Q87" s="243">
        <v>7.7667356395535216E-3</v>
      </c>
      <c r="R87" s="177">
        <v>2.5500539154256403E-3</v>
      </c>
      <c r="S87" s="243">
        <v>6.965290123276892E-3</v>
      </c>
      <c r="T87" s="177">
        <v>7.2858683297875437E-3</v>
      </c>
      <c r="U87" s="243">
        <v>2.666627808702241E-3</v>
      </c>
      <c r="V87" s="177">
        <v>4.3278057878938011E-3</v>
      </c>
      <c r="W87" s="243">
        <v>5.1438230408300065E-3</v>
      </c>
      <c r="X87" s="177">
        <v>0.6006032698977064</v>
      </c>
      <c r="Y87" s="244">
        <v>1</v>
      </c>
    </row>
    <row r="88" spans="2:25" customFormat="1" ht="15" hidden="1" customHeight="1" outlineLevel="1" x14ac:dyDescent="0.25">
      <c r="B88" s="114" t="s">
        <v>97</v>
      </c>
      <c r="C88" s="243">
        <v>0.33252906006252086</v>
      </c>
      <c r="D88" s="177">
        <v>4.6738899511366049E-3</v>
      </c>
      <c r="E88" s="243">
        <v>3.3384928222404322E-3</v>
      </c>
      <c r="F88" s="177">
        <v>0.2802664724270843</v>
      </c>
      <c r="G88" s="243">
        <v>9.6816291844972532E-3</v>
      </c>
      <c r="H88" s="177">
        <v>0.10035205924307262</v>
      </c>
      <c r="I88" s="243">
        <v>3.3233178548666121E-3</v>
      </c>
      <c r="J88" s="177">
        <v>7.587483686910073E-3</v>
      </c>
      <c r="K88" s="243">
        <v>0.21355731585177093</v>
      </c>
      <c r="L88" s="177">
        <v>4.8468845791981546E-2</v>
      </c>
      <c r="M88" s="243">
        <v>3.4735500318674312E-2</v>
      </c>
      <c r="N88" s="177">
        <v>2.4188897993869314E-2</v>
      </c>
      <c r="O88" s="243">
        <v>0.10616407174724575</v>
      </c>
      <c r="P88" s="177">
        <v>2.8528938662781876E-3</v>
      </c>
      <c r="Q88" s="243">
        <v>9.5298795107590512E-3</v>
      </c>
      <c r="R88" s="177">
        <v>2.5038696166803241E-3</v>
      </c>
      <c r="S88" s="243">
        <v>5.7057877325563753E-3</v>
      </c>
      <c r="T88" s="177">
        <v>1.0167228140459499E-2</v>
      </c>
      <c r="U88" s="243">
        <v>3.1260432790069501E-3</v>
      </c>
      <c r="V88" s="177">
        <v>6.0244620474065981E-3</v>
      </c>
      <c r="W88" s="243">
        <v>4.7801147227533461E-3</v>
      </c>
      <c r="X88" s="177">
        <v>0.66747093993747908</v>
      </c>
      <c r="Y88" s="244">
        <v>1</v>
      </c>
    </row>
    <row r="89" spans="2:25" customFormat="1" collapsed="1" x14ac:dyDescent="0.25">
      <c r="B89" s="190">
        <v>2008</v>
      </c>
      <c r="C89" s="192">
        <v>0.61033071936280248</v>
      </c>
      <c r="D89" s="192">
        <v>3.7635948429167424E-3</v>
      </c>
      <c r="E89" s="192">
        <v>2.1965193281721844E-3</v>
      </c>
      <c r="F89" s="192">
        <v>0.17782441131212898</v>
      </c>
      <c r="G89" s="192">
        <v>1.2814299917998064E-2</v>
      </c>
      <c r="H89" s="192">
        <v>6.4573530036340032E-2</v>
      </c>
      <c r="I89" s="192">
        <v>2.4023409211441937E-3</v>
      </c>
      <c r="J89" s="192">
        <v>6.7039033139454475E-3</v>
      </c>
      <c r="K89" s="192">
        <v>7.7723242920662849E-2</v>
      </c>
      <c r="L89" s="192">
        <v>1.8212488470179283E-2</v>
      </c>
      <c r="M89" s="192">
        <v>1.1084962935778217E-2</v>
      </c>
      <c r="N89" s="192">
        <v>8.9548727989885342E-3</v>
      </c>
      <c r="O89" s="192">
        <v>3.947091871571682E-2</v>
      </c>
      <c r="P89" s="192">
        <v>2.9250624271048523E-3</v>
      </c>
      <c r="Q89" s="192">
        <v>5.9873392495243781E-3</v>
      </c>
      <c r="R89" s="192">
        <v>2.0756399799187822E-3</v>
      </c>
      <c r="S89" s="192">
        <v>6.3532443036968386E-3</v>
      </c>
      <c r="T89" s="192">
        <v>1.2115159903775683E-2</v>
      </c>
      <c r="U89" s="192">
        <v>1.9427815971537815E-3</v>
      </c>
      <c r="V89" s="192">
        <v>6.0439674126701159E-3</v>
      </c>
      <c r="W89" s="192">
        <v>4.224243170044573E-3</v>
      </c>
      <c r="X89" s="192">
        <v>0.38966928063719752</v>
      </c>
      <c r="Y89" s="192">
        <v>1</v>
      </c>
    </row>
    <row r="90" spans="2:25" customFormat="1" ht="15" hidden="1" customHeight="1" outlineLevel="1" x14ac:dyDescent="0.25">
      <c r="B90" s="114" t="s">
        <v>86</v>
      </c>
      <c r="C90" s="243">
        <v>0.41795626363590238</v>
      </c>
      <c r="D90" s="177">
        <v>4.5283880460703233E-3</v>
      </c>
      <c r="E90" s="243">
        <v>2.1944289410929015E-3</v>
      </c>
      <c r="F90" s="177">
        <v>0.22315947029275965</v>
      </c>
      <c r="G90" s="243">
        <v>1.0667715256989193E-2</v>
      </c>
      <c r="H90" s="177">
        <v>0.10103252321274545</v>
      </c>
      <c r="I90" s="243">
        <v>4.1478512354761786E-3</v>
      </c>
      <c r="J90" s="177">
        <v>9.449997463087929E-3</v>
      </c>
      <c r="K90" s="243">
        <v>0.18575270181135523</v>
      </c>
      <c r="L90" s="177">
        <v>4.534730326246892E-2</v>
      </c>
      <c r="M90" s="243">
        <v>2.8578314475620276E-2</v>
      </c>
      <c r="N90" s="177">
        <v>2.653610025876503E-2</v>
      </c>
      <c r="O90" s="243">
        <v>8.5290983814500995E-2</v>
      </c>
      <c r="P90" s="177">
        <v>3.5136232178192704E-3</v>
      </c>
      <c r="Q90" s="243">
        <v>6.1266426505657313E-3</v>
      </c>
      <c r="R90" s="177">
        <v>2.6510731138058756E-3</v>
      </c>
      <c r="S90" s="243">
        <v>4.8201329341925007E-3</v>
      </c>
      <c r="T90" s="177">
        <v>1.1060936627936476E-2</v>
      </c>
      <c r="U90" s="243">
        <v>2.4354355878025268E-3</v>
      </c>
      <c r="V90" s="177">
        <v>5.3909381500837185E-3</v>
      </c>
      <c r="W90" s="243">
        <v>5.1118778223146789E-3</v>
      </c>
      <c r="X90" s="177">
        <v>0.58204373636409767</v>
      </c>
      <c r="Y90" s="244">
        <v>1</v>
      </c>
    </row>
    <row r="91" spans="2:25" customFormat="1" ht="15" hidden="1" customHeight="1" outlineLevel="1" x14ac:dyDescent="0.25">
      <c r="B91" s="114" t="s">
        <v>87</v>
      </c>
      <c r="C91" s="243">
        <v>0.43849628404107249</v>
      </c>
      <c r="D91" s="177">
        <v>4.0573544473331757E-3</v>
      </c>
      <c r="E91" s="243">
        <v>1.8908059560387616E-3</v>
      </c>
      <c r="F91" s="177">
        <v>0.23582552062816775</v>
      </c>
      <c r="G91" s="243">
        <v>6.6572126368864733E-3</v>
      </c>
      <c r="H91" s="177">
        <v>0.10827490217705298</v>
      </c>
      <c r="I91" s="243">
        <v>1.772630583786339E-3</v>
      </c>
      <c r="J91" s="177">
        <v>8.8368917250978233E-3</v>
      </c>
      <c r="K91" s="243">
        <v>0.15944483836235196</v>
      </c>
      <c r="L91" s="177">
        <v>3.7737335539273616E-2</v>
      </c>
      <c r="M91" s="243">
        <v>1.5809238687990754E-2</v>
      </c>
      <c r="N91" s="177">
        <v>1.3393208855274561E-2</v>
      </c>
      <c r="O91" s="243">
        <v>9.2505055279813023E-2</v>
      </c>
      <c r="P91" s="177">
        <v>3.4139551984033196E-3</v>
      </c>
      <c r="Q91" s="243">
        <v>8.1672312823340941E-3</v>
      </c>
      <c r="R91" s="177">
        <v>2.2190708789621575E-3</v>
      </c>
      <c r="S91" s="243">
        <v>4.3068357887549565E-3</v>
      </c>
      <c r="T91" s="177">
        <v>6.1319887602090395E-3</v>
      </c>
      <c r="U91" s="243">
        <v>1.8776753591218257E-3</v>
      </c>
      <c r="V91" s="177">
        <v>5.1340633945219146E-3</v>
      </c>
      <c r="W91" s="243">
        <v>3.4927387799049345E-3</v>
      </c>
      <c r="X91" s="177">
        <v>0.56150371595892745</v>
      </c>
      <c r="Y91" s="244">
        <v>1</v>
      </c>
    </row>
    <row r="92" spans="2:25" customFormat="1" ht="15" hidden="1" customHeight="1" outlineLevel="1" x14ac:dyDescent="0.25">
      <c r="B92" s="114" t="s">
        <v>88</v>
      </c>
      <c r="C92" s="243">
        <v>0.61870721665108996</v>
      </c>
      <c r="D92" s="177">
        <v>4.4583091262724497E-3</v>
      </c>
      <c r="E92" s="243">
        <v>1.8692060926014803E-3</v>
      </c>
      <c r="F92" s="177">
        <v>0.14078405617722095</v>
      </c>
      <c r="G92" s="243">
        <v>1.5635656369193462E-2</v>
      </c>
      <c r="H92" s="177">
        <v>7.5058728434666197E-2</v>
      </c>
      <c r="I92" s="243">
        <v>3.0311450150294272E-3</v>
      </c>
      <c r="J92" s="177">
        <v>6.4917022405213565E-3</v>
      </c>
      <c r="K92" s="243">
        <v>9.2740407689004517E-2</v>
      </c>
      <c r="L92" s="177">
        <v>2.7078228800929551E-2</v>
      </c>
      <c r="M92" s="243">
        <v>1.0659526636186819E-2</v>
      </c>
      <c r="N92" s="177">
        <v>8.8155800853772521E-3</v>
      </c>
      <c r="O92" s="243">
        <v>4.6187072166510898E-2</v>
      </c>
      <c r="P92" s="177">
        <v>3.8647098941625201E-3</v>
      </c>
      <c r="Q92" s="243">
        <v>4.7235343150875244E-3</v>
      </c>
      <c r="R92" s="177">
        <v>2.5764732627750133E-3</v>
      </c>
      <c r="S92" s="243">
        <v>6.7064083457526085E-3</v>
      </c>
      <c r="T92" s="177">
        <v>1.1000530450377631E-2</v>
      </c>
      <c r="U92" s="243">
        <v>3.1069236404051631E-3</v>
      </c>
      <c r="V92" s="177">
        <v>6.289625906186062E-3</v>
      </c>
      <c r="W92" s="243">
        <v>2.9553663896536918E-3</v>
      </c>
      <c r="X92" s="177">
        <v>0.38129278334891004</v>
      </c>
      <c r="Y92" s="244">
        <v>1</v>
      </c>
    </row>
    <row r="93" spans="2:25" customFormat="1" ht="15" hidden="1" customHeight="1" outlineLevel="1" x14ac:dyDescent="0.25">
      <c r="B93" s="114" t="s">
        <v>89</v>
      </c>
      <c r="C93" s="243">
        <v>0.72444281165809454</v>
      </c>
      <c r="D93" s="177">
        <v>3.2941464609355865E-3</v>
      </c>
      <c r="E93" s="243">
        <v>2.4491795248591723E-3</v>
      </c>
      <c r="F93" s="177">
        <v>0.13966446240509428</v>
      </c>
      <c r="G93" s="243">
        <v>1.3703159441587068E-2</v>
      </c>
      <c r="H93" s="177">
        <v>6.277247122214058E-2</v>
      </c>
      <c r="I93" s="243">
        <v>3.0369826108253735E-3</v>
      </c>
      <c r="J93" s="177">
        <v>7.1516042125887832E-3</v>
      </c>
      <c r="K93" s="243">
        <v>2.2409992652461424E-3</v>
      </c>
      <c r="L93" s="177">
        <v>6.0004898359049719E-4</v>
      </c>
      <c r="M93" s="243">
        <v>5.3881949546901787E-4</v>
      </c>
      <c r="N93" s="177">
        <v>4.2860641685035512E-4</v>
      </c>
      <c r="O93" s="243">
        <v>6.7352436933627239E-4</v>
      </c>
      <c r="P93" s="177">
        <v>2.4491795248591723E-3</v>
      </c>
      <c r="Q93" s="243">
        <v>3.9309331373989717E-3</v>
      </c>
      <c r="R93" s="177">
        <v>1.506245407788391E-3</v>
      </c>
      <c r="S93" s="243">
        <v>5.1187852069556694E-3</v>
      </c>
      <c r="T93" s="177">
        <v>1.4535880480039187E-2</v>
      </c>
      <c r="U93" s="243">
        <v>2.4981631153563558E-3</v>
      </c>
      <c r="V93" s="177">
        <v>7.9230957629194219E-3</v>
      </c>
      <c r="W93" s="243">
        <v>3.2819005633112908E-3</v>
      </c>
      <c r="X93" s="177">
        <v>0.27555718834190546</v>
      </c>
      <c r="Y93" s="244">
        <v>1</v>
      </c>
    </row>
    <row r="94" spans="2:25" customFormat="1" ht="15" hidden="1" customHeight="1" outlineLevel="1" x14ac:dyDescent="0.25">
      <c r="B94" s="114" t="s">
        <v>90</v>
      </c>
      <c r="C94" s="243">
        <v>0.82427059759006671</v>
      </c>
      <c r="D94" s="177">
        <v>2.2718733343236371E-3</v>
      </c>
      <c r="E94" s="243">
        <v>8.4758351318997235E-4</v>
      </c>
      <c r="F94" s="177">
        <v>8.3604938703109852E-2</v>
      </c>
      <c r="G94" s="243">
        <v>1.0660328722595529E-2</v>
      </c>
      <c r="H94" s="177">
        <v>2.8747935653556791E-2</v>
      </c>
      <c r="I94" s="243">
        <v>2.1408037188818886E-3</v>
      </c>
      <c r="J94" s="177">
        <v>1.1001109722744073E-2</v>
      </c>
      <c r="K94" s="243">
        <v>8.4758351318997235E-4</v>
      </c>
      <c r="L94" s="177">
        <v>2.7961517960906301E-4</v>
      </c>
      <c r="M94" s="243">
        <v>2.6213923088349661E-4</v>
      </c>
      <c r="N94" s="177">
        <v>1.9223543598123082E-4</v>
      </c>
      <c r="O94" s="243">
        <v>1.1359366671618185E-4</v>
      </c>
      <c r="P94" s="177">
        <v>7.6894174392492327E-4</v>
      </c>
      <c r="Q94" s="243">
        <v>1.7738087956449937E-3</v>
      </c>
      <c r="R94" s="177">
        <v>1.1009847697106858E-3</v>
      </c>
      <c r="S94" s="243">
        <v>3.3466441809459732E-3</v>
      </c>
      <c r="T94" s="177">
        <v>1.6602151289288117E-2</v>
      </c>
      <c r="U94" s="243">
        <v>1.79128474437056E-3</v>
      </c>
      <c r="V94" s="177">
        <v>5.8719187717903238E-3</v>
      </c>
      <c r="W94" s="243">
        <v>4.3515112326660433E-3</v>
      </c>
      <c r="X94" s="177">
        <v>0.17572940240993332</v>
      </c>
      <c r="Y94" s="244">
        <v>1</v>
      </c>
    </row>
    <row r="95" spans="2:25" customFormat="1" ht="15" hidden="1" customHeight="1" outlineLevel="1" x14ac:dyDescent="0.25">
      <c r="B95" s="114" t="s">
        <v>91</v>
      </c>
      <c r="C95" s="243">
        <v>0.8056050267144258</v>
      </c>
      <c r="D95" s="177">
        <v>4.2522962399695833E-3</v>
      </c>
      <c r="E95" s="243">
        <v>1.4307726172132951E-3</v>
      </c>
      <c r="F95" s="177">
        <v>9.4761171032357469E-2</v>
      </c>
      <c r="G95" s="243">
        <v>1.0475656854701539E-2</v>
      </c>
      <c r="H95" s="177">
        <v>3.4168450963520301E-2</v>
      </c>
      <c r="I95" s="243">
        <v>3.2317451423768836E-3</v>
      </c>
      <c r="J95" s="177">
        <v>7.5740900086046468E-3</v>
      </c>
      <c r="K95" s="243">
        <v>2.7915074140035618E-3</v>
      </c>
      <c r="L95" s="177">
        <v>7.3039441298301084E-4</v>
      </c>
      <c r="M95" s="243">
        <v>5.6030256338422744E-4</v>
      </c>
      <c r="N95" s="177">
        <v>1.2406699617793608E-3</v>
      </c>
      <c r="O95" s="243">
        <v>2.6014047585696273E-4</v>
      </c>
      <c r="P95" s="177">
        <v>1.610869869729654E-3</v>
      </c>
      <c r="Q95" s="243">
        <v>2.931583054849619E-3</v>
      </c>
      <c r="R95" s="177">
        <v>1.6709022872351069E-3</v>
      </c>
      <c r="S95" s="243">
        <v>5.70307966301803E-3</v>
      </c>
      <c r="T95" s="177">
        <v>1.1796370039821504E-2</v>
      </c>
      <c r="U95" s="243">
        <v>2.0911292097732775E-3</v>
      </c>
      <c r="V95" s="177">
        <v>6.4534848818361915E-3</v>
      </c>
      <c r="W95" s="243">
        <v>3.4518640065635442E-3</v>
      </c>
      <c r="X95" s="177">
        <v>0.1943949732855742</v>
      </c>
      <c r="Y95" s="244">
        <v>1</v>
      </c>
    </row>
    <row r="96" spans="2:25" customFormat="1" ht="15" hidden="1" customHeight="1" outlineLevel="1" x14ac:dyDescent="0.25">
      <c r="B96" s="114" t="s">
        <v>92</v>
      </c>
      <c r="C96" s="243">
        <v>0.7849211838800102</v>
      </c>
      <c r="D96" s="177">
        <v>2.5240574223063575E-3</v>
      </c>
      <c r="E96" s="243">
        <v>1.4076474085939301E-3</v>
      </c>
      <c r="F96" s="177">
        <v>0.11138616865072141</v>
      </c>
      <c r="G96" s="243">
        <v>1.0436006649920516E-2</v>
      </c>
      <c r="H96" s="177">
        <v>4.8333272658876068E-2</v>
      </c>
      <c r="I96" s="243">
        <v>4.5141796206632934E-3</v>
      </c>
      <c r="J96" s="177">
        <v>4.1501328770614148E-3</v>
      </c>
      <c r="K96" s="243">
        <v>2.5847318795733372E-3</v>
      </c>
      <c r="L96" s="177">
        <v>8.6157729319111243E-4</v>
      </c>
      <c r="M96" s="243">
        <v>3.397769606950866E-4</v>
      </c>
      <c r="N96" s="177">
        <v>6.6741902993677717E-4</v>
      </c>
      <c r="O96" s="243">
        <v>7.1595859575036098E-4</v>
      </c>
      <c r="P96" s="177">
        <v>1.3955125171405342E-3</v>
      </c>
      <c r="Q96" s="243">
        <v>2.7424854684674847E-3</v>
      </c>
      <c r="R96" s="177">
        <v>1.7716941521958086E-3</v>
      </c>
      <c r="S96" s="243">
        <v>3.7132767847391605E-3</v>
      </c>
      <c r="T96" s="177">
        <v>8.0939725994150988E-3</v>
      </c>
      <c r="U96" s="243">
        <v>2.9002390573616317E-3</v>
      </c>
      <c r="V96" s="177">
        <v>6.0431759437911828E-3</v>
      </c>
      <c r="W96" s="243">
        <v>3.082262429162571E-3</v>
      </c>
      <c r="X96" s="177">
        <v>0.2150788161199898</v>
      </c>
      <c r="Y96" s="244">
        <v>1</v>
      </c>
    </row>
    <row r="97" spans="2:25" customFormat="1" ht="15" hidden="1" customHeight="1" outlineLevel="1" x14ac:dyDescent="0.25">
      <c r="B97" s="114" t="s">
        <v>93</v>
      </c>
      <c r="C97" s="243">
        <v>0.73111675044854285</v>
      </c>
      <c r="D97" s="177">
        <v>3.0711041427578514E-3</v>
      </c>
      <c r="E97" s="243">
        <v>2.4083921961627363E-3</v>
      </c>
      <c r="F97" s="177">
        <v>0.15064574005527986</v>
      </c>
      <c r="G97" s="243">
        <v>1.2268252865016892E-2</v>
      </c>
      <c r="H97" s="177">
        <v>5.2936137197536648E-2</v>
      </c>
      <c r="I97" s="243">
        <v>5.0269125705141677E-3</v>
      </c>
      <c r="J97" s="177">
        <v>5.1562222186302877E-3</v>
      </c>
      <c r="K97" s="243">
        <v>1.9558084277563159E-3</v>
      </c>
      <c r="L97" s="177">
        <v>7.1120306463866041E-4</v>
      </c>
      <c r="M97" s="243">
        <v>2.4245559021772513E-4</v>
      </c>
      <c r="N97" s="177">
        <v>1.778007661596651E-4</v>
      </c>
      <c r="O97" s="243">
        <v>8.243490067402654E-4</v>
      </c>
      <c r="P97" s="177">
        <v>2.101281781886951E-3</v>
      </c>
      <c r="Q97" s="243">
        <v>5.6088059870367081E-3</v>
      </c>
      <c r="R97" s="177">
        <v>2.3437373721046763E-3</v>
      </c>
      <c r="S97" s="243">
        <v>3.1842500848594567E-3</v>
      </c>
      <c r="T97" s="177">
        <v>9.3102946643606448E-3</v>
      </c>
      <c r="U97" s="243">
        <v>2.6831751984094914E-3</v>
      </c>
      <c r="V97" s="177">
        <v>6.0937171674721579E-3</v>
      </c>
      <c r="W97" s="243">
        <v>4.0894176216722967E-3</v>
      </c>
      <c r="X97" s="177">
        <v>0.26888324955145715</v>
      </c>
      <c r="Y97" s="244">
        <v>1</v>
      </c>
    </row>
    <row r="98" spans="2:25" customFormat="1" ht="15" hidden="1" customHeight="1" outlineLevel="1" x14ac:dyDescent="0.25">
      <c r="B98" s="114" t="s">
        <v>94</v>
      </c>
      <c r="C98" s="243">
        <v>0.61961139960742417</v>
      </c>
      <c r="D98" s="177">
        <v>2.7082763932715481E-3</v>
      </c>
      <c r="E98" s="243">
        <v>2.497080527741198E-3</v>
      </c>
      <c r="F98" s="177">
        <v>0.18156632792506275</v>
      </c>
      <c r="G98" s="243">
        <v>2.3119735632469499E-2</v>
      </c>
      <c r="H98" s="177">
        <v>7.6552289611648075E-2</v>
      </c>
      <c r="I98" s="243">
        <v>4.8450816209903843E-3</v>
      </c>
      <c r="J98" s="177">
        <v>7.5036648694312615E-3</v>
      </c>
      <c r="K98" s="243">
        <v>4.7705419037443783E-2</v>
      </c>
      <c r="L98" s="177">
        <v>1.3342609387035059E-2</v>
      </c>
      <c r="M98" s="243">
        <v>5.92590752105747E-3</v>
      </c>
      <c r="N98" s="177">
        <v>4.1866474519839988E-3</v>
      </c>
      <c r="O98" s="243">
        <v>2.4250254677367258E-2</v>
      </c>
      <c r="P98" s="177">
        <v>1.8013765001118095E-3</v>
      </c>
      <c r="Q98" s="243">
        <v>6.6961512659328643E-3</v>
      </c>
      <c r="R98" s="177">
        <v>2.2734613760031805E-3</v>
      </c>
      <c r="S98" s="243">
        <v>3.1306681243322486E-3</v>
      </c>
      <c r="T98" s="177">
        <v>8.6838770591596889E-3</v>
      </c>
      <c r="U98" s="243">
        <v>2.3107312346261834E-3</v>
      </c>
      <c r="V98" s="177">
        <v>5.8513678038114641E-3</v>
      </c>
      <c r="W98" s="243">
        <v>3.1430914105399161E-3</v>
      </c>
      <c r="X98" s="177">
        <v>0.38038860039257583</v>
      </c>
      <c r="Y98" s="244">
        <v>1</v>
      </c>
    </row>
    <row r="99" spans="2:25" customFormat="1" ht="15" hidden="1" customHeight="1" outlineLevel="1" x14ac:dyDescent="0.25">
      <c r="B99" s="114" t="s">
        <v>95</v>
      </c>
      <c r="C99" s="243">
        <v>0.41264811242766603</v>
      </c>
      <c r="D99" s="177">
        <v>5.1729752749317369E-3</v>
      </c>
      <c r="E99" s="243">
        <v>2.01658358175305E-3</v>
      </c>
      <c r="F99" s="177">
        <v>0.27558305568776775</v>
      </c>
      <c r="G99" s="243">
        <v>1.9790074901675895E-2</v>
      </c>
      <c r="H99" s="177">
        <v>0.11009794834539943</v>
      </c>
      <c r="I99" s="243">
        <v>4.6218592650116488E-3</v>
      </c>
      <c r="J99" s="177">
        <v>5.8493449234700264E-3</v>
      </c>
      <c r="K99" s="243">
        <v>0.12823467521731508</v>
      </c>
      <c r="L99" s="177">
        <v>3.3154638142238034E-2</v>
      </c>
      <c r="M99" s="243">
        <v>1.3377088604423959E-2</v>
      </c>
      <c r="N99" s="177">
        <v>1.677146221097723E-2</v>
      </c>
      <c r="O99" s="243">
        <v>6.4931486259675847E-2</v>
      </c>
      <c r="P99" s="177">
        <v>2.6553771387058792E-3</v>
      </c>
      <c r="Q99" s="243">
        <v>8.1164357824594809E-3</v>
      </c>
      <c r="R99" s="177">
        <v>1.9539567624439489E-3</v>
      </c>
      <c r="S99" s="243">
        <v>4.0206417996442798E-3</v>
      </c>
      <c r="T99" s="177">
        <v>8.8429068864450504E-3</v>
      </c>
      <c r="U99" s="243">
        <v>3.1188156015932262E-3</v>
      </c>
      <c r="V99" s="177">
        <v>3.5071018813096519E-3</v>
      </c>
      <c r="W99" s="243">
        <v>3.7701345224078761E-3</v>
      </c>
      <c r="X99" s="177">
        <v>0.58735188757233403</v>
      </c>
      <c r="Y99" s="244">
        <v>1</v>
      </c>
    </row>
    <row r="100" spans="2:25" customFormat="1" ht="15" hidden="1" customHeight="1" outlineLevel="1" x14ac:dyDescent="0.25">
      <c r="B100" s="114" t="s">
        <v>96</v>
      </c>
      <c r="C100" s="243">
        <v>0.40262158556075245</v>
      </c>
      <c r="D100" s="177">
        <v>4.1493775933609959E-3</v>
      </c>
      <c r="E100" s="243">
        <v>2.1406682990484289E-3</v>
      </c>
      <c r="F100" s="177">
        <v>0.24862542703400145</v>
      </c>
      <c r="G100" s="243">
        <v>1.9544594812544901E-2</v>
      </c>
      <c r="H100" s="177">
        <v>0.12690057622098735</v>
      </c>
      <c r="I100" s="243">
        <v>5.7182235385540223E-3</v>
      </c>
      <c r="J100" s="177">
        <v>7.0524756975499613E-3</v>
      </c>
      <c r="K100" s="243">
        <v>0.14940691758427049</v>
      </c>
      <c r="L100" s="177">
        <v>3.860533994105831E-2</v>
      </c>
      <c r="M100" s="243">
        <v>1.8444936439746051E-2</v>
      </c>
      <c r="N100" s="177">
        <v>1.957391903581954E-2</v>
      </c>
      <c r="O100" s="243">
        <v>7.2782722167646585E-2</v>
      </c>
      <c r="P100" s="177">
        <v>2.4778968667067431E-3</v>
      </c>
      <c r="Q100" s="243">
        <v>6.5393017902438313E-3</v>
      </c>
      <c r="R100" s="177">
        <v>1.2756037124466665E-3</v>
      </c>
      <c r="S100" s="243">
        <v>3.8121490257026817E-3</v>
      </c>
      <c r="T100" s="177">
        <v>8.1228098470741764E-3</v>
      </c>
      <c r="U100" s="243">
        <v>3.3576235649458233E-3</v>
      </c>
      <c r="V100" s="177">
        <v>3.7974869140653639E-3</v>
      </c>
      <c r="W100" s="243">
        <v>4.457281937744674E-3</v>
      </c>
      <c r="X100" s="177">
        <v>0.59737841443924755</v>
      </c>
      <c r="Y100" s="244">
        <v>1</v>
      </c>
    </row>
    <row r="101" spans="2:25" customFormat="1" ht="15" hidden="1" customHeight="1" outlineLevel="1" x14ac:dyDescent="0.25">
      <c r="B101" s="114" t="s">
        <v>97</v>
      </c>
      <c r="C101" s="243">
        <v>0.3297395919721347</v>
      </c>
      <c r="D101" s="177">
        <v>5.865589046879476E-3</v>
      </c>
      <c r="E101" s="243">
        <v>3.2268279075378095E-3</v>
      </c>
      <c r="F101" s="177">
        <v>0.27317963177973131</v>
      </c>
      <c r="G101" s="243">
        <v>1.3148569791462476E-2</v>
      </c>
      <c r="H101" s="177">
        <v>0.12264961775660067</v>
      </c>
      <c r="I101" s="243">
        <v>5.8354317767155715E-3</v>
      </c>
      <c r="J101" s="177">
        <v>7.4186884603205721E-3</v>
      </c>
      <c r="K101" s="243">
        <v>0.19398664032931739</v>
      </c>
      <c r="L101" s="177">
        <v>4.7603250953723669E-2</v>
      </c>
      <c r="M101" s="243">
        <v>2.6855049080957191E-2</v>
      </c>
      <c r="N101" s="177">
        <v>2.4789276074729714E-2</v>
      </c>
      <c r="O101" s="243">
        <v>9.4739064219906813E-2</v>
      </c>
      <c r="P101" s="177">
        <v>3.0760415567182859E-3</v>
      </c>
      <c r="Q101" s="243">
        <v>8.6702151721226202E-3</v>
      </c>
      <c r="R101" s="177">
        <v>3.3474569881934285E-3</v>
      </c>
      <c r="S101" s="243">
        <v>4.4180400790120476E-3</v>
      </c>
      <c r="T101" s="177">
        <v>1.2304166226873144E-2</v>
      </c>
      <c r="U101" s="243">
        <v>3.2720638127836667E-3</v>
      </c>
      <c r="V101" s="177">
        <v>4.5989836999954766E-3</v>
      </c>
      <c r="W101" s="243">
        <v>5.2624436436013809E-3</v>
      </c>
      <c r="X101" s="177">
        <v>0.67026040802786535</v>
      </c>
      <c r="Y101" s="244">
        <v>1</v>
      </c>
    </row>
    <row r="102" spans="2:25" customFormat="1" collapsed="1" x14ac:dyDescent="0.25">
      <c r="B102" s="190">
        <v>2007</v>
      </c>
      <c r="C102" s="192">
        <v>0.61010327549726673</v>
      </c>
      <c r="D102" s="192">
        <v>3.7901725797416619E-3</v>
      </c>
      <c r="E102" s="192">
        <v>1.9518254003460054E-3</v>
      </c>
      <c r="F102" s="192">
        <v>0.17262513295005205</v>
      </c>
      <c r="G102" s="192">
        <v>1.3655556461088833E-2</v>
      </c>
      <c r="H102" s="192">
        <v>7.52917679803662E-2</v>
      </c>
      <c r="I102" s="192">
        <v>3.8551646517404978E-3</v>
      </c>
      <c r="J102" s="192">
        <v>7.4658353183425161E-3</v>
      </c>
      <c r="K102" s="192">
        <v>7.443758646266721E-2</v>
      </c>
      <c r="L102" s="192">
        <v>1.8953957759279681E-2</v>
      </c>
      <c r="M102" s="192">
        <v>9.3444156851660246E-3</v>
      </c>
      <c r="N102" s="192">
        <v>8.9874750992676531E-3</v>
      </c>
      <c r="O102" s="192">
        <v>3.7151737918953855E-2</v>
      </c>
      <c r="P102" s="192">
        <v>2.3386829717676502E-3</v>
      </c>
      <c r="Q102" s="192">
        <v>5.2375357069538424E-3</v>
      </c>
      <c r="R102" s="192">
        <v>1.9982483089166026E-3</v>
      </c>
      <c r="S102" s="192">
        <v>4.3730379873502733E-3</v>
      </c>
      <c r="T102" s="192">
        <v>1.0825822278663308E-2</v>
      </c>
      <c r="U102" s="192">
        <v>2.5635761732874331E-3</v>
      </c>
      <c r="V102" s="192">
        <v>5.6408992014228103E-3</v>
      </c>
      <c r="W102" s="192">
        <v>3.8458800700263787E-3</v>
      </c>
      <c r="X102" s="192">
        <v>0.38989672450273327</v>
      </c>
      <c r="Y102" s="192">
        <v>1</v>
      </c>
    </row>
    <row r="103" spans="2:25" customFormat="1" ht="15" hidden="1" customHeight="1" outlineLevel="1" x14ac:dyDescent="0.25">
      <c r="B103" s="114" t="s">
        <v>86</v>
      </c>
      <c r="C103" s="243">
        <v>0.42287153784588738</v>
      </c>
      <c r="D103" s="177">
        <v>6.0616397916475329E-3</v>
      </c>
      <c r="E103" s="243">
        <v>2.4797617329467181E-3</v>
      </c>
      <c r="F103" s="177">
        <v>0.2152800556306336</v>
      </c>
      <c r="G103" s="243">
        <v>1.4248789640106539E-2</v>
      </c>
      <c r="H103" s="177">
        <v>0.10807300208614876</v>
      </c>
      <c r="I103" s="243">
        <v>4.2378996811734916E-3</v>
      </c>
      <c r="J103" s="177">
        <v>7.8722594696721201E-3</v>
      </c>
      <c r="K103" s="243">
        <v>0.17635173255310496</v>
      </c>
      <c r="L103" s="177">
        <v>4.3297427083196664E-2</v>
      </c>
      <c r="M103" s="243">
        <v>3.0190115066192583E-2</v>
      </c>
      <c r="N103" s="177">
        <v>1.9326396998045055E-2</v>
      </c>
      <c r="O103" s="243">
        <v>8.3537793405670649E-2</v>
      </c>
      <c r="P103" s="177">
        <v>3.5162758964535469E-3</v>
      </c>
      <c r="Q103" s="243">
        <v>5.68114725061338E-3</v>
      </c>
      <c r="R103" s="177">
        <v>2.1255100568114724E-3</v>
      </c>
      <c r="S103" s="243">
        <v>5.2481729797814137E-3</v>
      </c>
      <c r="T103" s="177">
        <v>1.0601309419158456E-2</v>
      </c>
      <c r="U103" s="243">
        <v>3.0701811931721271E-3</v>
      </c>
      <c r="V103" s="177">
        <v>5.4056181691748556E-3</v>
      </c>
      <c r="W103" s="243">
        <v>6.875106603513652E-3</v>
      </c>
      <c r="X103" s="177">
        <v>0.57712846215411262</v>
      </c>
      <c r="Y103" s="244">
        <v>1</v>
      </c>
    </row>
    <row r="104" spans="2:25" customFormat="1" ht="15" hidden="1" customHeight="1" outlineLevel="1" x14ac:dyDescent="0.25">
      <c r="B104" s="114" t="s">
        <v>87</v>
      </c>
      <c r="C104" s="243">
        <v>0.44889076293203117</v>
      </c>
      <c r="D104" s="177">
        <v>3.8357431412287982E-3</v>
      </c>
      <c r="E104" s="243">
        <v>1.8770657925162202E-3</v>
      </c>
      <c r="F104" s="177">
        <v>0.2483575674315483</v>
      </c>
      <c r="G104" s="243">
        <v>8.4059902882248124E-3</v>
      </c>
      <c r="H104" s="177">
        <v>9.5689549640229063E-2</v>
      </c>
      <c r="I104" s="243">
        <v>1.0337463784871937E-3</v>
      </c>
      <c r="J104" s="177">
        <v>5.7128089337450186E-3</v>
      </c>
      <c r="K104" s="243">
        <v>0.15201512534174838</v>
      </c>
      <c r="L104" s="177">
        <v>3.1774099212448483E-2</v>
      </c>
      <c r="M104" s="243">
        <v>1.7247242209496864E-2</v>
      </c>
      <c r="N104" s="177">
        <v>1.3057848991417185E-2</v>
      </c>
      <c r="O104" s="243">
        <v>8.9935934928385863E-2</v>
      </c>
      <c r="P104" s="177">
        <v>3.5228988424760945E-3</v>
      </c>
      <c r="Q104" s="243">
        <v>7.630680504359417E-3</v>
      </c>
      <c r="R104" s="177">
        <v>2.1355023871380188E-3</v>
      </c>
      <c r="S104" s="243">
        <v>4.7198683333560029E-3</v>
      </c>
      <c r="T104" s="177">
        <v>6.8281668684285696E-3</v>
      </c>
      <c r="U104" s="243">
        <v>1.3873964553380758E-3</v>
      </c>
      <c r="V104" s="177">
        <v>4.2574028482433111E-3</v>
      </c>
      <c r="W104" s="243">
        <v>3.6997238809015356E-3</v>
      </c>
      <c r="X104" s="177">
        <v>0.55110923706796877</v>
      </c>
      <c r="Y104" s="244">
        <v>1</v>
      </c>
    </row>
    <row r="105" spans="2:25" ht="15" hidden="1" customHeight="1" outlineLevel="1" x14ac:dyDescent="0.25">
      <c r="B105" s="114" t="s">
        <v>88</v>
      </c>
      <c r="C105" s="243">
        <v>0.61093540470106011</v>
      </c>
      <c r="D105" s="177">
        <v>4.0103231030033147E-3</v>
      </c>
      <c r="E105" s="243">
        <v>2.2518533512132176E-3</v>
      </c>
      <c r="F105" s="177">
        <v>0.16028641550489589</v>
      </c>
      <c r="G105" s="243">
        <v>1.4270171798699492E-2</v>
      </c>
      <c r="H105" s="177">
        <v>8.6481289375806486E-2</v>
      </c>
      <c r="I105" s="243">
        <v>1.7205171672190877E-3</v>
      </c>
      <c r="J105" s="177">
        <v>5.8193963008880906E-3</v>
      </c>
      <c r="K105" s="243">
        <v>8.311616021051034E-2</v>
      </c>
      <c r="L105" s="177">
        <v>1.8470257824557853E-2</v>
      </c>
      <c r="M105" s="243">
        <v>1.2499051185385725E-2</v>
      </c>
      <c r="N105" s="177">
        <v>9.3489866659919544E-3</v>
      </c>
      <c r="O105" s="243">
        <v>4.2797864534574806E-2</v>
      </c>
      <c r="P105" s="177">
        <v>3.1753662424411104E-3</v>
      </c>
      <c r="Q105" s="243">
        <v>5.1362497786099229E-3</v>
      </c>
      <c r="R105" s="177">
        <v>1.0120689218935809E-3</v>
      </c>
      <c r="S105" s="243">
        <v>3.1500645193937708E-3</v>
      </c>
      <c r="T105" s="177">
        <v>6.4013359309768999E-3</v>
      </c>
      <c r="U105" s="243">
        <v>1.859676643979455E-3</v>
      </c>
      <c r="V105" s="177">
        <v>6.2368747311691928E-3</v>
      </c>
      <c r="W105" s="243">
        <v>4.1368317182400123E-3</v>
      </c>
      <c r="X105" s="177">
        <v>0.38906459529893983</v>
      </c>
      <c r="Y105" s="244">
        <v>1</v>
      </c>
    </row>
    <row r="106" spans="2:25" ht="15" hidden="1" customHeight="1" outlineLevel="1" x14ac:dyDescent="0.25">
      <c r="B106" s="114" t="s">
        <v>89</v>
      </c>
      <c r="C106" s="243">
        <v>0.71168987827612673</v>
      </c>
      <c r="D106" s="177">
        <v>4.2658186204627699E-3</v>
      </c>
      <c r="E106" s="243">
        <v>2.8182914793288736E-3</v>
      </c>
      <c r="F106" s="177">
        <v>0.13899550389297072</v>
      </c>
      <c r="G106" s="243">
        <v>1.4902949884855795E-2</v>
      </c>
      <c r="H106" s="177">
        <v>7.5611360894834959E-2</v>
      </c>
      <c r="I106" s="243">
        <v>1.2720693058449392E-3</v>
      </c>
      <c r="J106" s="177">
        <v>4.5948020616295646E-3</v>
      </c>
      <c r="K106" s="243">
        <v>9.376028073253646E-3</v>
      </c>
      <c r="L106" s="177">
        <v>5.3733962057243118E-4</v>
      </c>
      <c r="M106" s="243">
        <v>5.2637350586687141E-4</v>
      </c>
      <c r="N106" s="177">
        <v>1.403662682311657E-3</v>
      </c>
      <c r="O106" s="243">
        <v>6.9086522645026866E-3</v>
      </c>
      <c r="P106" s="177">
        <v>1.8752056146507292E-3</v>
      </c>
      <c r="Q106" s="243">
        <v>3.8052418028292575E-3</v>
      </c>
      <c r="R106" s="177">
        <v>1.3488321087838579E-3</v>
      </c>
      <c r="S106" s="243">
        <v>3.2788682969623864E-3</v>
      </c>
      <c r="T106" s="177">
        <v>1.0878385787915341E-2</v>
      </c>
      <c r="U106" s="243">
        <v>2.9937493146178309E-3</v>
      </c>
      <c r="V106" s="177">
        <v>7.1718390174361222E-3</v>
      </c>
      <c r="W106" s="243">
        <v>5.1211755674964356E-3</v>
      </c>
      <c r="X106" s="177">
        <v>0.28831012172387321</v>
      </c>
      <c r="Y106" s="244">
        <v>1</v>
      </c>
    </row>
    <row r="107" spans="2:25" ht="15" hidden="1" customHeight="1" outlineLevel="1" x14ac:dyDescent="0.25">
      <c r="B107" s="114" t="s">
        <v>90</v>
      </c>
      <c r="C107" s="243">
        <v>0.82140991242284978</v>
      </c>
      <c r="D107" s="177">
        <v>1.9304164563575343E-3</v>
      </c>
      <c r="E107" s="243">
        <v>1.5496462379016905E-3</v>
      </c>
      <c r="F107" s="177">
        <v>9.0552471021615358E-2</v>
      </c>
      <c r="G107" s="243">
        <v>8.7134394176872198E-3</v>
      </c>
      <c r="H107" s="177">
        <v>3.7483728714502035E-2</v>
      </c>
      <c r="I107" s="243">
        <v>1.0449043204137113E-3</v>
      </c>
      <c r="J107" s="177">
        <v>1.0537594417731494E-2</v>
      </c>
      <c r="K107" s="243">
        <v>1.1246004126486554E-3</v>
      </c>
      <c r="L107" s="177">
        <v>3.5420485437752923E-4</v>
      </c>
      <c r="M107" s="243">
        <v>1.7710242718876461E-4</v>
      </c>
      <c r="N107" s="177">
        <v>4.1619070389359688E-4</v>
      </c>
      <c r="O107" s="243">
        <v>1.7710242718876461E-4</v>
      </c>
      <c r="P107" s="177">
        <v>8.4123652914663198E-4</v>
      </c>
      <c r="Q107" s="243">
        <v>2.187214975781243E-3</v>
      </c>
      <c r="R107" s="177">
        <v>1.3105579611968582E-3</v>
      </c>
      <c r="S107" s="243">
        <v>2.2137803398595579E-3</v>
      </c>
      <c r="T107" s="177">
        <v>9.3421530342073338E-3</v>
      </c>
      <c r="U107" s="243">
        <v>1.1423106553675318E-3</v>
      </c>
      <c r="V107" s="177">
        <v>5.0031435680826008E-3</v>
      </c>
      <c r="W107" s="243">
        <v>3.6128895146507983E-3</v>
      </c>
      <c r="X107" s="177">
        <v>0.17859008757715025</v>
      </c>
      <c r="Y107" s="244">
        <v>1</v>
      </c>
    </row>
    <row r="108" spans="2:25" ht="15" hidden="1" customHeight="1" outlineLevel="1" x14ac:dyDescent="0.25">
      <c r="B108" s="114" t="s">
        <v>91</v>
      </c>
      <c r="C108" s="243">
        <v>0.78904826516766813</v>
      </c>
      <c r="D108" s="177">
        <v>4.2062415196743551E-3</v>
      </c>
      <c r="E108" s="243">
        <v>1.8995929443690637E-3</v>
      </c>
      <c r="F108" s="177">
        <v>0.10438069393293274</v>
      </c>
      <c r="G108" s="243">
        <v>1.0593138205078503E-2</v>
      </c>
      <c r="H108" s="177">
        <v>4.6210505911998448E-2</v>
      </c>
      <c r="I108" s="243">
        <v>7.7534405892614843E-4</v>
      </c>
      <c r="J108" s="177">
        <v>6.2027524714091875E-3</v>
      </c>
      <c r="K108" s="243">
        <v>6.2124442721457644E-3</v>
      </c>
      <c r="L108" s="177">
        <v>1.0370226788137236E-3</v>
      </c>
      <c r="M108" s="243">
        <v>6.2996704787749564E-4</v>
      </c>
      <c r="N108" s="177">
        <v>1.143632486916069E-3</v>
      </c>
      <c r="O108" s="243">
        <v>3.4018220585384762E-3</v>
      </c>
      <c r="P108" s="177">
        <v>1.5797635200620276E-3</v>
      </c>
      <c r="Q108" s="243">
        <v>3.1013762357045937E-3</v>
      </c>
      <c r="R108" s="177">
        <v>1.2017832913355302E-3</v>
      </c>
      <c r="S108" s="243">
        <v>1.889901143632487E-3</v>
      </c>
      <c r="T108" s="177">
        <v>1.0001938360147315E-2</v>
      </c>
      <c r="U108" s="243">
        <v>2.5392517929831364E-3</v>
      </c>
      <c r="V108" s="177">
        <v>5.408024811009886E-3</v>
      </c>
      <c r="W108" s="243">
        <v>4.7489823609226595E-3</v>
      </c>
      <c r="X108" s="177">
        <v>0.21095173483233184</v>
      </c>
      <c r="Y108" s="244">
        <v>1</v>
      </c>
    </row>
    <row r="109" spans="2:25" ht="15" hidden="1" customHeight="1" outlineLevel="1" x14ac:dyDescent="0.25">
      <c r="B109" s="114" t="s">
        <v>92</v>
      </c>
      <c r="C109" s="243">
        <v>0.73291305161974907</v>
      </c>
      <c r="D109" s="177">
        <v>3.4080269646089506E-3</v>
      </c>
      <c r="E109" s="243">
        <v>2.3594032831908119E-3</v>
      </c>
      <c r="F109" s="177">
        <v>0.14696960239685414</v>
      </c>
      <c r="G109" s="243">
        <v>1.1060483115910368E-2</v>
      </c>
      <c r="H109" s="177">
        <v>5.9784033456088882E-2</v>
      </c>
      <c r="I109" s="243">
        <v>9.1130391361338246E-4</v>
      </c>
      <c r="J109" s="177">
        <v>5.0808314087759819E-3</v>
      </c>
      <c r="K109" s="243">
        <v>9.1130391361338246E-3</v>
      </c>
      <c r="L109" s="177">
        <v>1.0111728356532051E-3</v>
      </c>
      <c r="M109" s="243">
        <v>4.244429186692466E-4</v>
      </c>
      <c r="N109" s="177">
        <v>3.1209038137444602E-4</v>
      </c>
      <c r="O109" s="243">
        <v>7.3653330004369265E-3</v>
      </c>
      <c r="P109" s="177">
        <v>1.3232632170276511E-3</v>
      </c>
      <c r="Q109" s="243">
        <v>3.3705761188440172E-3</v>
      </c>
      <c r="R109" s="177">
        <v>1.3981649085575182E-3</v>
      </c>
      <c r="S109" s="243">
        <v>2.284501591660945E-3</v>
      </c>
      <c r="T109" s="177">
        <v>6.3791273952936772E-3</v>
      </c>
      <c r="U109" s="243">
        <v>4.3692653392422443E-3</v>
      </c>
      <c r="V109" s="177">
        <v>5.3804381748954501E-3</v>
      </c>
      <c r="W109" s="243">
        <v>3.8948879595530864E-3</v>
      </c>
      <c r="X109" s="177">
        <v>0.26708694838025093</v>
      </c>
      <c r="Y109" s="244">
        <v>1</v>
      </c>
    </row>
    <row r="110" spans="2:25" ht="15" hidden="1" customHeight="1" outlineLevel="1" x14ac:dyDescent="0.25">
      <c r="B110" s="114" t="s">
        <v>93</v>
      </c>
      <c r="C110" s="243">
        <v>0.68026819372104397</v>
      </c>
      <c r="D110" s="177">
        <v>3.9135564444188657E-3</v>
      </c>
      <c r="E110" s="243">
        <v>2.3884204771085723E-3</v>
      </c>
      <c r="F110" s="177">
        <v>0.17931858076026588</v>
      </c>
      <c r="G110" s="243">
        <v>1.9639722597910851E-2</v>
      </c>
      <c r="H110" s="177">
        <v>7.3494287934160171E-2</v>
      </c>
      <c r="I110" s="243">
        <v>6.4746338234870937E-4</v>
      </c>
      <c r="J110" s="177">
        <v>3.1653765359270238E-3</v>
      </c>
      <c r="K110" s="243">
        <v>9.0644873528819316E-3</v>
      </c>
      <c r="L110" s="177">
        <v>1.1222698627377629E-3</v>
      </c>
      <c r="M110" s="243">
        <v>1.5107478921469887E-3</v>
      </c>
      <c r="N110" s="177">
        <v>3.597018790826163E-4</v>
      </c>
      <c r="O110" s="243">
        <v>6.0717677189145638E-3</v>
      </c>
      <c r="P110" s="177">
        <v>1.9136139967195188E-3</v>
      </c>
      <c r="Q110" s="243">
        <v>4.5610198267675749E-3</v>
      </c>
      <c r="R110" s="177">
        <v>9.7838911110471644E-4</v>
      </c>
      <c r="S110" s="243">
        <v>2.3452562516186586E-3</v>
      </c>
      <c r="T110" s="177">
        <v>5.6976777646686426E-3</v>
      </c>
      <c r="U110" s="243">
        <v>3.2517049869068516E-3</v>
      </c>
      <c r="V110" s="177">
        <v>5.8271704411383841E-3</v>
      </c>
      <c r="W110" s="243">
        <v>3.52507841500964E-3</v>
      </c>
      <c r="X110" s="177">
        <v>0.31973180627895598</v>
      </c>
      <c r="Y110" s="244">
        <v>1</v>
      </c>
    </row>
    <row r="111" spans="2:25" ht="15" hidden="1" customHeight="1" outlineLevel="1" x14ac:dyDescent="0.25">
      <c r="B111" s="114" t="s">
        <v>94</v>
      </c>
      <c r="C111" s="243">
        <v>0.59427813076209379</v>
      </c>
      <c r="D111" s="177">
        <v>4.6272916250719347E-3</v>
      </c>
      <c r="E111" s="243">
        <v>1.8203812230612941E-3</v>
      </c>
      <c r="F111" s="177">
        <v>0.19916145019789305</v>
      </c>
      <c r="G111" s="243">
        <v>2.344181239503447E-2</v>
      </c>
      <c r="H111" s="177">
        <v>8.613339283826793E-2</v>
      </c>
      <c r="I111" s="243">
        <v>7.398968842120098E-4</v>
      </c>
      <c r="J111" s="177">
        <v>6.6590719579080887E-3</v>
      </c>
      <c r="K111" s="243">
        <v>4.8915405122905091E-2</v>
      </c>
      <c r="L111" s="177">
        <v>1.2120215627091971E-2</v>
      </c>
      <c r="M111" s="243">
        <v>5.9778970486335393E-3</v>
      </c>
      <c r="N111" s="177">
        <v>5.3319553243214675E-3</v>
      </c>
      <c r="O111" s="243">
        <v>2.5485337122858116E-2</v>
      </c>
      <c r="P111" s="177">
        <v>2.3958565774484129E-3</v>
      </c>
      <c r="Q111" s="243">
        <v>5.5433544340963278E-3</v>
      </c>
      <c r="R111" s="177">
        <v>1.7968924330863095E-3</v>
      </c>
      <c r="S111" s="243">
        <v>3.5585516812101426E-3</v>
      </c>
      <c r="T111" s="177">
        <v>9.6773814696935884E-3</v>
      </c>
      <c r="U111" s="243">
        <v>3.4880853112851892E-3</v>
      </c>
      <c r="V111" s="177">
        <v>4.4511257002595511E-3</v>
      </c>
      <c r="W111" s="243">
        <v>3.311919386472806E-3</v>
      </c>
      <c r="X111" s="177">
        <v>0.40572186923790621</v>
      </c>
      <c r="Y111" s="244">
        <v>1</v>
      </c>
    </row>
    <row r="112" spans="2:25" ht="15" hidden="1" customHeight="1" outlineLevel="1" x14ac:dyDescent="0.25">
      <c r="B112" s="114" t="s">
        <v>95</v>
      </c>
      <c r="C112" s="243">
        <v>0.39465266538378213</v>
      </c>
      <c r="D112" s="177">
        <v>6.3209675158342783E-3</v>
      </c>
      <c r="E112" s="243">
        <v>2.650728313091794E-3</v>
      </c>
      <c r="F112" s="177">
        <v>0.2764403777287846</v>
      </c>
      <c r="G112" s="243">
        <v>1.939619467560438E-2</v>
      </c>
      <c r="H112" s="177">
        <v>0.11970332233111165</v>
      </c>
      <c r="I112" s="243">
        <v>1.2489008398220954E-3</v>
      </c>
      <c r="J112" s="177">
        <v>3.9888363557583247E-3</v>
      </c>
      <c r="K112" s="243">
        <v>0.14798200563279768</v>
      </c>
      <c r="L112" s="177">
        <v>2.5666186646956121E-2</v>
      </c>
      <c r="M112" s="243">
        <v>1.5687723814499992E-2</v>
      </c>
      <c r="N112" s="177">
        <v>1.3827116440887485E-2</v>
      </c>
      <c r="O112" s="243">
        <v>9.2800978730454065E-2</v>
      </c>
      <c r="P112" s="177">
        <v>2.3321311600759537E-3</v>
      </c>
      <c r="Q112" s="243">
        <v>6.1170653379041401E-3</v>
      </c>
      <c r="R112" s="177">
        <v>1.1724375230982935E-3</v>
      </c>
      <c r="S112" s="243">
        <v>1.6567051956823714E-3</v>
      </c>
      <c r="T112" s="177">
        <v>4.7024939785138076E-3</v>
      </c>
      <c r="U112" s="243">
        <v>4.2182263059297306E-3</v>
      </c>
      <c r="V112" s="177">
        <v>4.2182263059297306E-3</v>
      </c>
      <c r="W112" s="243">
        <v>3.1987154162790403E-3</v>
      </c>
      <c r="X112" s="177">
        <v>0.60534733461621792</v>
      </c>
      <c r="Y112" s="244">
        <v>1</v>
      </c>
    </row>
    <row r="113" spans="2:26" ht="15" hidden="1" customHeight="1" outlineLevel="1" x14ac:dyDescent="0.25">
      <c r="B113" s="114" t="s">
        <v>96</v>
      </c>
      <c r="C113" s="243">
        <v>0.40586731451009195</v>
      </c>
      <c r="D113" s="177">
        <v>6.7373832963742424E-3</v>
      </c>
      <c r="E113" s="243">
        <v>2.3446658851113715E-3</v>
      </c>
      <c r="F113" s="177">
        <v>0.24069549004929447</v>
      </c>
      <c r="G113" s="243">
        <v>1.9675419144338197E-2</v>
      </c>
      <c r="H113" s="177">
        <v>0.13086343027443889</v>
      </c>
      <c r="I113" s="243">
        <v>9.6046554329863414E-4</v>
      </c>
      <c r="J113" s="177">
        <v>6.5255158971171913E-3</v>
      </c>
      <c r="K113" s="243">
        <v>0.15255865195836099</v>
      </c>
      <c r="L113" s="177">
        <v>3.2458085566180316E-2</v>
      </c>
      <c r="M113" s="243">
        <v>1.8361841268944478E-2</v>
      </c>
      <c r="N113" s="177">
        <v>2.0000282489865677E-2</v>
      </c>
      <c r="O113" s="243">
        <v>8.1738442633370531E-2</v>
      </c>
      <c r="P113" s="177">
        <v>2.5282842978008166E-3</v>
      </c>
      <c r="Q113" s="243">
        <v>7.8814672523623217E-3</v>
      </c>
      <c r="R113" s="177">
        <v>9.745900365824376E-4</v>
      </c>
      <c r="S113" s="243">
        <v>2.8955211231797059E-3</v>
      </c>
      <c r="T113" s="177">
        <v>5.8334157262108222E-3</v>
      </c>
      <c r="U113" s="243">
        <v>5.3390584612777016E-3</v>
      </c>
      <c r="V113" s="177">
        <v>3.6158702806536815E-3</v>
      </c>
      <c r="W113" s="243">
        <v>4.7034562635065464E-3</v>
      </c>
      <c r="X113" s="177">
        <v>0.59413268548990805</v>
      </c>
      <c r="Y113" s="244">
        <v>1</v>
      </c>
    </row>
    <row r="114" spans="2:26" ht="15" hidden="1" customHeight="1" outlineLevel="1" x14ac:dyDescent="0.25">
      <c r="B114" s="114" t="s">
        <v>97</v>
      </c>
      <c r="C114" s="243">
        <v>0.32882781067763661</v>
      </c>
      <c r="D114" s="177">
        <v>4.7767581332971683E-3</v>
      </c>
      <c r="E114" s="243">
        <v>3.2397570935611712E-3</v>
      </c>
      <c r="F114" s="177">
        <v>0.25594081039133254</v>
      </c>
      <c r="G114" s="243">
        <v>1.1693262812109157E-2</v>
      </c>
      <c r="H114" s="177">
        <v>0.14465892138691741</v>
      </c>
      <c r="I114" s="243">
        <v>1.2808341997799979E-3</v>
      </c>
      <c r="J114" s="177">
        <v>7.5041815469463402E-3</v>
      </c>
      <c r="K114" s="243">
        <v>0.20990612238747494</v>
      </c>
      <c r="L114" s="177">
        <v>4.0926419842382052E-2</v>
      </c>
      <c r="M114" s="243">
        <v>3.3256483281346533E-2</v>
      </c>
      <c r="N114" s="177">
        <v>2.7319440049425131E-2</v>
      </c>
      <c r="O114" s="243">
        <v>0.10840377921432123</v>
      </c>
      <c r="P114" s="177">
        <v>3.4808552958727002E-3</v>
      </c>
      <c r="Q114" s="243">
        <v>6.9617105917454004E-3</v>
      </c>
      <c r="R114" s="177">
        <v>1.8383737926254088E-3</v>
      </c>
      <c r="S114" s="243">
        <v>3.0137275288941129E-3</v>
      </c>
      <c r="T114" s="177">
        <v>6.1329355212995191E-3</v>
      </c>
      <c r="U114" s="243">
        <v>3.827433961695523E-3</v>
      </c>
      <c r="V114" s="177">
        <v>3.8123653240510523E-3</v>
      </c>
      <c r="W114" s="243">
        <v>3.104139354760936E-3</v>
      </c>
      <c r="X114" s="177">
        <v>0.67117218932236333</v>
      </c>
      <c r="Y114" s="244">
        <v>1</v>
      </c>
    </row>
    <row r="115" spans="2:26" collapsed="1" x14ac:dyDescent="0.25">
      <c r="B115" s="190">
        <v>2006</v>
      </c>
      <c r="C115" s="192">
        <v>0.59881840833845257</v>
      </c>
      <c r="D115" s="192">
        <v>4.3904199435155396E-3</v>
      </c>
      <c r="E115" s="192">
        <v>2.262622330622647E-3</v>
      </c>
      <c r="F115" s="192">
        <v>0.18036100585321743</v>
      </c>
      <c r="G115" s="192">
        <v>1.4400901805029266E-2</v>
      </c>
      <c r="H115" s="192">
        <v>8.4638497424138287E-2</v>
      </c>
      <c r="I115" s="192">
        <v>1.2985749128707933E-3</v>
      </c>
      <c r="J115" s="192">
        <v>6.2810071507786377E-3</v>
      </c>
      <c r="K115" s="192">
        <v>7.5702558425733882E-2</v>
      </c>
      <c r="L115" s="192">
        <v>1.5723805990272347E-2</v>
      </c>
      <c r="M115" s="192">
        <v>1.0214239517631627E-2</v>
      </c>
      <c r="N115" s="192">
        <v>8.3966401274853872E-3</v>
      </c>
      <c r="O115" s="192">
        <v>4.1367872790344526E-2</v>
      </c>
      <c r="P115" s="192">
        <v>2.2737732471266115E-3</v>
      </c>
      <c r="Q115" s="192">
        <v>4.9398560112563434E-3</v>
      </c>
      <c r="R115" s="192">
        <v>1.4293447518718334E-3</v>
      </c>
      <c r="S115" s="192">
        <v>2.9641163506902417E-3</v>
      </c>
      <c r="T115" s="192">
        <v>7.9222193162258002E-3</v>
      </c>
      <c r="U115" s="192">
        <v>3.0239258119387795E-3</v>
      </c>
      <c r="V115" s="192">
        <v>5.1192843950019565E-3</v>
      </c>
      <c r="W115" s="192">
        <v>4.1734839315293176E-3</v>
      </c>
      <c r="X115" s="192">
        <v>0.40118159166154738</v>
      </c>
      <c r="Y115" s="192">
        <v>1</v>
      </c>
    </row>
    <row r="116" spans="2:26" x14ac:dyDescent="0.25">
      <c r="B116" s="420" t="s">
        <v>243</v>
      </c>
      <c r="C116" s="420"/>
      <c r="D116" s="420"/>
      <c r="E116" s="420"/>
      <c r="F116" s="420"/>
      <c r="G116" s="420"/>
      <c r="H116" s="420"/>
      <c r="I116" s="420"/>
      <c r="J116" s="420"/>
      <c r="K116" s="420"/>
      <c r="L116" s="420"/>
      <c r="M116" s="420"/>
      <c r="N116" s="420"/>
      <c r="O116" s="420"/>
      <c r="P116" s="420"/>
      <c r="Q116" s="420"/>
      <c r="R116" s="420"/>
      <c r="S116" s="420"/>
      <c r="T116" s="420"/>
      <c r="U116" s="420"/>
      <c r="V116" s="420"/>
      <c r="W116" s="420"/>
      <c r="X116" s="420"/>
      <c r="Y116" s="420"/>
    </row>
    <row r="118" spans="2:26" ht="18" hidden="1" customHeight="1" x14ac:dyDescent="0.25">
      <c r="B118" s="428" t="s">
        <v>244</v>
      </c>
      <c r="C118" s="428"/>
      <c r="D118" s="428"/>
      <c r="E118" s="428"/>
      <c r="F118" s="428"/>
      <c r="G118" s="428"/>
      <c r="H118" s="428"/>
      <c r="I118" s="428"/>
      <c r="J118" s="428"/>
      <c r="K118" s="428"/>
      <c r="L118" s="428"/>
      <c r="M118" s="428"/>
      <c r="N118" s="428"/>
      <c r="O118" s="428"/>
      <c r="P118" s="428"/>
      <c r="Q118" s="428"/>
      <c r="R118" s="428"/>
      <c r="S118" s="428"/>
      <c r="T118" s="428"/>
      <c r="U118" s="428"/>
      <c r="V118" s="428"/>
      <c r="W118" s="428"/>
      <c r="X118" s="428"/>
      <c r="Y118" s="428"/>
    </row>
    <row r="119" spans="2:26" s="175" customFormat="1" ht="25.5" hidden="1" x14ac:dyDescent="0.25">
      <c r="B119" s="212" t="s">
        <v>199</v>
      </c>
      <c r="C119" s="212" t="s">
        <v>200</v>
      </c>
      <c r="D119" s="211" t="s">
        <v>202</v>
      </c>
      <c r="E119" s="212" t="s">
        <v>203</v>
      </c>
      <c r="F119" s="211" t="s">
        <v>204</v>
      </c>
      <c r="G119" s="245" t="s">
        <v>205</v>
      </c>
      <c r="H119" s="246" t="s">
        <v>206</v>
      </c>
      <c r="I119" s="245" t="s">
        <v>207</v>
      </c>
      <c r="J119" s="246" t="s">
        <v>208</v>
      </c>
      <c r="K119" s="212" t="s">
        <v>209</v>
      </c>
      <c r="L119" s="247" t="s">
        <v>210</v>
      </c>
      <c r="M119" s="248" t="s">
        <v>211</v>
      </c>
      <c r="N119" s="247" t="s">
        <v>212</v>
      </c>
      <c r="O119" s="248" t="s">
        <v>213</v>
      </c>
      <c r="P119" s="211" t="s">
        <v>214</v>
      </c>
      <c r="Q119" s="212" t="s">
        <v>215</v>
      </c>
      <c r="R119" s="211" t="s">
        <v>216</v>
      </c>
      <c r="S119" s="212" t="s">
        <v>217</v>
      </c>
      <c r="T119" s="211" t="s">
        <v>218</v>
      </c>
      <c r="U119" s="212" t="s">
        <v>219</v>
      </c>
      <c r="V119" s="211" t="s">
        <v>220</v>
      </c>
      <c r="W119" s="212" t="s">
        <v>221</v>
      </c>
      <c r="X119" s="211" t="s">
        <v>222</v>
      </c>
      <c r="Y119" s="212" t="s">
        <v>83</v>
      </c>
      <c r="Z119"/>
    </row>
    <row r="120" spans="2:26" hidden="1" x14ac:dyDescent="0.25">
      <c r="B120" s="249" t="s">
        <v>86</v>
      </c>
      <c r="C120" s="250" t="e">
        <v>#REF!</v>
      </c>
      <c r="D120" s="251" t="e">
        <v>#REF!</v>
      </c>
      <c r="E120" s="250" t="e">
        <v>#REF!</v>
      </c>
      <c r="F120" s="251" t="e">
        <v>#REF!</v>
      </c>
      <c r="G120" s="250" t="e">
        <v>#REF!</v>
      </c>
      <c r="H120" s="251" t="e">
        <v>#REF!</v>
      </c>
      <c r="I120" s="250" t="e">
        <v>#REF!</v>
      </c>
      <c r="J120" s="251" t="e">
        <v>#REF!</v>
      </c>
      <c r="K120" s="250" t="e">
        <v>#REF!</v>
      </c>
      <c r="L120" s="251" t="e">
        <v>#REF!</v>
      </c>
      <c r="M120" s="250" t="e">
        <v>#REF!</v>
      </c>
      <c r="N120" s="251" t="e">
        <v>#REF!</v>
      </c>
      <c r="O120" s="250" t="e">
        <v>#REF!</v>
      </c>
      <c r="P120" s="251" t="e">
        <v>#REF!</v>
      </c>
      <c r="Q120" s="250" t="e">
        <v>#REF!</v>
      </c>
      <c r="R120" s="251" t="e">
        <v>#REF!</v>
      </c>
      <c r="S120" s="250" t="e">
        <v>#REF!</v>
      </c>
      <c r="T120" s="251" t="e">
        <v>#REF!</v>
      </c>
      <c r="U120" s="250" t="e">
        <v>#REF!</v>
      </c>
      <c r="V120" s="251" t="e">
        <v>#REF!</v>
      </c>
      <c r="W120" s="250" t="e">
        <v>#REF!</v>
      </c>
      <c r="X120" s="251" t="e">
        <v>#REF!</v>
      </c>
      <c r="Y120" s="252" t="e">
        <v>#REF!</v>
      </c>
    </row>
    <row r="121" spans="2:26" customFormat="1" hidden="1" x14ac:dyDescent="0.25">
      <c r="B121" s="249" t="s">
        <v>87</v>
      </c>
      <c r="C121" s="250" t="e">
        <v>#REF!</v>
      </c>
      <c r="D121" s="251" t="e">
        <v>#REF!</v>
      </c>
      <c r="E121" s="250" t="e">
        <v>#REF!</v>
      </c>
      <c r="F121" s="251" t="e">
        <v>#REF!</v>
      </c>
      <c r="G121" s="250" t="e">
        <v>#REF!</v>
      </c>
      <c r="H121" s="251" t="e">
        <v>#REF!</v>
      </c>
      <c r="I121" s="250" t="e">
        <v>#REF!</v>
      </c>
      <c r="J121" s="251" t="e">
        <v>#REF!</v>
      </c>
      <c r="K121" s="250" t="e">
        <v>#REF!</v>
      </c>
      <c r="L121" s="251" t="e">
        <v>#REF!</v>
      </c>
      <c r="M121" s="250" t="e">
        <v>#REF!</v>
      </c>
      <c r="N121" s="251" t="e">
        <v>#REF!</v>
      </c>
      <c r="O121" s="250" t="e">
        <v>#REF!</v>
      </c>
      <c r="P121" s="251" t="e">
        <v>#REF!</v>
      </c>
      <c r="Q121" s="250" t="e">
        <v>#REF!</v>
      </c>
      <c r="R121" s="251" t="e">
        <v>#REF!</v>
      </c>
      <c r="S121" s="250" t="e">
        <v>#REF!</v>
      </c>
      <c r="T121" s="251" t="e">
        <v>#REF!</v>
      </c>
      <c r="U121" s="250" t="e">
        <v>#REF!</v>
      </c>
      <c r="V121" s="251" t="e">
        <v>#REF!</v>
      </c>
      <c r="W121" s="250" t="e">
        <v>#REF!</v>
      </c>
      <c r="X121" s="251" t="e">
        <v>#REF!</v>
      </c>
      <c r="Y121" s="252" t="e">
        <v>#REF!</v>
      </c>
    </row>
    <row r="122" spans="2:26" customFormat="1" hidden="1" x14ac:dyDescent="0.25">
      <c r="B122" s="249" t="s">
        <v>88</v>
      </c>
      <c r="C122" s="250" t="e">
        <v>#REF!</v>
      </c>
      <c r="D122" s="251" t="e">
        <v>#REF!</v>
      </c>
      <c r="E122" s="250" t="e">
        <v>#REF!</v>
      </c>
      <c r="F122" s="251" t="e">
        <v>#REF!</v>
      </c>
      <c r="G122" s="250" t="e">
        <v>#REF!</v>
      </c>
      <c r="H122" s="251" t="e">
        <v>#REF!</v>
      </c>
      <c r="I122" s="250" t="e">
        <v>#REF!</v>
      </c>
      <c r="J122" s="251" t="e">
        <v>#REF!</v>
      </c>
      <c r="K122" s="250" t="e">
        <v>#REF!</v>
      </c>
      <c r="L122" s="251" t="e">
        <v>#REF!</v>
      </c>
      <c r="M122" s="250" t="e">
        <v>#REF!</v>
      </c>
      <c r="N122" s="251" t="e">
        <v>#REF!</v>
      </c>
      <c r="O122" s="250" t="e">
        <v>#REF!</v>
      </c>
      <c r="P122" s="251" t="e">
        <v>#REF!</v>
      </c>
      <c r="Q122" s="250" t="e">
        <v>#REF!</v>
      </c>
      <c r="R122" s="251" t="e">
        <v>#REF!</v>
      </c>
      <c r="S122" s="250" t="e">
        <v>#REF!</v>
      </c>
      <c r="T122" s="251" t="e">
        <v>#REF!</v>
      </c>
      <c r="U122" s="250" t="e">
        <v>#REF!</v>
      </c>
      <c r="V122" s="251" t="e">
        <v>#REF!</v>
      </c>
      <c r="W122" s="250" t="e">
        <v>#REF!</v>
      </c>
      <c r="X122" s="251" t="e">
        <v>#REF!</v>
      </c>
      <c r="Y122" s="252" t="e">
        <v>#REF!</v>
      </c>
    </row>
    <row r="123" spans="2:26" customFormat="1" hidden="1" x14ac:dyDescent="0.25">
      <c r="B123" s="249" t="s">
        <v>89</v>
      </c>
      <c r="C123" s="250" t="e">
        <v>#REF!</v>
      </c>
      <c r="D123" s="251" t="e">
        <v>#REF!</v>
      </c>
      <c r="E123" s="250" t="e">
        <v>#REF!</v>
      </c>
      <c r="F123" s="251" t="e">
        <v>#REF!</v>
      </c>
      <c r="G123" s="250" t="e">
        <v>#REF!</v>
      </c>
      <c r="H123" s="251" t="e">
        <v>#REF!</v>
      </c>
      <c r="I123" s="250" t="e">
        <v>#REF!</v>
      </c>
      <c r="J123" s="251" t="e">
        <v>#REF!</v>
      </c>
      <c r="K123" s="250" t="e">
        <v>#REF!</v>
      </c>
      <c r="L123" s="251" t="e">
        <v>#REF!</v>
      </c>
      <c r="M123" s="250" t="e">
        <v>#REF!</v>
      </c>
      <c r="N123" s="251" t="e">
        <v>#REF!</v>
      </c>
      <c r="O123" s="250" t="e">
        <v>#REF!</v>
      </c>
      <c r="P123" s="251" t="e">
        <v>#REF!</v>
      </c>
      <c r="Q123" s="250" t="e">
        <v>#REF!</v>
      </c>
      <c r="R123" s="251" t="e">
        <v>#REF!</v>
      </c>
      <c r="S123" s="250" t="e">
        <v>#REF!</v>
      </c>
      <c r="T123" s="251" t="e">
        <v>#REF!</v>
      </c>
      <c r="U123" s="250" t="e">
        <v>#REF!</v>
      </c>
      <c r="V123" s="251" t="e">
        <v>#REF!</v>
      </c>
      <c r="W123" s="250" t="e">
        <v>#REF!</v>
      </c>
      <c r="X123" s="251" t="e">
        <v>#REF!</v>
      </c>
      <c r="Y123" s="252" t="e">
        <v>#REF!</v>
      </c>
    </row>
    <row r="124" spans="2:26" customFormat="1" hidden="1" x14ac:dyDescent="0.25">
      <c r="B124" s="249" t="s">
        <v>90</v>
      </c>
      <c r="C124" s="250" t="e">
        <v>#REF!</v>
      </c>
      <c r="D124" s="251" t="e">
        <v>#REF!</v>
      </c>
      <c r="E124" s="250" t="e">
        <v>#REF!</v>
      </c>
      <c r="F124" s="251" t="e">
        <v>#REF!</v>
      </c>
      <c r="G124" s="250" t="e">
        <v>#REF!</v>
      </c>
      <c r="H124" s="251" t="e">
        <v>#REF!</v>
      </c>
      <c r="I124" s="250" t="e">
        <v>#REF!</v>
      </c>
      <c r="J124" s="251" t="e">
        <v>#REF!</v>
      </c>
      <c r="K124" s="250" t="e">
        <v>#REF!</v>
      </c>
      <c r="L124" s="251" t="e">
        <v>#REF!</v>
      </c>
      <c r="M124" s="250" t="e">
        <v>#REF!</v>
      </c>
      <c r="N124" s="251" t="e">
        <v>#REF!</v>
      </c>
      <c r="O124" s="250" t="e">
        <v>#REF!</v>
      </c>
      <c r="P124" s="251" t="e">
        <v>#REF!</v>
      </c>
      <c r="Q124" s="250" t="e">
        <v>#REF!</v>
      </c>
      <c r="R124" s="251" t="e">
        <v>#REF!</v>
      </c>
      <c r="S124" s="250" t="e">
        <v>#REF!</v>
      </c>
      <c r="T124" s="251" t="e">
        <v>#REF!</v>
      </c>
      <c r="U124" s="250" t="e">
        <v>#REF!</v>
      </c>
      <c r="V124" s="251" t="e">
        <v>#REF!</v>
      </c>
      <c r="W124" s="250" t="e">
        <v>#REF!</v>
      </c>
      <c r="X124" s="251" t="e">
        <v>#REF!</v>
      </c>
      <c r="Y124" s="252" t="e">
        <v>#REF!</v>
      </c>
    </row>
    <row r="125" spans="2:26" customFormat="1" hidden="1" x14ac:dyDescent="0.25">
      <c r="B125" s="249" t="s">
        <v>91</v>
      </c>
      <c r="C125" s="250" t="e">
        <v>#REF!</v>
      </c>
      <c r="D125" s="251" t="e">
        <v>#REF!</v>
      </c>
      <c r="E125" s="250" t="e">
        <v>#REF!</v>
      </c>
      <c r="F125" s="251" t="e">
        <v>#REF!</v>
      </c>
      <c r="G125" s="250" t="e">
        <v>#REF!</v>
      </c>
      <c r="H125" s="251" t="e">
        <v>#REF!</v>
      </c>
      <c r="I125" s="250" t="e">
        <v>#REF!</v>
      </c>
      <c r="J125" s="251" t="e">
        <v>#REF!</v>
      </c>
      <c r="K125" s="250" t="e">
        <v>#REF!</v>
      </c>
      <c r="L125" s="251" t="e">
        <v>#REF!</v>
      </c>
      <c r="M125" s="250" t="e">
        <v>#REF!</v>
      </c>
      <c r="N125" s="251" t="e">
        <v>#REF!</v>
      </c>
      <c r="O125" s="250" t="e">
        <v>#REF!</v>
      </c>
      <c r="P125" s="251" t="e">
        <v>#REF!</v>
      </c>
      <c r="Q125" s="250" t="e">
        <v>#REF!</v>
      </c>
      <c r="R125" s="251" t="e">
        <v>#REF!</v>
      </c>
      <c r="S125" s="250" t="e">
        <v>#REF!</v>
      </c>
      <c r="T125" s="251" t="e">
        <v>#REF!</v>
      </c>
      <c r="U125" s="250" t="e">
        <v>#REF!</v>
      </c>
      <c r="V125" s="251" t="e">
        <v>#REF!</v>
      </c>
      <c r="W125" s="250" t="e">
        <v>#REF!</v>
      </c>
      <c r="X125" s="251" t="e">
        <v>#REF!</v>
      </c>
      <c r="Y125" s="252" t="e">
        <v>#REF!</v>
      </c>
    </row>
    <row r="126" spans="2:26" customFormat="1" hidden="1" x14ac:dyDescent="0.25">
      <c r="B126" s="249" t="s">
        <v>92</v>
      </c>
      <c r="C126" s="250" t="e">
        <v>#REF!</v>
      </c>
      <c r="D126" s="251" t="e">
        <v>#REF!</v>
      </c>
      <c r="E126" s="250" t="e">
        <v>#REF!</v>
      </c>
      <c r="F126" s="251" t="e">
        <v>#REF!</v>
      </c>
      <c r="G126" s="250" t="e">
        <v>#REF!</v>
      </c>
      <c r="H126" s="251" t="e">
        <v>#REF!</v>
      </c>
      <c r="I126" s="250" t="e">
        <v>#REF!</v>
      </c>
      <c r="J126" s="251" t="e">
        <v>#REF!</v>
      </c>
      <c r="K126" s="250" t="e">
        <v>#REF!</v>
      </c>
      <c r="L126" s="251" t="e">
        <v>#REF!</v>
      </c>
      <c r="M126" s="250" t="e">
        <v>#REF!</v>
      </c>
      <c r="N126" s="251" t="e">
        <v>#REF!</v>
      </c>
      <c r="O126" s="250" t="e">
        <v>#REF!</v>
      </c>
      <c r="P126" s="251" t="e">
        <v>#REF!</v>
      </c>
      <c r="Q126" s="250" t="e">
        <v>#REF!</v>
      </c>
      <c r="R126" s="251" t="e">
        <v>#REF!</v>
      </c>
      <c r="S126" s="250" t="e">
        <v>#REF!</v>
      </c>
      <c r="T126" s="251" t="e">
        <v>#REF!</v>
      </c>
      <c r="U126" s="250" t="e">
        <v>#REF!</v>
      </c>
      <c r="V126" s="251" t="e">
        <v>#REF!</v>
      </c>
      <c r="W126" s="250" t="e">
        <v>#REF!</v>
      </c>
      <c r="X126" s="251" t="e">
        <v>#REF!</v>
      </c>
      <c r="Y126" s="252" t="e">
        <v>#REF!</v>
      </c>
    </row>
    <row r="127" spans="2:26" customFormat="1" hidden="1" x14ac:dyDescent="0.25">
      <c r="B127" s="249" t="s">
        <v>93</v>
      </c>
      <c r="C127" s="250" t="e">
        <v>#REF!</v>
      </c>
      <c r="D127" s="251" t="e">
        <v>#REF!</v>
      </c>
      <c r="E127" s="250" t="e">
        <v>#REF!</v>
      </c>
      <c r="F127" s="251" t="e">
        <v>#REF!</v>
      </c>
      <c r="G127" s="250" t="e">
        <v>#REF!</v>
      </c>
      <c r="H127" s="251" t="e">
        <v>#REF!</v>
      </c>
      <c r="I127" s="250" t="e">
        <v>#REF!</v>
      </c>
      <c r="J127" s="251" t="e">
        <v>#REF!</v>
      </c>
      <c r="K127" s="250" t="e">
        <v>#REF!</v>
      </c>
      <c r="L127" s="251" t="e">
        <v>#REF!</v>
      </c>
      <c r="M127" s="250" t="e">
        <v>#REF!</v>
      </c>
      <c r="N127" s="251" t="e">
        <v>#REF!</v>
      </c>
      <c r="O127" s="250" t="e">
        <v>#REF!</v>
      </c>
      <c r="P127" s="251" t="e">
        <v>#REF!</v>
      </c>
      <c r="Q127" s="250" t="e">
        <v>#REF!</v>
      </c>
      <c r="R127" s="251" t="e">
        <v>#REF!</v>
      </c>
      <c r="S127" s="250" t="e">
        <v>#REF!</v>
      </c>
      <c r="T127" s="251" t="e">
        <v>#REF!</v>
      </c>
      <c r="U127" s="250" t="e">
        <v>#REF!</v>
      </c>
      <c r="V127" s="251" t="e">
        <v>#REF!</v>
      </c>
      <c r="W127" s="250" t="e">
        <v>#REF!</v>
      </c>
      <c r="X127" s="251" t="e">
        <v>#REF!</v>
      </c>
      <c r="Y127" s="252" t="e">
        <v>#REF!</v>
      </c>
    </row>
    <row r="128" spans="2:26" customFormat="1" hidden="1" x14ac:dyDescent="0.25">
      <c r="B128" s="249" t="s">
        <v>94</v>
      </c>
      <c r="C128" s="250" t="e">
        <v>#REF!</v>
      </c>
      <c r="D128" s="251" t="e">
        <v>#REF!</v>
      </c>
      <c r="E128" s="250" t="e">
        <v>#REF!</v>
      </c>
      <c r="F128" s="251" t="e">
        <v>#REF!</v>
      </c>
      <c r="G128" s="250" t="e">
        <v>#REF!</v>
      </c>
      <c r="H128" s="251" t="e">
        <v>#REF!</v>
      </c>
      <c r="I128" s="250" t="e">
        <v>#REF!</v>
      </c>
      <c r="J128" s="251" t="e">
        <v>#REF!</v>
      </c>
      <c r="K128" s="250" t="e">
        <v>#REF!</v>
      </c>
      <c r="L128" s="251" t="e">
        <v>#REF!</v>
      </c>
      <c r="M128" s="250" t="e">
        <v>#REF!</v>
      </c>
      <c r="N128" s="251" t="e">
        <v>#REF!</v>
      </c>
      <c r="O128" s="250" t="e">
        <v>#REF!</v>
      </c>
      <c r="P128" s="251" t="e">
        <v>#REF!</v>
      </c>
      <c r="Q128" s="250" t="e">
        <v>#REF!</v>
      </c>
      <c r="R128" s="251" t="e">
        <v>#REF!</v>
      </c>
      <c r="S128" s="250" t="e">
        <v>#REF!</v>
      </c>
      <c r="T128" s="251" t="e">
        <v>#REF!</v>
      </c>
      <c r="U128" s="250" t="e">
        <v>#REF!</v>
      </c>
      <c r="V128" s="251" t="e">
        <v>#REF!</v>
      </c>
      <c r="W128" s="250" t="e">
        <v>#REF!</v>
      </c>
      <c r="X128" s="251" t="e">
        <v>#REF!</v>
      </c>
      <c r="Y128" s="252" t="e">
        <v>#REF!</v>
      </c>
    </row>
    <row r="129" spans="2:25" customFormat="1" hidden="1" x14ac:dyDescent="0.25">
      <c r="B129" s="249" t="s">
        <v>95</v>
      </c>
      <c r="C129" s="250" t="e">
        <v>#REF!</v>
      </c>
      <c r="D129" s="251" t="e">
        <v>#REF!</v>
      </c>
      <c r="E129" s="250" t="e">
        <v>#REF!</v>
      </c>
      <c r="F129" s="251" t="e">
        <v>#REF!</v>
      </c>
      <c r="G129" s="250" t="e">
        <v>#REF!</v>
      </c>
      <c r="H129" s="251" t="e">
        <v>#REF!</v>
      </c>
      <c r="I129" s="250" t="e">
        <v>#REF!</v>
      </c>
      <c r="J129" s="251" t="e">
        <v>#REF!</v>
      </c>
      <c r="K129" s="250" t="e">
        <v>#REF!</v>
      </c>
      <c r="L129" s="251" t="e">
        <v>#REF!</v>
      </c>
      <c r="M129" s="250" t="e">
        <v>#REF!</v>
      </c>
      <c r="N129" s="251" t="e">
        <v>#REF!</v>
      </c>
      <c r="O129" s="250" t="e">
        <v>#REF!</v>
      </c>
      <c r="P129" s="251" t="e">
        <v>#REF!</v>
      </c>
      <c r="Q129" s="250" t="e">
        <v>#REF!</v>
      </c>
      <c r="R129" s="251" t="e">
        <v>#REF!</v>
      </c>
      <c r="S129" s="250" t="e">
        <v>#REF!</v>
      </c>
      <c r="T129" s="251" t="e">
        <v>#REF!</v>
      </c>
      <c r="U129" s="250" t="e">
        <v>#REF!</v>
      </c>
      <c r="V129" s="251" t="e">
        <v>#REF!</v>
      </c>
      <c r="W129" s="250" t="e">
        <v>#REF!</v>
      </c>
      <c r="X129" s="251" t="e">
        <v>#REF!</v>
      </c>
      <c r="Y129" s="252" t="e">
        <v>#REF!</v>
      </c>
    </row>
    <row r="130" spans="2:25" customFormat="1" hidden="1" x14ac:dyDescent="0.25">
      <c r="B130" s="249" t="s">
        <v>96</v>
      </c>
      <c r="C130" s="250" t="e">
        <v>#REF!</v>
      </c>
      <c r="D130" s="251" t="e">
        <v>#REF!</v>
      </c>
      <c r="E130" s="250" t="e">
        <v>#REF!</v>
      </c>
      <c r="F130" s="251" t="e">
        <v>#REF!</v>
      </c>
      <c r="G130" s="250" t="e">
        <v>#REF!</v>
      </c>
      <c r="H130" s="251" t="e">
        <v>#REF!</v>
      </c>
      <c r="I130" s="250" t="e">
        <v>#REF!</v>
      </c>
      <c r="J130" s="251" t="e">
        <v>#REF!</v>
      </c>
      <c r="K130" s="250" t="e">
        <v>#REF!</v>
      </c>
      <c r="L130" s="251" t="e">
        <v>#REF!</v>
      </c>
      <c r="M130" s="250" t="e">
        <v>#REF!</v>
      </c>
      <c r="N130" s="251" t="e">
        <v>#REF!</v>
      </c>
      <c r="O130" s="250" t="e">
        <v>#REF!</v>
      </c>
      <c r="P130" s="251" t="e">
        <v>#REF!</v>
      </c>
      <c r="Q130" s="250" t="e">
        <v>#REF!</v>
      </c>
      <c r="R130" s="251" t="e">
        <v>#REF!</v>
      </c>
      <c r="S130" s="250" t="e">
        <v>#REF!</v>
      </c>
      <c r="T130" s="251" t="e">
        <v>#REF!</v>
      </c>
      <c r="U130" s="250" t="e">
        <v>#REF!</v>
      </c>
      <c r="V130" s="251" t="e">
        <v>#REF!</v>
      </c>
      <c r="W130" s="250" t="e">
        <v>#REF!</v>
      </c>
      <c r="X130" s="251" t="e">
        <v>#REF!</v>
      </c>
      <c r="Y130" s="252" t="e">
        <v>#REF!</v>
      </c>
    </row>
    <row r="131" spans="2:25" customFormat="1" hidden="1" x14ac:dyDescent="0.25">
      <c r="B131" s="249" t="s">
        <v>97</v>
      </c>
      <c r="C131" s="250" t="e">
        <v>#REF!</v>
      </c>
      <c r="D131" s="251" t="e">
        <v>#REF!</v>
      </c>
      <c r="E131" s="250" t="e">
        <v>#REF!</v>
      </c>
      <c r="F131" s="251" t="e">
        <v>#REF!</v>
      </c>
      <c r="G131" s="250" t="e">
        <v>#REF!</v>
      </c>
      <c r="H131" s="251" t="e">
        <v>#REF!</v>
      </c>
      <c r="I131" s="250" t="e">
        <v>#REF!</v>
      </c>
      <c r="J131" s="251" t="e">
        <v>#REF!</v>
      </c>
      <c r="K131" s="250" t="e">
        <v>#REF!</v>
      </c>
      <c r="L131" s="251" t="e">
        <v>#REF!</v>
      </c>
      <c r="M131" s="250" t="e">
        <v>#REF!</v>
      </c>
      <c r="N131" s="251" t="e">
        <v>#REF!</v>
      </c>
      <c r="O131" s="250" t="e">
        <v>#REF!</v>
      </c>
      <c r="P131" s="251" t="e">
        <v>#REF!</v>
      </c>
      <c r="Q131" s="250" t="e">
        <v>#REF!</v>
      </c>
      <c r="R131" s="251" t="e">
        <v>#REF!</v>
      </c>
      <c r="S131" s="250" t="e">
        <v>#REF!</v>
      </c>
      <c r="T131" s="251" t="e">
        <v>#REF!</v>
      </c>
      <c r="U131" s="250" t="e">
        <v>#REF!</v>
      </c>
      <c r="V131" s="251" t="e">
        <v>#REF!</v>
      </c>
      <c r="W131" s="250" t="e">
        <v>#REF!</v>
      </c>
      <c r="X131" s="251" t="e">
        <v>#REF!</v>
      </c>
      <c r="Y131" s="252" t="e">
        <v>#REF!</v>
      </c>
    </row>
    <row r="132" spans="2:25" customFormat="1" ht="30" hidden="1" customHeight="1" x14ac:dyDescent="0.25">
      <c r="B132" s="253" t="s">
        <v>245</v>
      </c>
      <c r="C132" s="254" t="e">
        <v>#REF!</v>
      </c>
      <c r="D132" s="254" t="e">
        <v>#REF!</v>
      </c>
      <c r="E132" s="254" t="e">
        <v>#REF!</v>
      </c>
      <c r="F132" s="254" t="e">
        <v>#REF!</v>
      </c>
      <c r="G132" s="254" t="e">
        <v>#REF!</v>
      </c>
      <c r="H132" s="254" t="e">
        <v>#REF!</v>
      </c>
      <c r="I132" s="254" t="e">
        <v>#REF!</v>
      </c>
      <c r="J132" s="254" t="e">
        <v>#REF!</v>
      </c>
      <c r="K132" s="254" t="e">
        <v>#REF!</v>
      </c>
      <c r="L132" s="254" t="e">
        <v>#REF!</v>
      </c>
      <c r="M132" s="254" t="e">
        <v>#REF!</v>
      </c>
      <c r="N132" s="254" t="e">
        <v>#REF!</v>
      </c>
      <c r="O132" s="254" t="e">
        <v>#REF!</v>
      </c>
      <c r="P132" s="254" t="e">
        <v>#REF!</v>
      </c>
      <c r="Q132" s="254" t="e">
        <v>#REF!</v>
      </c>
      <c r="R132" s="254" t="e">
        <v>#REF!</v>
      </c>
      <c r="S132" s="254" t="e">
        <v>#REF!</v>
      </c>
      <c r="T132" s="254" t="e">
        <v>#REF!</v>
      </c>
      <c r="U132" s="254" t="e">
        <v>#REF!</v>
      </c>
      <c r="V132" s="254" t="e">
        <v>#REF!</v>
      </c>
      <c r="W132" s="254" t="e">
        <v>#REF!</v>
      </c>
      <c r="X132" s="254" t="e">
        <v>#REF!</v>
      </c>
      <c r="Y132" s="254" t="e">
        <v>#REF!</v>
      </c>
    </row>
    <row r="133" spans="2:25" customFormat="1" ht="15" hidden="1" customHeight="1" outlineLevel="1" x14ac:dyDescent="0.25">
      <c r="B133" s="249" t="s">
        <v>86</v>
      </c>
      <c r="C133" s="250" t="e">
        <v>#REF!</v>
      </c>
      <c r="D133" s="251" t="e">
        <v>#REF!</v>
      </c>
      <c r="E133" s="250" t="e">
        <v>#REF!</v>
      </c>
      <c r="F133" s="251" t="e">
        <v>#REF!</v>
      </c>
      <c r="G133" s="250" t="e">
        <v>#REF!</v>
      </c>
      <c r="H133" s="251" t="e">
        <v>#REF!</v>
      </c>
      <c r="I133" s="250" t="e">
        <v>#REF!</v>
      </c>
      <c r="J133" s="251" t="e">
        <v>#REF!</v>
      </c>
      <c r="K133" s="250" t="e">
        <v>#REF!</v>
      </c>
      <c r="L133" s="251" t="e">
        <v>#REF!</v>
      </c>
      <c r="M133" s="250" t="e">
        <v>#REF!</v>
      </c>
      <c r="N133" s="251" t="e">
        <v>#REF!</v>
      </c>
      <c r="O133" s="250" t="e">
        <v>#REF!</v>
      </c>
      <c r="P133" s="251" t="e">
        <v>#REF!</v>
      </c>
      <c r="Q133" s="250" t="e">
        <v>#REF!</v>
      </c>
      <c r="R133" s="251" t="e">
        <v>#REF!</v>
      </c>
      <c r="S133" s="250" t="e">
        <v>#REF!</v>
      </c>
      <c r="T133" s="251" t="e">
        <v>#REF!</v>
      </c>
      <c r="U133" s="250" t="e">
        <v>#REF!</v>
      </c>
      <c r="V133" s="251" t="e">
        <v>#REF!</v>
      </c>
      <c r="W133" s="250" t="e">
        <v>#REF!</v>
      </c>
      <c r="X133" s="251" t="e">
        <v>#REF!</v>
      </c>
      <c r="Y133" s="252" t="e">
        <v>#REF!</v>
      </c>
    </row>
    <row r="134" spans="2:25" customFormat="1" ht="15" hidden="1" customHeight="1" outlineLevel="1" x14ac:dyDescent="0.25">
      <c r="B134" s="249" t="s">
        <v>87</v>
      </c>
      <c r="C134" s="250" t="e">
        <v>#REF!</v>
      </c>
      <c r="D134" s="251" t="e">
        <v>#REF!</v>
      </c>
      <c r="E134" s="250" t="e">
        <v>#REF!</v>
      </c>
      <c r="F134" s="251" t="e">
        <v>#REF!</v>
      </c>
      <c r="G134" s="250" t="e">
        <v>#REF!</v>
      </c>
      <c r="H134" s="251" t="e">
        <v>#REF!</v>
      </c>
      <c r="I134" s="250" t="e">
        <v>#REF!</v>
      </c>
      <c r="J134" s="251" t="e">
        <v>#REF!</v>
      </c>
      <c r="K134" s="250" t="e">
        <v>#REF!</v>
      </c>
      <c r="L134" s="251" t="e">
        <v>#REF!</v>
      </c>
      <c r="M134" s="250" t="e">
        <v>#REF!</v>
      </c>
      <c r="N134" s="251" t="e">
        <v>#REF!</v>
      </c>
      <c r="O134" s="250" t="e">
        <v>#REF!</v>
      </c>
      <c r="P134" s="251" t="e">
        <v>#REF!</v>
      </c>
      <c r="Q134" s="250" t="e">
        <v>#REF!</v>
      </c>
      <c r="R134" s="251" t="e">
        <v>#REF!</v>
      </c>
      <c r="S134" s="250" t="e">
        <v>#REF!</v>
      </c>
      <c r="T134" s="251" t="e">
        <v>#REF!</v>
      </c>
      <c r="U134" s="250" t="e">
        <v>#REF!</v>
      </c>
      <c r="V134" s="251" t="e">
        <v>#REF!</v>
      </c>
      <c r="W134" s="250" t="e">
        <v>#REF!</v>
      </c>
      <c r="X134" s="251" t="e">
        <v>#REF!</v>
      </c>
      <c r="Y134" s="252" t="e">
        <v>#REF!</v>
      </c>
    </row>
    <row r="135" spans="2:25" customFormat="1" ht="15" hidden="1" customHeight="1" outlineLevel="1" x14ac:dyDescent="0.25">
      <c r="B135" s="249" t="s">
        <v>88</v>
      </c>
      <c r="C135" s="250" t="e">
        <v>#REF!</v>
      </c>
      <c r="D135" s="251" t="e">
        <v>#REF!</v>
      </c>
      <c r="E135" s="250" t="e">
        <v>#REF!</v>
      </c>
      <c r="F135" s="251" t="e">
        <v>#REF!</v>
      </c>
      <c r="G135" s="250" t="e">
        <v>#REF!</v>
      </c>
      <c r="H135" s="251" t="e">
        <v>#REF!</v>
      </c>
      <c r="I135" s="250" t="e">
        <v>#REF!</v>
      </c>
      <c r="J135" s="251" t="e">
        <v>#REF!</v>
      </c>
      <c r="K135" s="250" t="e">
        <v>#REF!</v>
      </c>
      <c r="L135" s="251" t="e">
        <v>#REF!</v>
      </c>
      <c r="M135" s="250" t="e">
        <v>#REF!</v>
      </c>
      <c r="N135" s="251" t="e">
        <v>#REF!</v>
      </c>
      <c r="O135" s="250" t="e">
        <v>#REF!</v>
      </c>
      <c r="P135" s="251" t="e">
        <v>#REF!</v>
      </c>
      <c r="Q135" s="250" t="e">
        <v>#REF!</v>
      </c>
      <c r="R135" s="251" t="e">
        <v>#REF!</v>
      </c>
      <c r="S135" s="250" t="e">
        <v>#REF!</v>
      </c>
      <c r="T135" s="251" t="e">
        <v>#REF!</v>
      </c>
      <c r="U135" s="250" t="e">
        <v>#REF!</v>
      </c>
      <c r="V135" s="251" t="e">
        <v>#REF!</v>
      </c>
      <c r="W135" s="250" t="e">
        <v>#REF!</v>
      </c>
      <c r="X135" s="251" t="e">
        <v>#REF!</v>
      </c>
      <c r="Y135" s="252" t="e">
        <v>#REF!</v>
      </c>
    </row>
    <row r="136" spans="2:25" customFormat="1" ht="15" hidden="1" customHeight="1" outlineLevel="1" x14ac:dyDescent="0.25">
      <c r="B136" s="249" t="s">
        <v>89</v>
      </c>
      <c r="C136" s="250" t="e">
        <v>#REF!</v>
      </c>
      <c r="D136" s="251" t="e">
        <v>#REF!</v>
      </c>
      <c r="E136" s="250" t="e">
        <v>#REF!</v>
      </c>
      <c r="F136" s="251" t="e">
        <v>#REF!</v>
      </c>
      <c r="G136" s="250" t="e">
        <v>#REF!</v>
      </c>
      <c r="H136" s="251" t="e">
        <v>#REF!</v>
      </c>
      <c r="I136" s="250" t="e">
        <v>#REF!</v>
      </c>
      <c r="J136" s="251" t="e">
        <v>#REF!</v>
      </c>
      <c r="K136" s="250" t="e">
        <v>#REF!</v>
      </c>
      <c r="L136" s="251" t="e">
        <v>#REF!</v>
      </c>
      <c r="M136" s="250" t="e">
        <v>#REF!</v>
      </c>
      <c r="N136" s="251" t="e">
        <v>#REF!</v>
      </c>
      <c r="O136" s="250" t="e">
        <v>#REF!</v>
      </c>
      <c r="P136" s="251" t="e">
        <v>#REF!</v>
      </c>
      <c r="Q136" s="250" t="e">
        <v>#REF!</v>
      </c>
      <c r="R136" s="251" t="e">
        <v>#REF!</v>
      </c>
      <c r="S136" s="250" t="e">
        <v>#REF!</v>
      </c>
      <c r="T136" s="251" t="e">
        <v>#REF!</v>
      </c>
      <c r="U136" s="250" t="e">
        <v>#REF!</v>
      </c>
      <c r="V136" s="251" t="e">
        <v>#REF!</v>
      </c>
      <c r="W136" s="250" t="e">
        <v>#REF!</v>
      </c>
      <c r="X136" s="251" t="e">
        <v>#REF!</v>
      </c>
      <c r="Y136" s="252" t="e">
        <v>#REF!</v>
      </c>
    </row>
    <row r="137" spans="2:25" customFormat="1" ht="15" hidden="1" customHeight="1" outlineLevel="1" x14ac:dyDescent="0.25">
      <c r="B137" s="249" t="s">
        <v>90</v>
      </c>
      <c r="C137" s="250" t="e">
        <v>#REF!</v>
      </c>
      <c r="D137" s="251" t="e">
        <v>#REF!</v>
      </c>
      <c r="E137" s="250" t="e">
        <v>#REF!</v>
      </c>
      <c r="F137" s="251" t="e">
        <v>#REF!</v>
      </c>
      <c r="G137" s="250" t="e">
        <v>#REF!</v>
      </c>
      <c r="H137" s="251" t="e">
        <v>#REF!</v>
      </c>
      <c r="I137" s="250" t="e">
        <v>#REF!</v>
      </c>
      <c r="J137" s="251" t="e">
        <v>#REF!</v>
      </c>
      <c r="K137" s="250" t="e">
        <v>#REF!</v>
      </c>
      <c r="L137" s="251" t="e">
        <v>#REF!</v>
      </c>
      <c r="M137" s="250" t="e">
        <v>#REF!</v>
      </c>
      <c r="N137" s="251" t="e">
        <v>#REF!</v>
      </c>
      <c r="O137" s="250" t="e">
        <v>#REF!</v>
      </c>
      <c r="P137" s="251" t="e">
        <v>#REF!</v>
      </c>
      <c r="Q137" s="250" t="e">
        <v>#REF!</v>
      </c>
      <c r="R137" s="251" t="e">
        <v>#REF!</v>
      </c>
      <c r="S137" s="250" t="e">
        <v>#REF!</v>
      </c>
      <c r="T137" s="251" t="e">
        <v>#REF!</v>
      </c>
      <c r="U137" s="250" t="e">
        <v>#REF!</v>
      </c>
      <c r="V137" s="251" t="e">
        <v>#REF!</v>
      </c>
      <c r="W137" s="250" t="e">
        <v>#REF!</v>
      </c>
      <c r="X137" s="251" t="e">
        <v>#REF!</v>
      </c>
      <c r="Y137" s="252" t="e">
        <v>#REF!</v>
      </c>
    </row>
    <row r="138" spans="2:25" customFormat="1" ht="15" hidden="1" customHeight="1" outlineLevel="1" x14ac:dyDescent="0.25">
      <c r="B138" s="249" t="s">
        <v>91</v>
      </c>
      <c r="C138" s="250" t="e">
        <v>#REF!</v>
      </c>
      <c r="D138" s="251" t="e">
        <v>#REF!</v>
      </c>
      <c r="E138" s="250" t="e">
        <v>#REF!</v>
      </c>
      <c r="F138" s="251" t="e">
        <v>#REF!</v>
      </c>
      <c r="G138" s="250" t="e">
        <v>#REF!</v>
      </c>
      <c r="H138" s="251" t="e">
        <v>#REF!</v>
      </c>
      <c r="I138" s="250" t="e">
        <v>#REF!</v>
      </c>
      <c r="J138" s="251" t="e">
        <v>#REF!</v>
      </c>
      <c r="K138" s="250" t="e">
        <v>#REF!</v>
      </c>
      <c r="L138" s="251" t="e">
        <v>#REF!</v>
      </c>
      <c r="M138" s="250" t="e">
        <v>#REF!</v>
      </c>
      <c r="N138" s="251" t="e">
        <v>#REF!</v>
      </c>
      <c r="O138" s="250" t="e">
        <v>#REF!</v>
      </c>
      <c r="P138" s="251" t="e">
        <v>#REF!</v>
      </c>
      <c r="Q138" s="250" t="e">
        <v>#REF!</v>
      </c>
      <c r="R138" s="251" t="e">
        <v>#REF!</v>
      </c>
      <c r="S138" s="250" t="e">
        <v>#REF!</v>
      </c>
      <c r="T138" s="251" t="e">
        <v>#REF!</v>
      </c>
      <c r="U138" s="250" t="e">
        <v>#REF!</v>
      </c>
      <c r="V138" s="251" t="e">
        <v>#REF!</v>
      </c>
      <c r="W138" s="250" t="e">
        <v>#REF!</v>
      </c>
      <c r="X138" s="251" t="e">
        <v>#REF!</v>
      </c>
      <c r="Y138" s="252" t="e">
        <v>#REF!</v>
      </c>
    </row>
    <row r="139" spans="2:25" customFormat="1" ht="15" hidden="1" customHeight="1" outlineLevel="1" x14ac:dyDescent="0.25">
      <c r="B139" s="249" t="s">
        <v>92</v>
      </c>
      <c r="C139" s="250" t="e">
        <v>#REF!</v>
      </c>
      <c r="D139" s="251" t="e">
        <v>#REF!</v>
      </c>
      <c r="E139" s="250" t="e">
        <v>#REF!</v>
      </c>
      <c r="F139" s="251" t="e">
        <v>#REF!</v>
      </c>
      <c r="G139" s="250" t="e">
        <v>#REF!</v>
      </c>
      <c r="H139" s="251" t="e">
        <v>#REF!</v>
      </c>
      <c r="I139" s="250" t="e">
        <v>#REF!</v>
      </c>
      <c r="J139" s="251" t="e">
        <v>#REF!</v>
      </c>
      <c r="K139" s="250" t="e">
        <v>#REF!</v>
      </c>
      <c r="L139" s="251" t="e">
        <v>#REF!</v>
      </c>
      <c r="M139" s="250" t="e">
        <v>#REF!</v>
      </c>
      <c r="N139" s="251" t="e">
        <v>#REF!</v>
      </c>
      <c r="O139" s="250" t="e">
        <v>#REF!</v>
      </c>
      <c r="P139" s="251" t="e">
        <v>#REF!</v>
      </c>
      <c r="Q139" s="250" t="e">
        <v>#REF!</v>
      </c>
      <c r="R139" s="251" t="e">
        <v>#REF!</v>
      </c>
      <c r="S139" s="250" t="e">
        <v>#REF!</v>
      </c>
      <c r="T139" s="251" t="e">
        <v>#REF!</v>
      </c>
      <c r="U139" s="250" t="e">
        <v>#REF!</v>
      </c>
      <c r="V139" s="251" t="e">
        <v>#REF!</v>
      </c>
      <c r="W139" s="250" t="e">
        <v>#REF!</v>
      </c>
      <c r="X139" s="251" t="e">
        <v>#REF!</v>
      </c>
      <c r="Y139" s="252" t="e">
        <v>#REF!</v>
      </c>
    </row>
    <row r="140" spans="2:25" customFormat="1" ht="15" hidden="1" customHeight="1" outlineLevel="1" x14ac:dyDescent="0.25">
      <c r="B140" s="249" t="s">
        <v>93</v>
      </c>
      <c r="C140" s="250" t="e">
        <v>#REF!</v>
      </c>
      <c r="D140" s="251" t="e">
        <v>#REF!</v>
      </c>
      <c r="E140" s="250" t="e">
        <v>#REF!</v>
      </c>
      <c r="F140" s="251" t="e">
        <v>#REF!</v>
      </c>
      <c r="G140" s="250" t="e">
        <v>#REF!</v>
      </c>
      <c r="H140" s="251" t="e">
        <v>#REF!</v>
      </c>
      <c r="I140" s="250" t="e">
        <v>#REF!</v>
      </c>
      <c r="J140" s="251" t="e">
        <v>#REF!</v>
      </c>
      <c r="K140" s="250" t="e">
        <v>#REF!</v>
      </c>
      <c r="L140" s="251" t="e">
        <v>#REF!</v>
      </c>
      <c r="M140" s="250" t="e">
        <v>#REF!</v>
      </c>
      <c r="N140" s="251" t="e">
        <v>#REF!</v>
      </c>
      <c r="O140" s="250" t="e">
        <v>#REF!</v>
      </c>
      <c r="P140" s="251" t="e">
        <v>#REF!</v>
      </c>
      <c r="Q140" s="250" t="e">
        <v>#REF!</v>
      </c>
      <c r="R140" s="251" t="e">
        <v>#REF!</v>
      </c>
      <c r="S140" s="250" t="e">
        <v>#REF!</v>
      </c>
      <c r="T140" s="251" t="e">
        <v>#REF!</v>
      </c>
      <c r="U140" s="250" t="e">
        <v>#REF!</v>
      </c>
      <c r="V140" s="251" t="e">
        <v>#REF!</v>
      </c>
      <c r="W140" s="250" t="e">
        <v>#REF!</v>
      </c>
      <c r="X140" s="251" t="e">
        <v>#REF!</v>
      </c>
      <c r="Y140" s="252" t="e">
        <v>#REF!</v>
      </c>
    </row>
    <row r="141" spans="2:25" customFormat="1" ht="15" hidden="1" customHeight="1" outlineLevel="1" x14ac:dyDescent="0.25">
      <c r="B141" s="249" t="s">
        <v>94</v>
      </c>
      <c r="C141" s="250" t="e">
        <v>#REF!</v>
      </c>
      <c r="D141" s="251" t="e">
        <v>#REF!</v>
      </c>
      <c r="E141" s="250" t="e">
        <v>#REF!</v>
      </c>
      <c r="F141" s="251" t="e">
        <v>#REF!</v>
      </c>
      <c r="G141" s="250" t="e">
        <v>#REF!</v>
      </c>
      <c r="H141" s="251" t="e">
        <v>#REF!</v>
      </c>
      <c r="I141" s="250" t="e">
        <v>#REF!</v>
      </c>
      <c r="J141" s="251" t="e">
        <v>#REF!</v>
      </c>
      <c r="K141" s="250" t="e">
        <v>#REF!</v>
      </c>
      <c r="L141" s="251" t="e">
        <v>#REF!</v>
      </c>
      <c r="M141" s="250" t="e">
        <v>#REF!</v>
      </c>
      <c r="N141" s="251" t="e">
        <v>#REF!</v>
      </c>
      <c r="O141" s="250" t="e">
        <v>#REF!</v>
      </c>
      <c r="P141" s="251" t="e">
        <v>#REF!</v>
      </c>
      <c r="Q141" s="250" t="e">
        <v>#REF!</v>
      </c>
      <c r="R141" s="251" t="e">
        <v>#REF!</v>
      </c>
      <c r="S141" s="250" t="e">
        <v>#REF!</v>
      </c>
      <c r="T141" s="251" t="e">
        <v>#REF!</v>
      </c>
      <c r="U141" s="250" t="e">
        <v>#REF!</v>
      </c>
      <c r="V141" s="251" t="e">
        <v>#REF!</v>
      </c>
      <c r="W141" s="250" t="e">
        <v>#REF!</v>
      </c>
      <c r="X141" s="251" t="e">
        <v>#REF!</v>
      </c>
      <c r="Y141" s="252" t="e">
        <v>#REF!</v>
      </c>
    </row>
    <row r="142" spans="2:25" customFormat="1" ht="15" hidden="1" customHeight="1" outlineLevel="1" x14ac:dyDescent="0.25">
      <c r="B142" s="249" t="s">
        <v>95</v>
      </c>
      <c r="C142" s="250" t="e">
        <v>#REF!</v>
      </c>
      <c r="D142" s="251" t="e">
        <v>#REF!</v>
      </c>
      <c r="E142" s="250" t="e">
        <v>#REF!</v>
      </c>
      <c r="F142" s="251" t="e">
        <v>#REF!</v>
      </c>
      <c r="G142" s="250" t="e">
        <v>#REF!</v>
      </c>
      <c r="H142" s="251" t="e">
        <v>#REF!</v>
      </c>
      <c r="I142" s="250" t="e">
        <v>#REF!</v>
      </c>
      <c r="J142" s="251" t="e">
        <v>#REF!</v>
      </c>
      <c r="K142" s="250" t="e">
        <v>#REF!</v>
      </c>
      <c r="L142" s="251" t="e">
        <v>#REF!</v>
      </c>
      <c r="M142" s="250" t="e">
        <v>#REF!</v>
      </c>
      <c r="N142" s="251" t="e">
        <v>#REF!</v>
      </c>
      <c r="O142" s="250" t="e">
        <v>#REF!</v>
      </c>
      <c r="P142" s="251" t="e">
        <v>#REF!</v>
      </c>
      <c r="Q142" s="250" t="e">
        <v>#REF!</v>
      </c>
      <c r="R142" s="251" t="e">
        <v>#REF!</v>
      </c>
      <c r="S142" s="250" t="e">
        <v>#REF!</v>
      </c>
      <c r="T142" s="251" t="e">
        <v>#REF!</v>
      </c>
      <c r="U142" s="250" t="e">
        <v>#REF!</v>
      </c>
      <c r="V142" s="251" t="e">
        <v>#REF!</v>
      </c>
      <c r="W142" s="250" t="e">
        <v>#REF!</v>
      </c>
      <c r="X142" s="251" t="e">
        <v>#REF!</v>
      </c>
      <c r="Y142" s="252" t="e">
        <v>#REF!</v>
      </c>
    </row>
    <row r="143" spans="2:25" customFormat="1" ht="15" hidden="1" customHeight="1" outlineLevel="1" x14ac:dyDescent="0.25">
      <c r="B143" s="249" t="s">
        <v>96</v>
      </c>
      <c r="C143" s="250" t="e">
        <v>#REF!</v>
      </c>
      <c r="D143" s="251" t="e">
        <v>#REF!</v>
      </c>
      <c r="E143" s="250" t="e">
        <v>#REF!</v>
      </c>
      <c r="F143" s="251" t="e">
        <v>#REF!</v>
      </c>
      <c r="G143" s="250" t="e">
        <v>#REF!</v>
      </c>
      <c r="H143" s="251" t="e">
        <v>#REF!</v>
      </c>
      <c r="I143" s="250" t="e">
        <v>#REF!</v>
      </c>
      <c r="J143" s="251" t="e">
        <v>#REF!</v>
      </c>
      <c r="K143" s="250" t="e">
        <v>#REF!</v>
      </c>
      <c r="L143" s="251" t="e">
        <v>#REF!</v>
      </c>
      <c r="M143" s="250" t="e">
        <v>#REF!</v>
      </c>
      <c r="N143" s="251" t="e">
        <v>#REF!</v>
      </c>
      <c r="O143" s="250" t="e">
        <v>#REF!</v>
      </c>
      <c r="P143" s="251" t="e">
        <v>#REF!</v>
      </c>
      <c r="Q143" s="250" t="e">
        <v>#REF!</v>
      </c>
      <c r="R143" s="251" t="e">
        <v>#REF!</v>
      </c>
      <c r="S143" s="250" t="e">
        <v>#REF!</v>
      </c>
      <c r="T143" s="251" t="e">
        <v>#REF!</v>
      </c>
      <c r="U143" s="250" t="e">
        <v>#REF!</v>
      </c>
      <c r="V143" s="251" t="e">
        <v>#REF!</v>
      </c>
      <c r="W143" s="250" t="e">
        <v>#REF!</v>
      </c>
      <c r="X143" s="251" t="e">
        <v>#REF!</v>
      </c>
      <c r="Y143" s="252" t="e">
        <v>#REF!</v>
      </c>
    </row>
    <row r="144" spans="2:25" customFormat="1" ht="15" hidden="1" customHeight="1" outlineLevel="1" x14ac:dyDescent="0.25">
      <c r="B144" s="249" t="s">
        <v>97</v>
      </c>
      <c r="C144" s="250" t="e">
        <v>#REF!</v>
      </c>
      <c r="D144" s="251" t="e">
        <v>#REF!</v>
      </c>
      <c r="E144" s="250" t="e">
        <v>#REF!</v>
      </c>
      <c r="F144" s="251" t="e">
        <v>#REF!</v>
      </c>
      <c r="G144" s="250" t="e">
        <v>#REF!</v>
      </c>
      <c r="H144" s="251" t="e">
        <v>#REF!</v>
      </c>
      <c r="I144" s="250" t="e">
        <v>#REF!</v>
      </c>
      <c r="J144" s="251" t="e">
        <v>#REF!</v>
      </c>
      <c r="K144" s="250" t="e">
        <v>#REF!</v>
      </c>
      <c r="L144" s="251" t="e">
        <v>#REF!</v>
      </c>
      <c r="M144" s="250" t="e">
        <v>#REF!</v>
      </c>
      <c r="N144" s="251" t="e">
        <v>#REF!</v>
      </c>
      <c r="O144" s="250" t="e">
        <v>#REF!</v>
      </c>
      <c r="P144" s="251" t="e">
        <v>#REF!</v>
      </c>
      <c r="Q144" s="250" t="e">
        <v>#REF!</v>
      </c>
      <c r="R144" s="251" t="e">
        <v>#REF!</v>
      </c>
      <c r="S144" s="250" t="e">
        <v>#REF!</v>
      </c>
      <c r="T144" s="251" t="e">
        <v>#REF!</v>
      </c>
      <c r="U144" s="250" t="e">
        <v>#REF!</v>
      </c>
      <c r="V144" s="251" t="e">
        <v>#REF!</v>
      </c>
      <c r="W144" s="250" t="e">
        <v>#REF!</v>
      </c>
      <c r="X144" s="251" t="e">
        <v>#REF!</v>
      </c>
      <c r="Y144" s="252" t="e">
        <v>#REF!</v>
      </c>
    </row>
    <row r="145" spans="2:25" customFormat="1" hidden="1" collapsed="1" x14ac:dyDescent="0.25">
      <c r="B145" s="255">
        <v>2009</v>
      </c>
      <c r="C145" s="256" t="e">
        <v>#REF!</v>
      </c>
      <c r="D145" s="256" t="e">
        <v>#REF!</v>
      </c>
      <c r="E145" s="256" t="e">
        <v>#REF!</v>
      </c>
      <c r="F145" s="256" t="e">
        <v>#REF!</v>
      </c>
      <c r="G145" s="256" t="e">
        <v>#REF!</v>
      </c>
      <c r="H145" s="256" t="e">
        <v>#REF!</v>
      </c>
      <c r="I145" s="256" t="e">
        <v>#REF!</v>
      </c>
      <c r="J145" s="256" t="e">
        <v>#REF!</v>
      </c>
      <c r="K145" s="256" t="e">
        <v>#REF!</v>
      </c>
      <c r="L145" s="256" t="e">
        <v>#REF!</v>
      </c>
      <c r="M145" s="256" t="e">
        <v>#REF!</v>
      </c>
      <c r="N145" s="256" t="e">
        <v>#REF!</v>
      </c>
      <c r="O145" s="256" t="e">
        <v>#REF!</v>
      </c>
      <c r="P145" s="256" t="e">
        <v>#REF!</v>
      </c>
      <c r="Q145" s="256" t="e">
        <v>#REF!</v>
      </c>
      <c r="R145" s="256" t="e">
        <v>#REF!</v>
      </c>
      <c r="S145" s="256" t="e">
        <v>#REF!</v>
      </c>
      <c r="T145" s="256" t="e">
        <v>#REF!</v>
      </c>
      <c r="U145" s="256" t="e">
        <v>#REF!</v>
      </c>
      <c r="V145" s="256" t="e">
        <v>#REF!</v>
      </c>
      <c r="W145" s="256" t="e">
        <v>#REF!</v>
      </c>
      <c r="X145" s="256" t="e">
        <v>#REF!</v>
      </c>
      <c r="Y145" s="256" t="e">
        <v>#REF!</v>
      </c>
    </row>
    <row r="146" spans="2:25" customFormat="1" ht="15" hidden="1" customHeight="1" outlineLevel="1" x14ac:dyDescent="0.25">
      <c r="B146" s="249" t="s">
        <v>86</v>
      </c>
      <c r="C146" s="250" t="e">
        <v>#REF!</v>
      </c>
      <c r="D146" s="251" t="e">
        <v>#REF!</v>
      </c>
      <c r="E146" s="250" t="e">
        <v>#REF!</v>
      </c>
      <c r="F146" s="251" t="e">
        <v>#REF!</v>
      </c>
      <c r="G146" s="250" t="e">
        <v>#REF!</v>
      </c>
      <c r="H146" s="251" t="e">
        <v>#REF!</v>
      </c>
      <c r="I146" s="250" t="e">
        <v>#REF!</v>
      </c>
      <c r="J146" s="251" t="e">
        <v>#REF!</v>
      </c>
      <c r="K146" s="250" t="e">
        <v>#REF!</v>
      </c>
      <c r="L146" s="251" t="e">
        <v>#REF!</v>
      </c>
      <c r="M146" s="250" t="e">
        <v>#REF!</v>
      </c>
      <c r="N146" s="251" t="e">
        <v>#REF!</v>
      </c>
      <c r="O146" s="250" t="e">
        <v>#REF!</v>
      </c>
      <c r="P146" s="251" t="e">
        <v>#REF!</v>
      </c>
      <c r="Q146" s="250" t="e">
        <v>#REF!</v>
      </c>
      <c r="R146" s="251" t="e">
        <v>#REF!</v>
      </c>
      <c r="S146" s="250" t="e">
        <v>#REF!</v>
      </c>
      <c r="T146" s="251" t="e">
        <v>#REF!</v>
      </c>
      <c r="U146" s="250" t="e">
        <v>#REF!</v>
      </c>
      <c r="V146" s="251" t="e">
        <v>#REF!</v>
      </c>
      <c r="W146" s="250" t="e">
        <v>#REF!</v>
      </c>
      <c r="X146" s="251" t="e">
        <v>#REF!</v>
      </c>
      <c r="Y146" s="252" t="e">
        <v>#REF!</v>
      </c>
    </row>
    <row r="147" spans="2:25" customFormat="1" ht="15" hidden="1" customHeight="1" outlineLevel="1" x14ac:dyDescent="0.25">
      <c r="B147" s="249" t="s">
        <v>87</v>
      </c>
      <c r="C147" s="250" t="e">
        <v>#REF!</v>
      </c>
      <c r="D147" s="251" t="e">
        <v>#REF!</v>
      </c>
      <c r="E147" s="250" t="e">
        <v>#REF!</v>
      </c>
      <c r="F147" s="251" t="e">
        <v>#REF!</v>
      </c>
      <c r="G147" s="250" t="e">
        <v>#REF!</v>
      </c>
      <c r="H147" s="251" t="e">
        <v>#REF!</v>
      </c>
      <c r="I147" s="250" t="e">
        <v>#REF!</v>
      </c>
      <c r="J147" s="251" t="e">
        <v>#REF!</v>
      </c>
      <c r="K147" s="250" t="e">
        <v>#REF!</v>
      </c>
      <c r="L147" s="251" t="e">
        <v>#REF!</v>
      </c>
      <c r="M147" s="250" t="e">
        <v>#REF!</v>
      </c>
      <c r="N147" s="251" t="e">
        <v>#REF!</v>
      </c>
      <c r="O147" s="250" t="e">
        <v>#REF!</v>
      </c>
      <c r="P147" s="251" t="e">
        <v>#REF!</v>
      </c>
      <c r="Q147" s="250" t="e">
        <v>#REF!</v>
      </c>
      <c r="R147" s="251" t="e">
        <v>#REF!</v>
      </c>
      <c r="S147" s="250" t="e">
        <v>#REF!</v>
      </c>
      <c r="T147" s="251" t="e">
        <v>#REF!</v>
      </c>
      <c r="U147" s="250" t="e">
        <v>#REF!</v>
      </c>
      <c r="V147" s="251" t="e">
        <v>#REF!</v>
      </c>
      <c r="W147" s="250" t="e">
        <v>#REF!</v>
      </c>
      <c r="X147" s="251" t="e">
        <v>#REF!</v>
      </c>
      <c r="Y147" s="252" t="e">
        <v>#REF!</v>
      </c>
    </row>
    <row r="148" spans="2:25" customFormat="1" ht="15" hidden="1" customHeight="1" outlineLevel="1" x14ac:dyDescent="0.25">
      <c r="B148" s="249" t="s">
        <v>88</v>
      </c>
      <c r="C148" s="250" t="e">
        <v>#REF!</v>
      </c>
      <c r="D148" s="251" t="e">
        <v>#REF!</v>
      </c>
      <c r="E148" s="250" t="e">
        <v>#REF!</v>
      </c>
      <c r="F148" s="251" t="e">
        <v>#REF!</v>
      </c>
      <c r="G148" s="250" t="e">
        <v>#REF!</v>
      </c>
      <c r="H148" s="251" t="e">
        <v>#REF!</v>
      </c>
      <c r="I148" s="250" t="e">
        <v>#REF!</v>
      </c>
      <c r="J148" s="251" t="e">
        <v>#REF!</v>
      </c>
      <c r="K148" s="250" t="e">
        <v>#REF!</v>
      </c>
      <c r="L148" s="251" t="e">
        <v>#REF!</v>
      </c>
      <c r="M148" s="250" t="e">
        <v>#REF!</v>
      </c>
      <c r="N148" s="251" t="e">
        <v>#REF!</v>
      </c>
      <c r="O148" s="250" t="e">
        <v>#REF!</v>
      </c>
      <c r="P148" s="251" t="e">
        <v>#REF!</v>
      </c>
      <c r="Q148" s="250" t="e">
        <v>#REF!</v>
      </c>
      <c r="R148" s="251" t="e">
        <v>#REF!</v>
      </c>
      <c r="S148" s="250" t="e">
        <v>#REF!</v>
      </c>
      <c r="T148" s="251" t="e">
        <v>#REF!</v>
      </c>
      <c r="U148" s="250" t="e">
        <v>#REF!</v>
      </c>
      <c r="V148" s="251" t="e">
        <v>#REF!</v>
      </c>
      <c r="W148" s="250" t="e">
        <v>#REF!</v>
      </c>
      <c r="X148" s="251" t="e">
        <v>#REF!</v>
      </c>
      <c r="Y148" s="252" t="e">
        <v>#REF!</v>
      </c>
    </row>
    <row r="149" spans="2:25" customFormat="1" ht="15" hidden="1" customHeight="1" outlineLevel="1" x14ac:dyDescent="0.25">
      <c r="B149" s="249" t="s">
        <v>89</v>
      </c>
      <c r="C149" s="250" t="e">
        <v>#REF!</v>
      </c>
      <c r="D149" s="251" t="e">
        <v>#REF!</v>
      </c>
      <c r="E149" s="250" t="e">
        <v>#REF!</v>
      </c>
      <c r="F149" s="251" t="e">
        <v>#REF!</v>
      </c>
      <c r="G149" s="250" t="e">
        <v>#REF!</v>
      </c>
      <c r="H149" s="251" t="e">
        <v>#REF!</v>
      </c>
      <c r="I149" s="250" t="e">
        <v>#REF!</v>
      </c>
      <c r="J149" s="251" t="e">
        <v>#REF!</v>
      </c>
      <c r="K149" s="250" t="e">
        <v>#REF!</v>
      </c>
      <c r="L149" s="251" t="e">
        <v>#REF!</v>
      </c>
      <c r="M149" s="250" t="e">
        <v>#REF!</v>
      </c>
      <c r="N149" s="251" t="e">
        <v>#REF!</v>
      </c>
      <c r="O149" s="250" t="e">
        <v>#REF!</v>
      </c>
      <c r="P149" s="251" t="e">
        <v>#REF!</v>
      </c>
      <c r="Q149" s="250" t="e">
        <v>#REF!</v>
      </c>
      <c r="R149" s="251" t="e">
        <v>#REF!</v>
      </c>
      <c r="S149" s="250" t="e">
        <v>#REF!</v>
      </c>
      <c r="T149" s="251" t="e">
        <v>#REF!</v>
      </c>
      <c r="U149" s="250" t="e">
        <v>#REF!</v>
      </c>
      <c r="V149" s="251" t="e">
        <v>#REF!</v>
      </c>
      <c r="W149" s="250" t="e">
        <v>#REF!</v>
      </c>
      <c r="X149" s="251" t="e">
        <v>#REF!</v>
      </c>
      <c r="Y149" s="252" t="e">
        <v>#REF!</v>
      </c>
    </row>
    <row r="150" spans="2:25" customFormat="1" ht="15" hidden="1" customHeight="1" outlineLevel="1" x14ac:dyDescent="0.25">
      <c r="B150" s="249" t="s">
        <v>90</v>
      </c>
      <c r="C150" s="250" t="e">
        <v>#REF!</v>
      </c>
      <c r="D150" s="251" t="e">
        <v>#REF!</v>
      </c>
      <c r="E150" s="250" t="e">
        <v>#REF!</v>
      </c>
      <c r="F150" s="251" t="e">
        <v>#REF!</v>
      </c>
      <c r="G150" s="250" t="e">
        <v>#REF!</v>
      </c>
      <c r="H150" s="251" t="e">
        <v>#REF!</v>
      </c>
      <c r="I150" s="250" t="e">
        <v>#REF!</v>
      </c>
      <c r="J150" s="251" t="e">
        <v>#REF!</v>
      </c>
      <c r="K150" s="250" t="e">
        <v>#REF!</v>
      </c>
      <c r="L150" s="251" t="e">
        <v>#REF!</v>
      </c>
      <c r="M150" s="250" t="e">
        <v>#REF!</v>
      </c>
      <c r="N150" s="251" t="e">
        <v>#REF!</v>
      </c>
      <c r="O150" s="250" t="e">
        <v>#REF!</v>
      </c>
      <c r="P150" s="251" t="e">
        <v>#REF!</v>
      </c>
      <c r="Q150" s="250" t="e">
        <v>#REF!</v>
      </c>
      <c r="R150" s="251" t="e">
        <v>#REF!</v>
      </c>
      <c r="S150" s="250" t="e">
        <v>#REF!</v>
      </c>
      <c r="T150" s="251" t="e">
        <v>#REF!</v>
      </c>
      <c r="U150" s="250" t="e">
        <v>#REF!</v>
      </c>
      <c r="V150" s="251" t="e">
        <v>#REF!</v>
      </c>
      <c r="W150" s="250" t="e">
        <v>#REF!</v>
      </c>
      <c r="X150" s="251" t="e">
        <v>#REF!</v>
      </c>
      <c r="Y150" s="252" t="e">
        <v>#REF!</v>
      </c>
    </row>
    <row r="151" spans="2:25" customFormat="1" ht="15" hidden="1" customHeight="1" outlineLevel="1" x14ac:dyDescent="0.25">
      <c r="B151" s="249" t="s">
        <v>91</v>
      </c>
      <c r="C151" s="250" t="e">
        <v>#REF!</v>
      </c>
      <c r="D151" s="251" t="e">
        <v>#REF!</v>
      </c>
      <c r="E151" s="250" t="e">
        <v>#REF!</v>
      </c>
      <c r="F151" s="251" t="e">
        <v>#REF!</v>
      </c>
      <c r="G151" s="250" t="e">
        <v>#REF!</v>
      </c>
      <c r="H151" s="251" t="e">
        <v>#REF!</v>
      </c>
      <c r="I151" s="250" t="e">
        <v>#REF!</v>
      </c>
      <c r="J151" s="251" t="e">
        <v>#REF!</v>
      </c>
      <c r="K151" s="250" t="e">
        <v>#REF!</v>
      </c>
      <c r="L151" s="251" t="e">
        <v>#REF!</v>
      </c>
      <c r="M151" s="250" t="e">
        <v>#REF!</v>
      </c>
      <c r="N151" s="251" t="e">
        <v>#REF!</v>
      </c>
      <c r="O151" s="250" t="e">
        <v>#REF!</v>
      </c>
      <c r="P151" s="251" t="e">
        <v>#REF!</v>
      </c>
      <c r="Q151" s="250" t="e">
        <v>#REF!</v>
      </c>
      <c r="R151" s="251" t="e">
        <v>#REF!</v>
      </c>
      <c r="S151" s="250" t="e">
        <v>#REF!</v>
      </c>
      <c r="T151" s="251" t="e">
        <v>#REF!</v>
      </c>
      <c r="U151" s="250" t="e">
        <v>#REF!</v>
      </c>
      <c r="V151" s="251" t="e">
        <v>#REF!</v>
      </c>
      <c r="W151" s="250" t="e">
        <v>#REF!</v>
      </c>
      <c r="X151" s="251" t="e">
        <v>#REF!</v>
      </c>
      <c r="Y151" s="252" t="e">
        <v>#REF!</v>
      </c>
    </row>
    <row r="152" spans="2:25" customFormat="1" ht="15" hidden="1" customHeight="1" outlineLevel="1" x14ac:dyDescent="0.25">
      <c r="B152" s="249" t="s">
        <v>92</v>
      </c>
      <c r="C152" s="250" t="e">
        <v>#REF!</v>
      </c>
      <c r="D152" s="251" t="e">
        <v>#REF!</v>
      </c>
      <c r="E152" s="250" t="e">
        <v>#REF!</v>
      </c>
      <c r="F152" s="251" t="e">
        <v>#REF!</v>
      </c>
      <c r="G152" s="250" t="e">
        <v>#REF!</v>
      </c>
      <c r="H152" s="251" t="e">
        <v>#REF!</v>
      </c>
      <c r="I152" s="250" t="e">
        <v>#REF!</v>
      </c>
      <c r="J152" s="251" t="e">
        <v>#REF!</v>
      </c>
      <c r="K152" s="250" t="e">
        <v>#REF!</v>
      </c>
      <c r="L152" s="251" t="e">
        <v>#REF!</v>
      </c>
      <c r="M152" s="250" t="e">
        <v>#REF!</v>
      </c>
      <c r="N152" s="251" t="e">
        <v>#REF!</v>
      </c>
      <c r="O152" s="250" t="e">
        <v>#REF!</v>
      </c>
      <c r="P152" s="251" t="e">
        <v>#REF!</v>
      </c>
      <c r="Q152" s="250" t="e">
        <v>#REF!</v>
      </c>
      <c r="R152" s="251" t="e">
        <v>#REF!</v>
      </c>
      <c r="S152" s="250" t="e">
        <v>#REF!</v>
      </c>
      <c r="T152" s="251" t="e">
        <v>#REF!</v>
      </c>
      <c r="U152" s="250" t="e">
        <v>#REF!</v>
      </c>
      <c r="V152" s="251" t="e">
        <v>#REF!</v>
      </c>
      <c r="W152" s="250" t="e">
        <v>#REF!</v>
      </c>
      <c r="X152" s="251" t="e">
        <v>#REF!</v>
      </c>
      <c r="Y152" s="252" t="e">
        <v>#REF!</v>
      </c>
    </row>
    <row r="153" spans="2:25" customFormat="1" ht="15" hidden="1" customHeight="1" outlineLevel="1" x14ac:dyDescent="0.25">
      <c r="B153" s="249" t="s">
        <v>93</v>
      </c>
      <c r="C153" s="250" t="e">
        <v>#REF!</v>
      </c>
      <c r="D153" s="251" t="e">
        <v>#REF!</v>
      </c>
      <c r="E153" s="250" t="e">
        <v>#REF!</v>
      </c>
      <c r="F153" s="251" t="e">
        <v>#REF!</v>
      </c>
      <c r="G153" s="250" t="e">
        <v>#REF!</v>
      </c>
      <c r="H153" s="251" t="e">
        <v>#REF!</v>
      </c>
      <c r="I153" s="250" t="e">
        <v>#REF!</v>
      </c>
      <c r="J153" s="251" t="e">
        <v>#REF!</v>
      </c>
      <c r="K153" s="250" t="e">
        <v>#REF!</v>
      </c>
      <c r="L153" s="251" t="e">
        <v>#REF!</v>
      </c>
      <c r="M153" s="250" t="e">
        <v>#REF!</v>
      </c>
      <c r="N153" s="251" t="e">
        <v>#REF!</v>
      </c>
      <c r="O153" s="250" t="e">
        <v>#REF!</v>
      </c>
      <c r="P153" s="251" t="e">
        <v>#REF!</v>
      </c>
      <c r="Q153" s="250" t="e">
        <v>#REF!</v>
      </c>
      <c r="R153" s="251" t="e">
        <v>#REF!</v>
      </c>
      <c r="S153" s="250" t="e">
        <v>#REF!</v>
      </c>
      <c r="T153" s="251" t="e">
        <v>#REF!</v>
      </c>
      <c r="U153" s="250" t="e">
        <v>#REF!</v>
      </c>
      <c r="V153" s="251" t="e">
        <v>#REF!</v>
      </c>
      <c r="W153" s="250" t="e">
        <v>#REF!</v>
      </c>
      <c r="X153" s="251" t="e">
        <v>#REF!</v>
      </c>
      <c r="Y153" s="252" t="e">
        <v>#REF!</v>
      </c>
    </row>
    <row r="154" spans="2:25" customFormat="1" ht="15" hidden="1" customHeight="1" outlineLevel="1" x14ac:dyDescent="0.25">
      <c r="B154" s="249" t="s">
        <v>94</v>
      </c>
      <c r="C154" s="250" t="e">
        <v>#REF!</v>
      </c>
      <c r="D154" s="251" t="e">
        <v>#REF!</v>
      </c>
      <c r="E154" s="250" t="e">
        <v>#REF!</v>
      </c>
      <c r="F154" s="251" t="e">
        <v>#REF!</v>
      </c>
      <c r="G154" s="250" t="e">
        <v>#REF!</v>
      </c>
      <c r="H154" s="251" t="e">
        <v>#REF!</v>
      </c>
      <c r="I154" s="250" t="e">
        <v>#REF!</v>
      </c>
      <c r="J154" s="251" t="e">
        <v>#REF!</v>
      </c>
      <c r="K154" s="250" t="e">
        <v>#REF!</v>
      </c>
      <c r="L154" s="251" t="e">
        <v>#REF!</v>
      </c>
      <c r="M154" s="250" t="e">
        <v>#REF!</v>
      </c>
      <c r="N154" s="251" t="e">
        <v>#REF!</v>
      </c>
      <c r="O154" s="250" t="e">
        <v>#REF!</v>
      </c>
      <c r="P154" s="251" t="e">
        <v>#REF!</v>
      </c>
      <c r="Q154" s="250" t="e">
        <v>#REF!</v>
      </c>
      <c r="R154" s="251" t="e">
        <v>#REF!</v>
      </c>
      <c r="S154" s="250" t="e">
        <v>#REF!</v>
      </c>
      <c r="T154" s="251" t="e">
        <v>#REF!</v>
      </c>
      <c r="U154" s="250" t="e">
        <v>#REF!</v>
      </c>
      <c r="V154" s="251" t="e">
        <v>#REF!</v>
      </c>
      <c r="W154" s="250" t="e">
        <v>#REF!</v>
      </c>
      <c r="X154" s="251" t="e">
        <v>#REF!</v>
      </c>
      <c r="Y154" s="252" t="e">
        <v>#REF!</v>
      </c>
    </row>
    <row r="155" spans="2:25" customFormat="1" ht="15" hidden="1" customHeight="1" outlineLevel="1" x14ac:dyDescent="0.25">
      <c r="B155" s="249" t="s">
        <v>95</v>
      </c>
      <c r="C155" s="250" t="e">
        <v>#REF!</v>
      </c>
      <c r="D155" s="251" t="e">
        <v>#REF!</v>
      </c>
      <c r="E155" s="250" t="e">
        <v>#REF!</v>
      </c>
      <c r="F155" s="251" t="e">
        <v>#REF!</v>
      </c>
      <c r="G155" s="250" t="e">
        <v>#REF!</v>
      </c>
      <c r="H155" s="251" t="e">
        <v>#REF!</v>
      </c>
      <c r="I155" s="250" t="e">
        <v>#REF!</v>
      </c>
      <c r="J155" s="251" t="e">
        <v>#REF!</v>
      </c>
      <c r="K155" s="250" t="e">
        <v>#REF!</v>
      </c>
      <c r="L155" s="251" t="e">
        <v>#REF!</v>
      </c>
      <c r="M155" s="250" t="e">
        <v>#REF!</v>
      </c>
      <c r="N155" s="251" t="e">
        <v>#REF!</v>
      </c>
      <c r="O155" s="250" t="e">
        <v>#REF!</v>
      </c>
      <c r="P155" s="251" t="e">
        <v>#REF!</v>
      </c>
      <c r="Q155" s="250" t="e">
        <v>#REF!</v>
      </c>
      <c r="R155" s="251" t="e">
        <v>#REF!</v>
      </c>
      <c r="S155" s="250" t="e">
        <v>#REF!</v>
      </c>
      <c r="T155" s="251" t="e">
        <v>#REF!</v>
      </c>
      <c r="U155" s="250" t="e">
        <v>#REF!</v>
      </c>
      <c r="V155" s="251" t="e">
        <v>#REF!</v>
      </c>
      <c r="W155" s="250" t="e">
        <v>#REF!</v>
      </c>
      <c r="X155" s="251" t="e">
        <v>#REF!</v>
      </c>
      <c r="Y155" s="252" t="e">
        <v>#REF!</v>
      </c>
    </row>
    <row r="156" spans="2:25" customFormat="1" ht="15" hidden="1" customHeight="1" outlineLevel="1" x14ac:dyDescent="0.25">
      <c r="B156" s="249" t="s">
        <v>96</v>
      </c>
      <c r="C156" s="250" t="e">
        <v>#REF!</v>
      </c>
      <c r="D156" s="251" t="e">
        <v>#REF!</v>
      </c>
      <c r="E156" s="250" t="e">
        <v>#REF!</v>
      </c>
      <c r="F156" s="251" t="e">
        <v>#REF!</v>
      </c>
      <c r="G156" s="250" t="e">
        <v>#REF!</v>
      </c>
      <c r="H156" s="251" t="e">
        <v>#REF!</v>
      </c>
      <c r="I156" s="250" t="e">
        <v>#REF!</v>
      </c>
      <c r="J156" s="251" t="e">
        <v>#REF!</v>
      </c>
      <c r="K156" s="250" t="e">
        <v>#REF!</v>
      </c>
      <c r="L156" s="251" t="e">
        <v>#REF!</v>
      </c>
      <c r="M156" s="250" t="e">
        <v>#REF!</v>
      </c>
      <c r="N156" s="251" t="e">
        <v>#REF!</v>
      </c>
      <c r="O156" s="250" t="e">
        <v>#REF!</v>
      </c>
      <c r="P156" s="251" t="e">
        <v>#REF!</v>
      </c>
      <c r="Q156" s="250" t="e">
        <v>#REF!</v>
      </c>
      <c r="R156" s="251" t="e">
        <v>#REF!</v>
      </c>
      <c r="S156" s="250" t="e">
        <v>#REF!</v>
      </c>
      <c r="T156" s="251" t="e">
        <v>#REF!</v>
      </c>
      <c r="U156" s="250" t="e">
        <v>#REF!</v>
      </c>
      <c r="V156" s="251" t="e">
        <v>#REF!</v>
      </c>
      <c r="W156" s="250" t="e">
        <v>#REF!</v>
      </c>
      <c r="X156" s="251" t="e">
        <v>#REF!</v>
      </c>
      <c r="Y156" s="252" t="e">
        <v>#REF!</v>
      </c>
    </row>
    <row r="157" spans="2:25" customFormat="1" ht="15" hidden="1" customHeight="1" outlineLevel="1" x14ac:dyDescent="0.25">
      <c r="B157" s="249" t="s">
        <v>97</v>
      </c>
      <c r="C157" s="250" t="e">
        <v>#REF!</v>
      </c>
      <c r="D157" s="251" t="e">
        <v>#REF!</v>
      </c>
      <c r="E157" s="250" t="e">
        <v>#REF!</v>
      </c>
      <c r="F157" s="251" t="e">
        <v>#REF!</v>
      </c>
      <c r="G157" s="250" t="e">
        <v>#REF!</v>
      </c>
      <c r="H157" s="251" t="e">
        <v>#REF!</v>
      </c>
      <c r="I157" s="250" t="e">
        <v>#REF!</v>
      </c>
      <c r="J157" s="251" t="e">
        <v>#REF!</v>
      </c>
      <c r="K157" s="250" t="e">
        <v>#REF!</v>
      </c>
      <c r="L157" s="251" t="e">
        <v>#REF!</v>
      </c>
      <c r="M157" s="250" t="e">
        <v>#REF!</v>
      </c>
      <c r="N157" s="251" t="e">
        <v>#REF!</v>
      </c>
      <c r="O157" s="250" t="e">
        <v>#REF!</v>
      </c>
      <c r="P157" s="251" t="e">
        <v>#REF!</v>
      </c>
      <c r="Q157" s="250" t="e">
        <v>#REF!</v>
      </c>
      <c r="R157" s="251" t="e">
        <v>#REF!</v>
      </c>
      <c r="S157" s="250" t="e">
        <v>#REF!</v>
      </c>
      <c r="T157" s="251" t="e">
        <v>#REF!</v>
      </c>
      <c r="U157" s="250" t="e">
        <v>#REF!</v>
      </c>
      <c r="V157" s="251" t="e">
        <v>#REF!</v>
      </c>
      <c r="W157" s="250" t="e">
        <v>#REF!</v>
      </c>
      <c r="X157" s="251" t="e">
        <v>#REF!</v>
      </c>
      <c r="Y157" s="252" t="e">
        <v>#REF!</v>
      </c>
    </row>
    <row r="158" spans="2:25" customFormat="1" hidden="1" collapsed="1" x14ac:dyDescent="0.25">
      <c r="B158" s="257">
        <v>2008</v>
      </c>
      <c r="C158" s="258" t="e">
        <v>#REF!</v>
      </c>
      <c r="D158" s="258" t="e">
        <v>#REF!</v>
      </c>
      <c r="E158" s="258" t="e">
        <v>#REF!</v>
      </c>
      <c r="F158" s="258" t="e">
        <v>#REF!</v>
      </c>
      <c r="G158" s="258" t="e">
        <v>#REF!</v>
      </c>
      <c r="H158" s="258" t="e">
        <v>#REF!</v>
      </c>
      <c r="I158" s="258" t="e">
        <v>#REF!</v>
      </c>
      <c r="J158" s="258" t="e">
        <v>#REF!</v>
      </c>
      <c r="K158" s="258" t="e">
        <v>#REF!</v>
      </c>
      <c r="L158" s="258" t="e">
        <v>#REF!</v>
      </c>
      <c r="M158" s="258" t="e">
        <v>#REF!</v>
      </c>
      <c r="N158" s="258" t="e">
        <v>#REF!</v>
      </c>
      <c r="O158" s="258" t="e">
        <v>#REF!</v>
      </c>
      <c r="P158" s="258" t="e">
        <v>#REF!</v>
      </c>
      <c r="Q158" s="258" t="e">
        <v>#REF!</v>
      </c>
      <c r="R158" s="258" t="e">
        <v>#REF!</v>
      </c>
      <c r="S158" s="258" t="e">
        <v>#REF!</v>
      </c>
      <c r="T158" s="258" t="e">
        <v>#REF!</v>
      </c>
      <c r="U158" s="258" t="e">
        <v>#REF!</v>
      </c>
      <c r="V158" s="258" t="e">
        <v>#REF!</v>
      </c>
      <c r="W158" s="258" t="e">
        <v>#REF!</v>
      </c>
      <c r="X158" s="258" t="e">
        <v>#REF!</v>
      </c>
      <c r="Y158" s="258" t="e">
        <v>#REF!</v>
      </c>
    </row>
    <row r="159" spans="2:25" customFormat="1" ht="15" hidden="1" customHeight="1" outlineLevel="1" x14ac:dyDescent="0.25">
      <c r="B159" s="249" t="s">
        <v>86</v>
      </c>
      <c r="C159" s="250" t="e">
        <v>#REF!</v>
      </c>
      <c r="D159" s="251" t="e">
        <v>#REF!</v>
      </c>
      <c r="E159" s="250" t="e">
        <v>#REF!</v>
      </c>
      <c r="F159" s="251" t="e">
        <v>#REF!</v>
      </c>
      <c r="G159" s="250" t="e">
        <v>#REF!</v>
      </c>
      <c r="H159" s="251" t="e">
        <v>#REF!</v>
      </c>
      <c r="I159" s="250" t="e">
        <v>#REF!</v>
      </c>
      <c r="J159" s="251" t="e">
        <v>#REF!</v>
      </c>
      <c r="K159" s="250" t="e">
        <v>#REF!</v>
      </c>
      <c r="L159" s="251" t="e">
        <v>#REF!</v>
      </c>
      <c r="M159" s="250" t="e">
        <v>#REF!</v>
      </c>
      <c r="N159" s="251" t="e">
        <v>#REF!</v>
      </c>
      <c r="O159" s="250" t="e">
        <v>#REF!</v>
      </c>
      <c r="P159" s="251" t="e">
        <v>#REF!</v>
      </c>
      <c r="Q159" s="250" t="e">
        <v>#REF!</v>
      </c>
      <c r="R159" s="251" t="e">
        <v>#REF!</v>
      </c>
      <c r="S159" s="250" t="e">
        <v>#REF!</v>
      </c>
      <c r="T159" s="251" t="e">
        <v>#REF!</v>
      </c>
      <c r="U159" s="250" t="e">
        <v>#REF!</v>
      </c>
      <c r="V159" s="251" t="e">
        <v>#REF!</v>
      </c>
      <c r="W159" s="250" t="e">
        <v>#REF!</v>
      </c>
      <c r="X159" s="251" t="e">
        <v>#REF!</v>
      </c>
      <c r="Y159" s="252" t="e">
        <v>#REF!</v>
      </c>
    </row>
    <row r="160" spans="2:25" customFormat="1" ht="15" hidden="1" customHeight="1" outlineLevel="1" x14ac:dyDescent="0.25">
      <c r="B160" s="249" t="s">
        <v>87</v>
      </c>
      <c r="C160" s="250" t="e">
        <v>#REF!</v>
      </c>
      <c r="D160" s="251" t="e">
        <v>#REF!</v>
      </c>
      <c r="E160" s="250" t="e">
        <v>#REF!</v>
      </c>
      <c r="F160" s="251" t="e">
        <v>#REF!</v>
      </c>
      <c r="G160" s="250" t="e">
        <v>#REF!</v>
      </c>
      <c r="H160" s="251" t="e">
        <v>#REF!</v>
      </c>
      <c r="I160" s="250" t="e">
        <v>#REF!</v>
      </c>
      <c r="J160" s="251" t="e">
        <v>#REF!</v>
      </c>
      <c r="K160" s="250" t="e">
        <v>#REF!</v>
      </c>
      <c r="L160" s="251" t="e">
        <v>#REF!</v>
      </c>
      <c r="M160" s="250" t="e">
        <v>#REF!</v>
      </c>
      <c r="N160" s="251" t="e">
        <v>#REF!</v>
      </c>
      <c r="O160" s="250" t="e">
        <v>#REF!</v>
      </c>
      <c r="P160" s="251" t="e">
        <v>#REF!</v>
      </c>
      <c r="Q160" s="250" t="e">
        <v>#REF!</v>
      </c>
      <c r="R160" s="251" t="e">
        <v>#REF!</v>
      </c>
      <c r="S160" s="250" t="e">
        <v>#REF!</v>
      </c>
      <c r="T160" s="251" t="e">
        <v>#REF!</v>
      </c>
      <c r="U160" s="250" t="e">
        <v>#REF!</v>
      </c>
      <c r="V160" s="251" t="e">
        <v>#REF!</v>
      </c>
      <c r="W160" s="250" t="e">
        <v>#REF!</v>
      </c>
      <c r="X160" s="251" t="e">
        <v>#REF!</v>
      </c>
      <c r="Y160" s="252" t="e">
        <v>#REF!</v>
      </c>
    </row>
    <row r="161" spans="2:25" customFormat="1" ht="15" hidden="1" customHeight="1" outlineLevel="1" x14ac:dyDescent="0.25">
      <c r="B161" s="249" t="s">
        <v>88</v>
      </c>
      <c r="C161" s="250" t="e">
        <v>#REF!</v>
      </c>
      <c r="D161" s="251" t="e">
        <v>#REF!</v>
      </c>
      <c r="E161" s="250" t="e">
        <v>#REF!</v>
      </c>
      <c r="F161" s="251" t="e">
        <v>#REF!</v>
      </c>
      <c r="G161" s="250" t="e">
        <v>#REF!</v>
      </c>
      <c r="H161" s="251" t="e">
        <v>#REF!</v>
      </c>
      <c r="I161" s="250" t="e">
        <v>#REF!</v>
      </c>
      <c r="J161" s="251" t="e">
        <v>#REF!</v>
      </c>
      <c r="K161" s="250" t="e">
        <v>#REF!</v>
      </c>
      <c r="L161" s="251" t="e">
        <v>#REF!</v>
      </c>
      <c r="M161" s="250" t="e">
        <v>#REF!</v>
      </c>
      <c r="N161" s="251" t="e">
        <v>#REF!</v>
      </c>
      <c r="O161" s="250" t="e">
        <v>#REF!</v>
      </c>
      <c r="P161" s="251" t="e">
        <v>#REF!</v>
      </c>
      <c r="Q161" s="250" t="e">
        <v>#REF!</v>
      </c>
      <c r="R161" s="251" t="e">
        <v>#REF!</v>
      </c>
      <c r="S161" s="250" t="e">
        <v>#REF!</v>
      </c>
      <c r="T161" s="251" t="e">
        <v>#REF!</v>
      </c>
      <c r="U161" s="250" t="e">
        <v>#REF!</v>
      </c>
      <c r="V161" s="251" t="e">
        <v>#REF!</v>
      </c>
      <c r="W161" s="250" t="e">
        <v>#REF!</v>
      </c>
      <c r="X161" s="251" t="e">
        <v>#REF!</v>
      </c>
      <c r="Y161" s="252" t="e">
        <v>#REF!</v>
      </c>
    </row>
    <row r="162" spans="2:25" customFormat="1" ht="15" hidden="1" customHeight="1" outlineLevel="1" x14ac:dyDescent="0.25">
      <c r="B162" s="249" t="s">
        <v>89</v>
      </c>
      <c r="C162" s="250" t="e">
        <v>#REF!</v>
      </c>
      <c r="D162" s="251" t="e">
        <v>#REF!</v>
      </c>
      <c r="E162" s="250" t="e">
        <v>#REF!</v>
      </c>
      <c r="F162" s="251" t="e">
        <v>#REF!</v>
      </c>
      <c r="G162" s="250" t="e">
        <v>#REF!</v>
      </c>
      <c r="H162" s="251" t="e">
        <v>#REF!</v>
      </c>
      <c r="I162" s="250" t="e">
        <v>#REF!</v>
      </c>
      <c r="J162" s="251" t="e">
        <v>#REF!</v>
      </c>
      <c r="K162" s="250" t="e">
        <v>#REF!</v>
      </c>
      <c r="L162" s="251" t="e">
        <v>#REF!</v>
      </c>
      <c r="M162" s="250" t="e">
        <v>#REF!</v>
      </c>
      <c r="N162" s="251" t="e">
        <v>#REF!</v>
      </c>
      <c r="O162" s="250" t="e">
        <v>#REF!</v>
      </c>
      <c r="P162" s="251" t="e">
        <v>#REF!</v>
      </c>
      <c r="Q162" s="250" t="e">
        <v>#REF!</v>
      </c>
      <c r="R162" s="251" t="e">
        <v>#REF!</v>
      </c>
      <c r="S162" s="250" t="e">
        <v>#REF!</v>
      </c>
      <c r="T162" s="251" t="e">
        <v>#REF!</v>
      </c>
      <c r="U162" s="250" t="e">
        <v>#REF!</v>
      </c>
      <c r="V162" s="251" t="e">
        <v>#REF!</v>
      </c>
      <c r="W162" s="250" t="e">
        <v>#REF!</v>
      </c>
      <c r="X162" s="251" t="e">
        <v>#REF!</v>
      </c>
      <c r="Y162" s="252" t="e">
        <v>#REF!</v>
      </c>
    </row>
    <row r="163" spans="2:25" customFormat="1" ht="15" hidden="1" customHeight="1" outlineLevel="1" x14ac:dyDescent="0.25">
      <c r="B163" s="249" t="s">
        <v>90</v>
      </c>
      <c r="C163" s="250" t="e">
        <v>#REF!</v>
      </c>
      <c r="D163" s="251" t="e">
        <v>#REF!</v>
      </c>
      <c r="E163" s="250" t="e">
        <v>#REF!</v>
      </c>
      <c r="F163" s="251" t="e">
        <v>#REF!</v>
      </c>
      <c r="G163" s="250" t="e">
        <v>#REF!</v>
      </c>
      <c r="H163" s="251" t="e">
        <v>#REF!</v>
      </c>
      <c r="I163" s="250" t="e">
        <v>#REF!</v>
      </c>
      <c r="J163" s="251" t="e">
        <v>#REF!</v>
      </c>
      <c r="K163" s="250" t="e">
        <v>#REF!</v>
      </c>
      <c r="L163" s="251" t="e">
        <v>#REF!</v>
      </c>
      <c r="M163" s="250" t="e">
        <v>#REF!</v>
      </c>
      <c r="N163" s="251" t="e">
        <v>#REF!</v>
      </c>
      <c r="O163" s="250" t="e">
        <v>#REF!</v>
      </c>
      <c r="P163" s="251" t="e">
        <v>#REF!</v>
      </c>
      <c r="Q163" s="250" t="e">
        <v>#REF!</v>
      </c>
      <c r="R163" s="251" t="e">
        <v>#REF!</v>
      </c>
      <c r="S163" s="250" t="e">
        <v>#REF!</v>
      </c>
      <c r="T163" s="251" t="e">
        <v>#REF!</v>
      </c>
      <c r="U163" s="250" t="e">
        <v>#REF!</v>
      </c>
      <c r="V163" s="251" t="e">
        <v>#REF!</v>
      </c>
      <c r="W163" s="250" t="e">
        <v>#REF!</v>
      </c>
      <c r="X163" s="251" t="e">
        <v>#REF!</v>
      </c>
      <c r="Y163" s="252" t="e">
        <v>#REF!</v>
      </c>
    </row>
    <row r="164" spans="2:25" customFormat="1" ht="15" hidden="1" customHeight="1" outlineLevel="1" x14ac:dyDescent="0.25">
      <c r="B164" s="249" t="s">
        <v>91</v>
      </c>
      <c r="C164" s="250" t="e">
        <v>#REF!</v>
      </c>
      <c r="D164" s="251" t="e">
        <v>#REF!</v>
      </c>
      <c r="E164" s="250" t="e">
        <v>#REF!</v>
      </c>
      <c r="F164" s="251" t="e">
        <v>#REF!</v>
      </c>
      <c r="G164" s="250" t="e">
        <v>#REF!</v>
      </c>
      <c r="H164" s="251" t="e">
        <v>#REF!</v>
      </c>
      <c r="I164" s="250" t="e">
        <v>#REF!</v>
      </c>
      <c r="J164" s="251" t="e">
        <v>#REF!</v>
      </c>
      <c r="K164" s="250" t="e">
        <v>#REF!</v>
      </c>
      <c r="L164" s="251" t="e">
        <v>#REF!</v>
      </c>
      <c r="M164" s="250" t="e">
        <v>#REF!</v>
      </c>
      <c r="N164" s="251" t="e">
        <v>#REF!</v>
      </c>
      <c r="O164" s="250" t="e">
        <v>#REF!</v>
      </c>
      <c r="P164" s="251" t="e">
        <v>#REF!</v>
      </c>
      <c r="Q164" s="250" t="e">
        <v>#REF!</v>
      </c>
      <c r="R164" s="251" t="e">
        <v>#REF!</v>
      </c>
      <c r="S164" s="250" t="e">
        <v>#REF!</v>
      </c>
      <c r="T164" s="251" t="e">
        <v>#REF!</v>
      </c>
      <c r="U164" s="250" t="e">
        <v>#REF!</v>
      </c>
      <c r="V164" s="251" t="e">
        <v>#REF!</v>
      </c>
      <c r="W164" s="250" t="e">
        <v>#REF!</v>
      </c>
      <c r="X164" s="251" t="e">
        <v>#REF!</v>
      </c>
      <c r="Y164" s="252" t="e">
        <v>#REF!</v>
      </c>
    </row>
    <row r="165" spans="2:25" customFormat="1" ht="15" hidden="1" customHeight="1" outlineLevel="1" x14ac:dyDescent="0.25">
      <c r="B165" s="249" t="s">
        <v>92</v>
      </c>
      <c r="C165" s="250" t="e">
        <v>#REF!</v>
      </c>
      <c r="D165" s="251" t="e">
        <v>#REF!</v>
      </c>
      <c r="E165" s="250" t="e">
        <v>#REF!</v>
      </c>
      <c r="F165" s="251" t="e">
        <v>#REF!</v>
      </c>
      <c r="G165" s="250" t="e">
        <v>#REF!</v>
      </c>
      <c r="H165" s="251" t="e">
        <v>#REF!</v>
      </c>
      <c r="I165" s="250" t="e">
        <v>#REF!</v>
      </c>
      <c r="J165" s="251" t="e">
        <v>#REF!</v>
      </c>
      <c r="K165" s="250" t="e">
        <v>#REF!</v>
      </c>
      <c r="L165" s="251" t="e">
        <v>#REF!</v>
      </c>
      <c r="M165" s="250" t="e">
        <v>#REF!</v>
      </c>
      <c r="N165" s="251" t="e">
        <v>#REF!</v>
      </c>
      <c r="O165" s="250" t="e">
        <v>#REF!</v>
      </c>
      <c r="P165" s="251" t="e">
        <v>#REF!</v>
      </c>
      <c r="Q165" s="250" t="e">
        <v>#REF!</v>
      </c>
      <c r="R165" s="251" t="e">
        <v>#REF!</v>
      </c>
      <c r="S165" s="250" t="e">
        <v>#REF!</v>
      </c>
      <c r="T165" s="251" t="e">
        <v>#REF!</v>
      </c>
      <c r="U165" s="250" t="e">
        <v>#REF!</v>
      </c>
      <c r="V165" s="251" t="e">
        <v>#REF!</v>
      </c>
      <c r="W165" s="250" t="e">
        <v>#REF!</v>
      </c>
      <c r="X165" s="251" t="e">
        <v>#REF!</v>
      </c>
      <c r="Y165" s="252" t="e">
        <v>#REF!</v>
      </c>
    </row>
    <row r="166" spans="2:25" customFormat="1" ht="15" hidden="1" customHeight="1" outlineLevel="1" x14ac:dyDescent="0.25">
      <c r="B166" s="249" t="s">
        <v>93</v>
      </c>
      <c r="C166" s="250" t="e">
        <v>#REF!</v>
      </c>
      <c r="D166" s="251" t="e">
        <v>#REF!</v>
      </c>
      <c r="E166" s="250" t="e">
        <v>#REF!</v>
      </c>
      <c r="F166" s="251" t="e">
        <v>#REF!</v>
      </c>
      <c r="G166" s="250" t="e">
        <v>#REF!</v>
      </c>
      <c r="H166" s="251" t="e">
        <v>#REF!</v>
      </c>
      <c r="I166" s="250" t="e">
        <v>#REF!</v>
      </c>
      <c r="J166" s="251" t="e">
        <v>#REF!</v>
      </c>
      <c r="K166" s="250" t="e">
        <v>#REF!</v>
      </c>
      <c r="L166" s="251" t="e">
        <v>#REF!</v>
      </c>
      <c r="M166" s="250" t="e">
        <v>#REF!</v>
      </c>
      <c r="N166" s="251" t="e">
        <v>#REF!</v>
      </c>
      <c r="O166" s="250" t="e">
        <v>#REF!</v>
      </c>
      <c r="P166" s="251" t="e">
        <v>#REF!</v>
      </c>
      <c r="Q166" s="250" t="e">
        <v>#REF!</v>
      </c>
      <c r="R166" s="251" t="e">
        <v>#REF!</v>
      </c>
      <c r="S166" s="250" t="e">
        <v>#REF!</v>
      </c>
      <c r="T166" s="251" t="e">
        <v>#REF!</v>
      </c>
      <c r="U166" s="250" t="e">
        <v>#REF!</v>
      </c>
      <c r="V166" s="251" t="e">
        <v>#REF!</v>
      </c>
      <c r="W166" s="250" t="e">
        <v>#REF!</v>
      </c>
      <c r="X166" s="251" t="e">
        <v>#REF!</v>
      </c>
      <c r="Y166" s="252" t="e">
        <v>#REF!</v>
      </c>
    </row>
    <row r="167" spans="2:25" customFormat="1" ht="15" hidden="1" customHeight="1" outlineLevel="1" x14ac:dyDescent="0.25">
      <c r="B167" s="249" t="s">
        <v>94</v>
      </c>
      <c r="C167" s="250" t="e">
        <v>#REF!</v>
      </c>
      <c r="D167" s="251" t="e">
        <v>#REF!</v>
      </c>
      <c r="E167" s="250" t="e">
        <v>#REF!</v>
      </c>
      <c r="F167" s="251" t="e">
        <v>#REF!</v>
      </c>
      <c r="G167" s="250" t="e">
        <v>#REF!</v>
      </c>
      <c r="H167" s="251" t="e">
        <v>#REF!</v>
      </c>
      <c r="I167" s="250" t="e">
        <v>#REF!</v>
      </c>
      <c r="J167" s="251" t="e">
        <v>#REF!</v>
      </c>
      <c r="K167" s="250" t="e">
        <v>#REF!</v>
      </c>
      <c r="L167" s="251" t="e">
        <v>#REF!</v>
      </c>
      <c r="M167" s="250" t="e">
        <v>#REF!</v>
      </c>
      <c r="N167" s="251" t="e">
        <v>#REF!</v>
      </c>
      <c r="O167" s="250" t="e">
        <v>#REF!</v>
      </c>
      <c r="P167" s="251" t="e">
        <v>#REF!</v>
      </c>
      <c r="Q167" s="250" t="e">
        <v>#REF!</v>
      </c>
      <c r="R167" s="251" t="e">
        <v>#REF!</v>
      </c>
      <c r="S167" s="250" t="e">
        <v>#REF!</v>
      </c>
      <c r="T167" s="251" t="e">
        <v>#REF!</v>
      </c>
      <c r="U167" s="250" t="e">
        <v>#REF!</v>
      </c>
      <c r="V167" s="251" t="e">
        <v>#REF!</v>
      </c>
      <c r="W167" s="250" t="e">
        <v>#REF!</v>
      </c>
      <c r="X167" s="251" t="e">
        <v>#REF!</v>
      </c>
      <c r="Y167" s="252" t="e">
        <v>#REF!</v>
      </c>
    </row>
    <row r="168" spans="2:25" customFormat="1" ht="15" hidden="1" customHeight="1" outlineLevel="1" x14ac:dyDescent="0.25">
      <c r="B168" s="249" t="s">
        <v>95</v>
      </c>
      <c r="C168" s="250" t="e">
        <v>#REF!</v>
      </c>
      <c r="D168" s="251" t="e">
        <v>#REF!</v>
      </c>
      <c r="E168" s="250" t="e">
        <v>#REF!</v>
      </c>
      <c r="F168" s="251" t="e">
        <v>#REF!</v>
      </c>
      <c r="G168" s="250" t="e">
        <v>#REF!</v>
      </c>
      <c r="H168" s="251" t="e">
        <v>#REF!</v>
      </c>
      <c r="I168" s="250" t="e">
        <v>#REF!</v>
      </c>
      <c r="J168" s="251" t="e">
        <v>#REF!</v>
      </c>
      <c r="K168" s="250" t="e">
        <v>#REF!</v>
      </c>
      <c r="L168" s="251" t="e">
        <v>#REF!</v>
      </c>
      <c r="M168" s="250" t="e">
        <v>#REF!</v>
      </c>
      <c r="N168" s="251" t="e">
        <v>#REF!</v>
      </c>
      <c r="O168" s="250" t="e">
        <v>#REF!</v>
      </c>
      <c r="P168" s="251" t="e">
        <v>#REF!</v>
      </c>
      <c r="Q168" s="250" t="e">
        <v>#REF!</v>
      </c>
      <c r="R168" s="251" t="e">
        <v>#REF!</v>
      </c>
      <c r="S168" s="250" t="e">
        <v>#REF!</v>
      </c>
      <c r="T168" s="251" t="e">
        <v>#REF!</v>
      </c>
      <c r="U168" s="250" t="e">
        <v>#REF!</v>
      </c>
      <c r="V168" s="251" t="e">
        <v>#REF!</v>
      </c>
      <c r="W168" s="250" t="e">
        <v>#REF!</v>
      </c>
      <c r="X168" s="251" t="e">
        <v>#REF!</v>
      </c>
      <c r="Y168" s="252" t="e">
        <v>#REF!</v>
      </c>
    </row>
    <row r="169" spans="2:25" customFormat="1" ht="15" hidden="1" customHeight="1" outlineLevel="1" x14ac:dyDescent="0.25">
      <c r="B169" s="249" t="s">
        <v>96</v>
      </c>
      <c r="C169" s="250" t="e">
        <v>#REF!</v>
      </c>
      <c r="D169" s="251" t="e">
        <v>#REF!</v>
      </c>
      <c r="E169" s="250" t="e">
        <v>#REF!</v>
      </c>
      <c r="F169" s="251" t="e">
        <v>#REF!</v>
      </c>
      <c r="G169" s="250" t="e">
        <v>#REF!</v>
      </c>
      <c r="H169" s="251" t="e">
        <v>#REF!</v>
      </c>
      <c r="I169" s="250" t="e">
        <v>#REF!</v>
      </c>
      <c r="J169" s="251" t="e">
        <v>#REF!</v>
      </c>
      <c r="K169" s="250" t="e">
        <v>#REF!</v>
      </c>
      <c r="L169" s="251" t="e">
        <v>#REF!</v>
      </c>
      <c r="M169" s="250" t="e">
        <v>#REF!</v>
      </c>
      <c r="N169" s="251" t="e">
        <v>#REF!</v>
      </c>
      <c r="O169" s="250" t="e">
        <v>#REF!</v>
      </c>
      <c r="P169" s="251" t="e">
        <v>#REF!</v>
      </c>
      <c r="Q169" s="250" t="e">
        <v>#REF!</v>
      </c>
      <c r="R169" s="251" t="e">
        <v>#REF!</v>
      </c>
      <c r="S169" s="250" t="e">
        <v>#REF!</v>
      </c>
      <c r="T169" s="251" t="e">
        <v>#REF!</v>
      </c>
      <c r="U169" s="250" t="e">
        <v>#REF!</v>
      </c>
      <c r="V169" s="251" t="e">
        <v>#REF!</v>
      </c>
      <c r="W169" s="250" t="e">
        <v>#REF!</v>
      </c>
      <c r="X169" s="251" t="e">
        <v>#REF!</v>
      </c>
      <c r="Y169" s="252" t="e">
        <v>#REF!</v>
      </c>
    </row>
    <row r="170" spans="2:25" customFormat="1" ht="15" hidden="1" customHeight="1" outlineLevel="1" x14ac:dyDescent="0.25">
      <c r="B170" s="249" t="s">
        <v>97</v>
      </c>
      <c r="C170" s="250" t="e">
        <v>#REF!</v>
      </c>
      <c r="D170" s="251" t="e">
        <v>#REF!</v>
      </c>
      <c r="E170" s="250" t="e">
        <v>#REF!</v>
      </c>
      <c r="F170" s="251" t="e">
        <v>#REF!</v>
      </c>
      <c r="G170" s="250" t="e">
        <v>#REF!</v>
      </c>
      <c r="H170" s="251" t="e">
        <v>#REF!</v>
      </c>
      <c r="I170" s="250" t="e">
        <v>#REF!</v>
      </c>
      <c r="J170" s="251" t="e">
        <v>#REF!</v>
      </c>
      <c r="K170" s="250" t="e">
        <v>#REF!</v>
      </c>
      <c r="L170" s="251" t="e">
        <v>#REF!</v>
      </c>
      <c r="M170" s="250" t="e">
        <v>#REF!</v>
      </c>
      <c r="N170" s="251" t="e">
        <v>#REF!</v>
      </c>
      <c r="O170" s="250" t="e">
        <v>#REF!</v>
      </c>
      <c r="P170" s="251" t="e">
        <v>#REF!</v>
      </c>
      <c r="Q170" s="250" t="e">
        <v>#REF!</v>
      </c>
      <c r="R170" s="251" t="e">
        <v>#REF!</v>
      </c>
      <c r="S170" s="250" t="e">
        <v>#REF!</v>
      </c>
      <c r="T170" s="251" t="e">
        <v>#REF!</v>
      </c>
      <c r="U170" s="250" t="e">
        <v>#REF!</v>
      </c>
      <c r="V170" s="251" t="e">
        <v>#REF!</v>
      </c>
      <c r="W170" s="250" t="e">
        <v>#REF!</v>
      </c>
      <c r="X170" s="251" t="e">
        <v>#REF!</v>
      </c>
      <c r="Y170" s="252" t="e">
        <v>#REF!</v>
      </c>
    </row>
    <row r="171" spans="2:25" customFormat="1" hidden="1" collapsed="1" x14ac:dyDescent="0.25">
      <c r="B171" s="257">
        <v>2007</v>
      </c>
      <c r="C171" s="258" t="e">
        <v>#REF!</v>
      </c>
      <c r="D171" s="258" t="e">
        <v>#REF!</v>
      </c>
      <c r="E171" s="258" t="e">
        <v>#REF!</v>
      </c>
      <c r="F171" s="258" t="e">
        <v>#REF!</v>
      </c>
      <c r="G171" s="258" t="e">
        <v>#REF!</v>
      </c>
      <c r="H171" s="258" t="e">
        <v>#REF!</v>
      </c>
      <c r="I171" s="258" t="e">
        <v>#REF!</v>
      </c>
      <c r="J171" s="258" t="e">
        <v>#REF!</v>
      </c>
      <c r="K171" s="258" t="e">
        <v>#REF!</v>
      </c>
      <c r="L171" s="258" t="e">
        <v>#REF!</v>
      </c>
      <c r="M171" s="258" t="e">
        <v>#REF!</v>
      </c>
      <c r="N171" s="258" t="e">
        <v>#REF!</v>
      </c>
      <c r="O171" s="258" t="e">
        <v>#REF!</v>
      </c>
      <c r="P171" s="258" t="e">
        <v>#REF!</v>
      </c>
      <c r="Q171" s="258" t="e">
        <v>#REF!</v>
      </c>
      <c r="R171" s="258" t="e">
        <v>#REF!</v>
      </c>
      <c r="S171" s="258" t="e">
        <v>#REF!</v>
      </c>
      <c r="T171" s="258" t="e">
        <v>#REF!</v>
      </c>
      <c r="U171" s="258" t="e">
        <v>#REF!</v>
      </c>
      <c r="V171" s="258" t="e">
        <v>#REF!</v>
      </c>
      <c r="W171" s="258" t="e">
        <v>#REF!</v>
      </c>
      <c r="X171" s="258" t="e">
        <v>#REF!</v>
      </c>
      <c r="Y171" s="258" t="e">
        <v>#REF!</v>
      </c>
    </row>
    <row r="172" spans="2:25" customFormat="1" ht="15" hidden="1" customHeight="1" outlineLevel="1" x14ac:dyDescent="0.25">
      <c r="B172" s="249" t="s">
        <v>86</v>
      </c>
      <c r="C172" s="250" t="e">
        <v>#REF!</v>
      </c>
      <c r="D172" s="251" t="e">
        <v>#REF!</v>
      </c>
      <c r="E172" s="250" t="e">
        <v>#REF!</v>
      </c>
      <c r="F172" s="251" t="e">
        <v>#REF!</v>
      </c>
      <c r="G172" s="250" t="e">
        <v>#REF!</v>
      </c>
      <c r="H172" s="251" t="e">
        <v>#REF!</v>
      </c>
      <c r="I172" s="250" t="e">
        <v>#REF!</v>
      </c>
      <c r="J172" s="251" t="e">
        <v>#REF!</v>
      </c>
      <c r="K172" s="250" t="e">
        <v>#REF!</v>
      </c>
      <c r="L172" s="251" t="e">
        <v>#REF!</v>
      </c>
      <c r="M172" s="250" t="e">
        <v>#REF!</v>
      </c>
      <c r="N172" s="251" t="e">
        <v>#REF!</v>
      </c>
      <c r="O172" s="250" t="e">
        <v>#REF!</v>
      </c>
      <c r="P172" s="251" t="e">
        <v>#REF!</v>
      </c>
      <c r="Q172" s="250" t="e">
        <v>#REF!</v>
      </c>
      <c r="R172" s="251" t="e">
        <v>#REF!</v>
      </c>
      <c r="S172" s="250" t="e">
        <v>#REF!</v>
      </c>
      <c r="T172" s="251" t="e">
        <v>#REF!</v>
      </c>
      <c r="U172" s="250" t="e">
        <v>#REF!</v>
      </c>
      <c r="V172" s="251" t="e">
        <v>#REF!</v>
      </c>
      <c r="W172" s="250" t="e">
        <v>#REF!</v>
      </c>
      <c r="X172" s="251" t="e">
        <v>#REF!</v>
      </c>
      <c r="Y172" s="252" t="e">
        <v>#REF!</v>
      </c>
    </row>
    <row r="173" spans="2:25" customFormat="1" ht="15" hidden="1" customHeight="1" outlineLevel="1" x14ac:dyDescent="0.25">
      <c r="B173" s="249" t="s">
        <v>87</v>
      </c>
      <c r="C173" s="250" t="e">
        <v>#REF!</v>
      </c>
      <c r="D173" s="251" t="e">
        <v>#REF!</v>
      </c>
      <c r="E173" s="250" t="e">
        <v>#REF!</v>
      </c>
      <c r="F173" s="251" t="e">
        <v>#REF!</v>
      </c>
      <c r="G173" s="250" t="e">
        <v>#REF!</v>
      </c>
      <c r="H173" s="251" t="e">
        <v>#REF!</v>
      </c>
      <c r="I173" s="250" t="e">
        <v>#REF!</v>
      </c>
      <c r="J173" s="251" t="e">
        <v>#REF!</v>
      </c>
      <c r="K173" s="250" t="e">
        <v>#REF!</v>
      </c>
      <c r="L173" s="251" t="e">
        <v>#REF!</v>
      </c>
      <c r="M173" s="250" t="e">
        <v>#REF!</v>
      </c>
      <c r="N173" s="251" t="e">
        <v>#REF!</v>
      </c>
      <c r="O173" s="250" t="e">
        <v>#REF!</v>
      </c>
      <c r="P173" s="251" t="e">
        <v>#REF!</v>
      </c>
      <c r="Q173" s="250" t="e">
        <v>#REF!</v>
      </c>
      <c r="R173" s="251" t="e">
        <v>#REF!</v>
      </c>
      <c r="S173" s="250" t="e">
        <v>#REF!</v>
      </c>
      <c r="T173" s="251" t="e">
        <v>#REF!</v>
      </c>
      <c r="U173" s="250" t="e">
        <v>#REF!</v>
      </c>
      <c r="V173" s="251" t="e">
        <v>#REF!</v>
      </c>
      <c r="W173" s="250" t="e">
        <v>#REF!</v>
      </c>
      <c r="X173" s="251" t="e">
        <v>#REF!</v>
      </c>
      <c r="Y173" s="252" t="e">
        <v>#REF!</v>
      </c>
    </row>
    <row r="174" spans="2:25" customFormat="1" ht="15" hidden="1" customHeight="1" outlineLevel="1" x14ac:dyDescent="0.25">
      <c r="B174" s="249" t="s">
        <v>88</v>
      </c>
      <c r="C174" s="250" t="e">
        <v>#REF!</v>
      </c>
      <c r="D174" s="251" t="e">
        <v>#REF!</v>
      </c>
      <c r="E174" s="250" t="e">
        <v>#REF!</v>
      </c>
      <c r="F174" s="251" t="e">
        <v>#REF!</v>
      </c>
      <c r="G174" s="250" t="e">
        <v>#REF!</v>
      </c>
      <c r="H174" s="251" t="e">
        <v>#REF!</v>
      </c>
      <c r="I174" s="250" t="e">
        <v>#REF!</v>
      </c>
      <c r="J174" s="251" t="e">
        <v>#REF!</v>
      </c>
      <c r="K174" s="250" t="e">
        <v>#REF!</v>
      </c>
      <c r="L174" s="251" t="e">
        <v>#REF!</v>
      </c>
      <c r="M174" s="250" t="e">
        <v>#REF!</v>
      </c>
      <c r="N174" s="251" t="e">
        <v>#REF!</v>
      </c>
      <c r="O174" s="250" t="e">
        <v>#REF!</v>
      </c>
      <c r="P174" s="251" t="e">
        <v>#REF!</v>
      </c>
      <c r="Q174" s="250" t="e">
        <v>#REF!</v>
      </c>
      <c r="R174" s="251" t="e">
        <v>#REF!</v>
      </c>
      <c r="S174" s="250" t="e">
        <v>#REF!</v>
      </c>
      <c r="T174" s="251" t="e">
        <v>#REF!</v>
      </c>
      <c r="U174" s="250" t="e">
        <v>#REF!</v>
      </c>
      <c r="V174" s="251" t="e">
        <v>#REF!</v>
      </c>
      <c r="W174" s="250" t="e">
        <v>#REF!</v>
      </c>
      <c r="X174" s="251" t="e">
        <v>#REF!</v>
      </c>
      <c r="Y174" s="252" t="e">
        <v>#REF!</v>
      </c>
    </row>
    <row r="175" spans="2:25" customFormat="1" ht="15" hidden="1" customHeight="1" outlineLevel="1" x14ac:dyDescent="0.25">
      <c r="B175" s="249" t="s">
        <v>89</v>
      </c>
      <c r="C175" s="250" t="e">
        <v>#REF!</v>
      </c>
      <c r="D175" s="251" t="e">
        <v>#REF!</v>
      </c>
      <c r="E175" s="250" t="e">
        <v>#REF!</v>
      </c>
      <c r="F175" s="251" t="e">
        <v>#REF!</v>
      </c>
      <c r="G175" s="250" t="e">
        <v>#REF!</v>
      </c>
      <c r="H175" s="251" t="e">
        <v>#REF!</v>
      </c>
      <c r="I175" s="250" t="e">
        <v>#REF!</v>
      </c>
      <c r="J175" s="251" t="e">
        <v>#REF!</v>
      </c>
      <c r="K175" s="250" t="e">
        <v>#REF!</v>
      </c>
      <c r="L175" s="251" t="e">
        <v>#REF!</v>
      </c>
      <c r="M175" s="250" t="e">
        <v>#REF!</v>
      </c>
      <c r="N175" s="251" t="e">
        <v>#REF!</v>
      </c>
      <c r="O175" s="250" t="e">
        <v>#REF!</v>
      </c>
      <c r="P175" s="251" t="e">
        <v>#REF!</v>
      </c>
      <c r="Q175" s="250" t="e">
        <v>#REF!</v>
      </c>
      <c r="R175" s="251" t="e">
        <v>#REF!</v>
      </c>
      <c r="S175" s="250" t="e">
        <v>#REF!</v>
      </c>
      <c r="T175" s="251" t="e">
        <v>#REF!</v>
      </c>
      <c r="U175" s="250" t="e">
        <v>#REF!</v>
      </c>
      <c r="V175" s="251" t="e">
        <v>#REF!</v>
      </c>
      <c r="W175" s="250" t="e">
        <v>#REF!</v>
      </c>
      <c r="X175" s="251" t="e">
        <v>#REF!</v>
      </c>
      <c r="Y175" s="252" t="e">
        <v>#REF!</v>
      </c>
    </row>
    <row r="176" spans="2:25" customFormat="1" ht="15" hidden="1" customHeight="1" outlineLevel="1" x14ac:dyDescent="0.25">
      <c r="B176" s="249" t="s">
        <v>90</v>
      </c>
      <c r="C176" s="250" t="e">
        <v>#REF!</v>
      </c>
      <c r="D176" s="251" t="e">
        <v>#REF!</v>
      </c>
      <c r="E176" s="250" t="e">
        <v>#REF!</v>
      </c>
      <c r="F176" s="251" t="e">
        <v>#REF!</v>
      </c>
      <c r="G176" s="250" t="e">
        <v>#REF!</v>
      </c>
      <c r="H176" s="251" t="e">
        <v>#REF!</v>
      </c>
      <c r="I176" s="250" t="e">
        <v>#REF!</v>
      </c>
      <c r="J176" s="251" t="e">
        <v>#REF!</v>
      </c>
      <c r="K176" s="250" t="e">
        <v>#REF!</v>
      </c>
      <c r="L176" s="251" t="e">
        <v>#REF!</v>
      </c>
      <c r="M176" s="250" t="e">
        <v>#REF!</v>
      </c>
      <c r="N176" s="251" t="e">
        <v>#REF!</v>
      </c>
      <c r="O176" s="250" t="e">
        <v>#REF!</v>
      </c>
      <c r="P176" s="251" t="e">
        <v>#REF!</v>
      </c>
      <c r="Q176" s="250" t="e">
        <v>#REF!</v>
      </c>
      <c r="R176" s="251" t="e">
        <v>#REF!</v>
      </c>
      <c r="S176" s="250" t="e">
        <v>#REF!</v>
      </c>
      <c r="T176" s="251" t="e">
        <v>#REF!</v>
      </c>
      <c r="U176" s="250" t="e">
        <v>#REF!</v>
      </c>
      <c r="V176" s="251" t="e">
        <v>#REF!</v>
      </c>
      <c r="W176" s="250" t="e">
        <v>#REF!</v>
      </c>
      <c r="X176" s="251" t="e">
        <v>#REF!</v>
      </c>
      <c r="Y176" s="252" t="e">
        <v>#REF!</v>
      </c>
    </row>
    <row r="177" spans="2:25" customFormat="1" ht="15" hidden="1" customHeight="1" outlineLevel="1" x14ac:dyDescent="0.25">
      <c r="B177" s="249" t="s">
        <v>91</v>
      </c>
      <c r="C177" s="250" t="e">
        <v>#REF!</v>
      </c>
      <c r="D177" s="251" t="e">
        <v>#REF!</v>
      </c>
      <c r="E177" s="250" t="e">
        <v>#REF!</v>
      </c>
      <c r="F177" s="251" t="e">
        <v>#REF!</v>
      </c>
      <c r="G177" s="250" t="e">
        <v>#REF!</v>
      </c>
      <c r="H177" s="251" t="e">
        <v>#REF!</v>
      </c>
      <c r="I177" s="250" t="e">
        <v>#REF!</v>
      </c>
      <c r="J177" s="251" t="e">
        <v>#REF!</v>
      </c>
      <c r="K177" s="250" t="e">
        <v>#REF!</v>
      </c>
      <c r="L177" s="251" t="e">
        <v>#REF!</v>
      </c>
      <c r="M177" s="250" t="e">
        <v>#REF!</v>
      </c>
      <c r="N177" s="251" t="e">
        <v>#REF!</v>
      </c>
      <c r="O177" s="250" t="e">
        <v>#REF!</v>
      </c>
      <c r="P177" s="251" t="e">
        <v>#REF!</v>
      </c>
      <c r="Q177" s="250" t="e">
        <v>#REF!</v>
      </c>
      <c r="R177" s="251" t="e">
        <v>#REF!</v>
      </c>
      <c r="S177" s="250" t="e">
        <v>#REF!</v>
      </c>
      <c r="T177" s="251" t="e">
        <v>#REF!</v>
      </c>
      <c r="U177" s="250" t="e">
        <v>#REF!</v>
      </c>
      <c r="V177" s="251" t="e">
        <v>#REF!</v>
      </c>
      <c r="W177" s="250" t="e">
        <v>#REF!</v>
      </c>
      <c r="X177" s="251" t="e">
        <v>#REF!</v>
      </c>
      <c r="Y177" s="252" t="e">
        <v>#REF!</v>
      </c>
    </row>
    <row r="178" spans="2:25" customFormat="1" ht="15" hidden="1" customHeight="1" outlineLevel="1" x14ac:dyDescent="0.25">
      <c r="B178" s="249" t="s">
        <v>92</v>
      </c>
      <c r="C178" s="250" t="e">
        <v>#REF!</v>
      </c>
      <c r="D178" s="251" t="e">
        <v>#REF!</v>
      </c>
      <c r="E178" s="250" t="e">
        <v>#REF!</v>
      </c>
      <c r="F178" s="251" t="e">
        <v>#REF!</v>
      </c>
      <c r="G178" s="250" t="e">
        <v>#REF!</v>
      </c>
      <c r="H178" s="251" t="e">
        <v>#REF!</v>
      </c>
      <c r="I178" s="250" t="e">
        <v>#REF!</v>
      </c>
      <c r="J178" s="251" t="e">
        <v>#REF!</v>
      </c>
      <c r="K178" s="250" t="e">
        <v>#REF!</v>
      </c>
      <c r="L178" s="251" t="e">
        <v>#REF!</v>
      </c>
      <c r="M178" s="250" t="e">
        <v>#REF!</v>
      </c>
      <c r="N178" s="251" t="e">
        <v>#REF!</v>
      </c>
      <c r="O178" s="250" t="e">
        <v>#REF!</v>
      </c>
      <c r="P178" s="251" t="e">
        <v>#REF!</v>
      </c>
      <c r="Q178" s="250" t="e">
        <v>#REF!</v>
      </c>
      <c r="R178" s="251" t="e">
        <v>#REF!</v>
      </c>
      <c r="S178" s="250" t="e">
        <v>#REF!</v>
      </c>
      <c r="T178" s="251" t="e">
        <v>#REF!</v>
      </c>
      <c r="U178" s="250" t="e">
        <v>#REF!</v>
      </c>
      <c r="V178" s="251" t="e">
        <v>#REF!</v>
      </c>
      <c r="W178" s="250" t="e">
        <v>#REF!</v>
      </c>
      <c r="X178" s="251" t="e">
        <v>#REF!</v>
      </c>
      <c r="Y178" s="252" t="e">
        <v>#REF!</v>
      </c>
    </row>
    <row r="179" spans="2:25" customFormat="1" ht="15" hidden="1" customHeight="1" outlineLevel="1" x14ac:dyDescent="0.25">
      <c r="B179" s="249" t="s">
        <v>93</v>
      </c>
      <c r="C179" s="250" t="e">
        <v>#REF!</v>
      </c>
      <c r="D179" s="251" t="e">
        <v>#REF!</v>
      </c>
      <c r="E179" s="250" t="e">
        <v>#REF!</v>
      </c>
      <c r="F179" s="251" t="e">
        <v>#REF!</v>
      </c>
      <c r="G179" s="250" t="e">
        <v>#REF!</v>
      </c>
      <c r="H179" s="251" t="e">
        <v>#REF!</v>
      </c>
      <c r="I179" s="250" t="e">
        <v>#REF!</v>
      </c>
      <c r="J179" s="251" t="e">
        <v>#REF!</v>
      </c>
      <c r="K179" s="250" t="e">
        <v>#REF!</v>
      </c>
      <c r="L179" s="251" t="e">
        <v>#REF!</v>
      </c>
      <c r="M179" s="250" t="e">
        <v>#REF!</v>
      </c>
      <c r="N179" s="251" t="e">
        <v>#REF!</v>
      </c>
      <c r="O179" s="250" t="e">
        <v>#REF!</v>
      </c>
      <c r="P179" s="251" t="e">
        <v>#REF!</v>
      </c>
      <c r="Q179" s="250" t="e">
        <v>#REF!</v>
      </c>
      <c r="R179" s="251" t="e">
        <v>#REF!</v>
      </c>
      <c r="S179" s="250" t="e">
        <v>#REF!</v>
      </c>
      <c r="T179" s="251" t="e">
        <v>#REF!</v>
      </c>
      <c r="U179" s="250" t="e">
        <v>#REF!</v>
      </c>
      <c r="V179" s="251" t="e">
        <v>#REF!</v>
      </c>
      <c r="W179" s="250" t="e">
        <v>#REF!</v>
      </c>
      <c r="X179" s="251" t="e">
        <v>#REF!</v>
      </c>
      <c r="Y179" s="252" t="e">
        <v>#REF!</v>
      </c>
    </row>
    <row r="180" spans="2:25" customFormat="1" ht="15" hidden="1" customHeight="1" outlineLevel="1" x14ac:dyDescent="0.25">
      <c r="B180" s="249" t="s">
        <v>94</v>
      </c>
      <c r="C180" s="250" t="e">
        <v>#REF!</v>
      </c>
      <c r="D180" s="251" t="e">
        <v>#REF!</v>
      </c>
      <c r="E180" s="250" t="e">
        <v>#REF!</v>
      </c>
      <c r="F180" s="251" t="e">
        <v>#REF!</v>
      </c>
      <c r="G180" s="250" t="e">
        <v>#REF!</v>
      </c>
      <c r="H180" s="251" t="e">
        <v>#REF!</v>
      </c>
      <c r="I180" s="250" t="e">
        <v>#REF!</v>
      </c>
      <c r="J180" s="251" t="e">
        <v>#REF!</v>
      </c>
      <c r="K180" s="250" t="e">
        <v>#REF!</v>
      </c>
      <c r="L180" s="251" t="e">
        <v>#REF!</v>
      </c>
      <c r="M180" s="250" t="e">
        <v>#REF!</v>
      </c>
      <c r="N180" s="251" t="e">
        <v>#REF!</v>
      </c>
      <c r="O180" s="250" t="e">
        <v>#REF!</v>
      </c>
      <c r="P180" s="251" t="e">
        <v>#REF!</v>
      </c>
      <c r="Q180" s="250" t="e">
        <v>#REF!</v>
      </c>
      <c r="R180" s="251" t="e">
        <v>#REF!</v>
      </c>
      <c r="S180" s="250" t="e">
        <v>#REF!</v>
      </c>
      <c r="T180" s="251" t="e">
        <v>#REF!</v>
      </c>
      <c r="U180" s="250" t="e">
        <v>#REF!</v>
      </c>
      <c r="V180" s="251" t="e">
        <v>#REF!</v>
      </c>
      <c r="W180" s="250" t="e">
        <v>#REF!</v>
      </c>
      <c r="X180" s="251" t="e">
        <v>#REF!</v>
      </c>
      <c r="Y180" s="252" t="e">
        <v>#REF!</v>
      </c>
    </row>
    <row r="181" spans="2:25" customFormat="1" ht="15" hidden="1" customHeight="1" outlineLevel="1" x14ac:dyDescent="0.25">
      <c r="B181" s="249" t="s">
        <v>95</v>
      </c>
      <c r="C181" s="250" t="e">
        <v>#REF!</v>
      </c>
      <c r="D181" s="251" t="e">
        <v>#REF!</v>
      </c>
      <c r="E181" s="250" t="e">
        <v>#REF!</v>
      </c>
      <c r="F181" s="251" t="e">
        <v>#REF!</v>
      </c>
      <c r="G181" s="250" t="e">
        <v>#REF!</v>
      </c>
      <c r="H181" s="251" t="e">
        <v>#REF!</v>
      </c>
      <c r="I181" s="250" t="e">
        <v>#REF!</v>
      </c>
      <c r="J181" s="251" t="e">
        <v>#REF!</v>
      </c>
      <c r="K181" s="250" t="e">
        <v>#REF!</v>
      </c>
      <c r="L181" s="251" t="e">
        <v>#REF!</v>
      </c>
      <c r="M181" s="250" t="e">
        <v>#REF!</v>
      </c>
      <c r="N181" s="251" t="e">
        <v>#REF!</v>
      </c>
      <c r="O181" s="250" t="e">
        <v>#REF!</v>
      </c>
      <c r="P181" s="251" t="e">
        <v>#REF!</v>
      </c>
      <c r="Q181" s="250" t="e">
        <v>#REF!</v>
      </c>
      <c r="R181" s="251" t="e">
        <v>#REF!</v>
      </c>
      <c r="S181" s="250" t="e">
        <v>#REF!</v>
      </c>
      <c r="T181" s="251" t="e">
        <v>#REF!</v>
      </c>
      <c r="U181" s="250" t="e">
        <v>#REF!</v>
      </c>
      <c r="V181" s="251" t="e">
        <v>#REF!</v>
      </c>
      <c r="W181" s="250" t="e">
        <v>#REF!</v>
      </c>
      <c r="X181" s="251" t="e">
        <v>#REF!</v>
      </c>
      <c r="Y181" s="252" t="e">
        <v>#REF!</v>
      </c>
    </row>
    <row r="182" spans="2:25" customFormat="1" ht="15" hidden="1" customHeight="1" outlineLevel="1" x14ac:dyDescent="0.25">
      <c r="B182" s="249" t="s">
        <v>96</v>
      </c>
      <c r="C182" s="250" t="e">
        <v>#REF!</v>
      </c>
      <c r="D182" s="251" t="e">
        <v>#REF!</v>
      </c>
      <c r="E182" s="250" t="e">
        <v>#REF!</v>
      </c>
      <c r="F182" s="251" t="e">
        <v>#REF!</v>
      </c>
      <c r="G182" s="250" t="e">
        <v>#REF!</v>
      </c>
      <c r="H182" s="251" t="e">
        <v>#REF!</v>
      </c>
      <c r="I182" s="250" t="e">
        <v>#REF!</v>
      </c>
      <c r="J182" s="251" t="e">
        <v>#REF!</v>
      </c>
      <c r="K182" s="250" t="e">
        <v>#REF!</v>
      </c>
      <c r="L182" s="251" t="e">
        <v>#REF!</v>
      </c>
      <c r="M182" s="250" t="e">
        <v>#REF!</v>
      </c>
      <c r="N182" s="251" t="e">
        <v>#REF!</v>
      </c>
      <c r="O182" s="250" t="e">
        <v>#REF!</v>
      </c>
      <c r="P182" s="251" t="e">
        <v>#REF!</v>
      </c>
      <c r="Q182" s="250" t="e">
        <v>#REF!</v>
      </c>
      <c r="R182" s="251" t="e">
        <v>#REF!</v>
      </c>
      <c r="S182" s="250" t="e">
        <v>#REF!</v>
      </c>
      <c r="T182" s="251" t="e">
        <v>#REF!</v>
      </c>
      <c r="U182" s="250" t="e">
        <v>#REF!</v>
      </c>
      <c r="V182" s="251" t="e">
        <v>#REF!</v>
      </c>
      <c r="W182" s="250" t="e">
        <v>#REF!</v>
      </c>
      <c r="X182" s="251" t="e">
        <v>#REF!</v>
      </c>
      <c r="Y182" s="252" t="e">
        <v>#REF!</v>
      </c>
    </row>
    <row r="183" spans="2:25" customFormat="1" ht="15" hidden="1" customHeight="1" outlineLevel="1" x14ac:dyDescent="0.25">
      <c r="B183" s="249" t="s">
        <v>97</v>
      </c>
      <c r="C183" s="250" t="e">
        <v>#REF!</v>
      </c>
      <c r="D183" s="251" t="e">
        <v>#REF!</v>
      </c>
      <c r="E183" s="250" t="e">
        <v>#REF!</v>
      </c>
      <c r="F183" s="251" t="e">
        <v>#REF!</v>
      </c>
      <c r="G183" s="250" t="e">
        <v>#REF!</v>
      </c>
      <c r="H183" s="251" t="e">
        <v>#REF!</v>
      </c>
      <c r="I183" s="250" t="e">
        <v>#REF!</v>
      </c>
      <c r="J183" s="251" t="e">
        <v>#REF!</v>
      </c>
      <c r="K183" s="250" t="e">
        <v>#REF!</v>
      </c>
      <c r="L183" s="251" t="e">
        <v>#REF!</v>
      </c>
      <c r="M183" s="250" t="e">
        <v>#REF!</v>
      </c>
      <c r="N183" s="251" t="e">
        <v>#REF!</v>
      </c>
      <c r="O183" s="250" t="e">
        <v>#REF!</v>
      </c>
      <c r="P183" s="251" t="e">
        <v>#REF!</v>
      </c>
      <c r="Q183" s="250" t="e">
        <v>#REF!</v>
      </c>
      <c r="R183" s="251" t="e">
        <v>#REF!</v>
      </c>
      <c r="S183" s="250" t="e">
        <v>#REF!</v>
      </c>
      <c r="T183" s="251" t="e">
        <v>#REF!</v>
      </c>
      <c r="U183" s="250" t="e">
        <v>#REF!</v>
      </c>
      <c r="V183" s="251" t="e">
        <v>#REF!</v>
      </c>
      <c r="W183" s="250" t="e">
        <v>#REF!</v>
      </c>
      <c r="X183" s="251" t="e">
        <v>#REF!</v>
      </c>
      <c r="Y183" s="252" t="e">
        <v>#REF!</v>
      </c>
    </row>
    <row r="184" spans="2:25" customFormat="1" hidden="1" collapsed="1" x14ac:dyDescent="0.25">
      <c r="B184" s="257">
        <v>2006</v>
      </c>
      <c r="C184" s="258" t="e">
        <v>#REF!</v>
      </c>
      <c r="D184" s="258" t="e">
        <v>#REF!</v>
      </c>
      <c r="E184" s="258" t="e">
        <v>#REF!</v>
      </c>
      <c r="F184" s="258" t="e">
        <v>#REF!</v>
      </c>
      <c r="G184" s="258" t="e">
        <v>#REF!</v>
      </c>
      <c r="H184" s="258" t="e">
        <v>#REF!</v>
      </c>
      <c r="I184" s="258" t="e">
        <v>#REF!</v>
      </c>
      <c r="J184" s="258" t="e">
        <v>#REF!</v>
      </c>
      <c r="K184" s="258" t="e">
        <v>#REF!</v>
      </c>
      <c r="L184" s="258" t="e">
        <v>#REF!</v>
      </c>
      <c r="M184" s="258" t="e">
        <v>#REF!</v>
      </c>
      <c r="N184" s="258" t="e">
        <v>#REF!</v>
      </c>
      <c r="O184" s="258" t="e">
        <v>#REF!</v>
      </c>
      <c r="P184" s="258" t="e">
        <v>#REF!</v>
      </c>
      <c r="Q184" s="258" t="e">
        <v>#REF!</v>
      </c>
      <c r="R184" s="258" t="e">
        <v>#REF!</v>
      </c>
      <c r="S184" s="258" t="e">
        <v>#REF!</v>
      </c>
      <c r="T184" s="258" t="e">
        <v>#REF!</v>
      </c>
      <c r="U184" s="258" t="e">
        <v>#REF!</v>
      </c>
      <c r="V184" s="258" t="e">
        <v>#REF!</v>
      </c>
      <c r="W184" s="258" t="e">
        <v>#REF!</v>
      </c>
      <c r="X184" s="258" t="e">
        <v>#REF!</v>
      </c>
      <c r="Y184" s="258" t="e">
        <v>#REF!</v>
      </c>
    </row>
    <row r="185" spans="2:25" customFormat="1" ht="15" customHeight="1" x14ac:dyDescent="0.25">
      <c r="B185" s="2"/>
    </row>
    <row r="186" spans="2:25" customFormat="1" ht="15" customHeight="1" x14ac:dyDescent="0.25">
      <c r="B186" s="2"/>
    </row>
    <row r="187" spans="2:25" customFormat="1" ht="15" customHeight="1" x14ac:dyDescent="0.25">
      <c r="B187" s="2"/>
    </row>
    <row r="188" spans="2:25" customFormat="1" ht="15" customHeight="1" x14ac:dyDescent="0.25">
      <c r="B188" s="2"/>
    </row>
    <row r="189" spans="2:25" customFormat="1" ht="15" customHeight="1" x14ac:dyDescent="0.25">
      <c r="B189" s="2"/>
      <c r="H189" s="153"/>
      <c r="J189" s="153"/>
    </row>
    <row r="190" spans="2:25" customFormat="1" ht="15" customHeight="1" x14ac:dyDescent="0.25">
      <c r="B190" s="2"/>
      <c r="H190" s="153"/>
      <c r="J190" s="153"/>
    </row>
    <row r="191" spans="2:25" customFormat="1" ht="15" customHeight="1" x14ac:dyDescent="0.25">
      <c r="B191" s="2"/>
      <c r="H191" s="153"/>
      <c r="J191" s="153"/>
    </row>
    <row r="192" spans="2:25" customFormat="1" ht="15" customHeight="1" x14ac:dyDescent="0.25">
      <c r="B192" s="2"/>
      <c r="H192" s="153"/>
      <c r="J192" s="153"/>
    </row>
    <row r="193" spans="2:10" customFormat="1" ht="15" customHeight="1" x14ac:dyDescent="0.25">
      <c r="B193" s="2"/>
      <c r="H193" s="153"/>
      <c r="J193" s="153"/>
    </row>
    <row r="194" spans="2:10" customFormat="1" ht="15" customHeight="1" x14ac:dyDescent="0.25">
      <c r="B194" s="2"/>
      <c r="H194" s="153"/>
      <c r="J194" s="153"/>
    </row>
    <row r="195" spans="2:10" customFormat="1" x14ac:dyDescent="0.25">
      <c r="B195" s="2"/>
      <c r="H195" s="153"/>
      <c r="J195" s="153"/>
    </row>
    <row r="196" spans="2:10" customFormat="1" x14ac:dyDescent="0.25">
      <c r="B196" s="2"/>
      <c r="H196" s="153"/>
      <c r="J196" s="153"/>
    </row>
    <row r="197" spans="2:10" customFormat="1" x14ac:dyDescent="0.25">
      <c r="B197" s="2"/>
      <c r="H197" s="153"/>
      <c r="J197" s="153"/>
    </row>
    <row r="198" spans="2:10" customFormat="1" x14ac:dyDescent="0.25">
      <c r="B198" s="2"/>
      <c r="H198" s="153"/>
      <c r="J198" s="153"/>
    </row>
    <row r="199" spans="2:10" customFormat="1" x14ac:dyDescent="0.25">
      <c r="B199" s="2"/>
      <c r="H199" s="153"/>
      <c r="J199" s="153"/>
    </row>
    <row r="200" spans="2:10" customFormat="1" x14ac:dyDescent="0.25">
      <c r="B200" s="2"/>
      <c r="H200" s="153"/>
      <c r="J200" s="153"/>
    </row>
    <row r="201" spans="2:10" customFormat="1" x14ac:dyDescent="0.25">
      <c r="B201" s="2"/>
      <c r="H201" s="153"/>
      <c r="J201" s="153"/>
    </row>
    <row r="202" spans="2:10" customFormat="1" x14ac:dyDescent="0.25">
      <c r="B202" s="2"/>
      <c r="H202" s="153"/>
      <c r="J202" s="153"/>
    </row>
    <row r="203" spans="2:10" customFormat="1" x14ac:dyDescent="0.25">
      <c r="B203" s="2"/>
      <c r="H203" s="153"/>
      <c r="J203" s="153"/>
    </row>
    <row r="204" spans="2:10" customFormat="1" x14ac:dyDescent="0.25">
      <c r="B204" s="2"/>
      <c r="H204" s="153"/>
      <c r="J204" s="153"/>
    </row>
    <row r="205" spans="2:10" customFormat="1" x14ac:dyDescent="0.25">
      <c r="B205" s="2"/>
      <c r="H205" s="153"/>
      <c r="J205" s="153"/>
    </row>
    <row r="206" spans="2:10" customFormat="1" x14ac:dyDescent="0.25">
      <c r="B206" s="2"/>
      <c r="H206" s="153"/>
      <c r="J206" s="153"/>
    </row>
    <row r="207" spans="2:10" customFormat="1" x14ac:dyDescent="0.25">
      <c r="B207" s="2"/>
      <c r="H207" s="153"/>
      <c r="J207" s="153"/>
    </row>
    <row r="208" spans="2:10" customFormat="1" x14ac:dyDescent="0.25">
      <c r="B208" s="2"/>
      <c r="H208" s="153"/>
      <c r="J208" s="153"/>
    </row>
    <row r="209" spans="2:10" customFormat="1" x14ac:dyDescent="0.25">
      <c r="B209" s="2"/>
      <c r="H209" s="153"/>
      <c r="J209" s="153"/>
    </row>
    <row r="210" spans="2:10" customFormat="1" x14ac:dyDescent="0.25">
      <c r="B210" s="2"/>
      <c r="H210" s="153"/>
      <c r="J210" s="153"/>
    </row>
    <row r="211" spans="2:10" customFormat="1" x14ac:dyDescent="0.25">
      <c r="B211" s="2"/>
      <c r="H211" s="153"/>
      <c r="J211" s="153"/>
    </row>
    <row r="212" spans="2:10" customFormat="1" x14ac:dyDescent="0.25">
      <c r="B212" s="2"/>
      <c r="J212" s="153"/>
    </row>
  </sheetData>
  <mergeCells count="3">
    <mergeCell ref="B5:Y5"/>
    <mergeCell ref="B116:Y116"/>
    <mergeCell ref="B118:Y118"/>
  </mergeCells>
  <printOptions horizontalCentered="1" verticalCentered="1"/>
  <pageMargins left="0.35" right="0.32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16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59" customWidth="1"/>
    <col min="2" max="2" width="13" style="259" customWidth="1"/>
    <col min="3" max="6" width="10.7109375" style="259" customWidth="1"/>
    <col min="7" max="20" width="9.140625" style="259" customWidth="1"/>
    <col min="21" max="21" width="11.140625" style="259" customWidth="1"/>
    <col min="22" max="240" width="11.42578125" style="259"/>
    <col min="241" max="241" width="12" style="259" customWidth="1"/>
    <col min="242" max="242" width="11.42578125" style="259"/>
    <col min="243" max="243" width="9.7109375" style="259" customWidth="1"/>
    <col min="244" max="244" width="15.85546875" style="259" customWidth="1"/>
    <col min="245" max="256" width="11.42578125" style="259" customWidth="1"/>
    <col min="257" max="262" width="10.140625" style="259" customWidth="1"/>
    <col min="263" max="276" width="9.140625" style="259" customWidth="1"/>
    <col min="277" max="277" width="11.140625" style="259" customWidth="1"/>
    <col min="278" max="496" width="11.42578125" style="259"/>
    <col min="497" max="497" width="12" style="259" customWidth="1"/>
    <col min="498" max="498" width="11.42578125" style="259"/>
    <col min="499" max="499" width="9.7109375" style="259" customWidth="1"/>
    <col min="500" max="500" width="15.85546875" style="259" customWidth="1"/>
    <col min="501" max="512" width="11.42578125" style="259" customWidth="1"/>
    <col min="513" max="518" width="10.140625" style="259" customWidth="1"/>
    <col min="519" max="532" width="9.140625" style="259" customWidth="1"/>
    <col min="533" max="533" width="11.140625" style="259" customWidth="1"/>
    <col min="534" max="752" width="11.42578125" style="259"/>
    <col min="753" max="753" width="12" style="259" customWidth="1"/>
    <col min="754" max="754" width="11.42578125" style="259"/>
    <col min="755" max="755" width="9.7109375" style="259" customWidth="1"/>
    <col min="756" max="756" width="15.85546875" style="259" customWidth="1"/>
    <col min="757" max="768" width="11.42578125" style="259" customWidth="1"/>
    <col min="769" max="774" width="10.140625" style="259" customWidth="1"/>
    <col min="775" max="788" width="9.140625" style="259" customWidth="1"/>
    <col min="789" max="789" width="11.140625" style="259" customWidth="1"/>
    <col min="790" max="1008" width="11.42578125" style="259"/>
    <col min="1009" max="1009" width="12" style="259" customWidth="1"/>
    <col min="1010" max="1010" width="11.42578125" style="259"/>
    <col min="1011" max="1011" width="9.7109375" style="259" customWidth="1"/>
    <col min="1012" max="1012" width="15.85546875" style="259" customWidth="1"/>
    <col min="1013" max="1024" width="11.42578125" style="259" customWidth="1"/>
    <col min="1025" max="1030" width="10.140625" style="259" customWidth="1"/>
    <col min="1031" max="1044" width="9.140625" style="259" customWidth="1"/>
    <col min="1045" max="1045" width="11.140625" style="259" customWidth="1"/>
    <col min="1046" max="1264" width="11.42578125" style="259"/>
    <col min="1265" max="1265" width="12" style="259" customWidth="1"/>
    <col min="1266" max="1266" width="11.42578125" style="259"/>
    <col min="1267" max="1267" width="9.7109375" style="259" customWidth="1"/>
    <col min="1268" max="1268" width="15.85546875" style="259" customWidth="1"/>
    <col min="1269" max="1280" width="11.42578125" style="259" customWidth="1"/>
    <col min="1281" max="1286" width="10.140625" style="259" customWidth="1"/>
    <col min="1287" max="1300" width="9.140625" style="259" customWidth="1"/>
    <col min="1301" max="1301" width="11.140625" style="259" customWidth="1"/>
    <col min="1302" max="1520" width="11.42578125" style="259"/>
    <col min="1521" max="1521" width="12" style="259" customWidth="1"/>
    <col min="1522" max="1522" width="11.42578125" style="259"/>
    <col min="1523" max="1523" width="9.7109375" style="259" customWidth="1"/>
    <col min="1524" max="1524" width="15.85546875" style="259" customWidth="1"/>
    <col min="1525" max="1536" width="11.42578125" style="259" customWidth="1"/>
    <col min="1537" max="1542" width="10.140625" style="259" customWidth="1"/>
    <col min="1543" max="1556" width="9.140625" style="259" customWidth="1"/>
    <col min="1557" max="1557" width="11.140625" style="259" customWidth="1"/>
    <col min="1558" max="1776" width="11.42578125" style="259"/>
    <col min="1777" max="1777" width="12" style="259" customWidth="1"/>
    <col min="1778" max="1778" width="11.42578125" style="259"/>
    <col min="1779" max="1779" width="9.7109375" style="259" customWidth="1"/>
    <col min="1780" max="1780" width="15.85546875" style="259" customWidth="1"/>
    <col min="1781" max="1792" width="11.42578125" style="259" customWidth="1"/>
    <col min="1793" max="1798" width="10.140625" style="259" customWidth="1"/>
    <col min="1799" max="1812" width="9.140625" style="259" customWidth="1"/>
    <col min="1813" max="1813" width="11.140625" style="259" customWidth="1"/>
    <col min="1814" max="2032" width="11.42578125" style="259"/>
    <col min="2033" max="2033" width="12" style="259" customWidth="1"/>
    <col min="2034" max="2034" width="11.42578125" style="259"/>
    <col min="2035" max="2035" width="9.7109375" style="259" customWidth="1"/>
    <col min="2036" max="2036" width="15.85546875" style="259" customWidth="1"/>
    <col min="2037" max="2048" width="11.42578125" style="259" customWidth="1"/>
    <col min="2049" max="2054" width="10.140625" style="259" customWidth="1"/>
    <col min="2055" max="2068" width="9.140625" style="259" customWidth="1"/>
    <col min="2069" max="2069" width="11.140625" style="259" customWidth="1"/>
    <col min="2070" max="2288" width="11.42578125" style="259"/>
    <col min="2289" max="2289" width="12" style="259" customWidth="1"/>
    <col min="2290" max="2290" width="11.42578125" style="259"/>
    <col min="2291" max="2291" width="9.7109375" style="259" customWidth="1"/>
    <col min="2292" max="2292" width="15.85546875" style="259" customWidth="1"/>
    <col min="2293" max="2304" width="11.42578125" style="259" customWidth="1"/>
    <col min="2305" max="2310" width="10.140625" style="259" customWidth="1"/>
    <col min="2311" max="2324" width="9.140625" style="259" customWidth="1"/>
    <col min="2325" max="2325" width="11.140625" style="259" customWidth="1"/>
    <col min="2326" max="2544" width="11.42578125" style="259"/>
    <col min="2545" max="2545" width="12" style="259" customWidth="1"/>
    <col min="2546" max="2546" width="11.42578125" style="259"/>
    <col min="2547" max="2547" width="9.7109375" style="259" customWidth="1"/>
    <col min="2548" max="2548" width="15.85546875" style="259" customWidth="1"/>
    <col min="2549" max="2560" width="11.42578125" style="259" customWidth="1"/>
    <col min="2561" max="2566" width="10.140625" style="259" customWidth="1"/>
    <col min="2567" max="2580" width="9.140625" style="259" customWidth="1"/>
    <col min="2581" max="2581" width="11.140625" style="259" customWidth="1"/>
    <col min="2582" max="2800" width="11.42578125" style="259"/>
    <col min="2801" max="2801" width="12" style="259" customWidth="1"/>
    <col min="2802" max="2802" width="11.42578125" style="259"/>
    <col min="2803" max="2803" width="9.7109375" style="259" customWidth="1"/>
    <col min="2804" max="2804" width="15.85546875" style="259" customWidth="1"/>
    <col min="2805" max="2816" width="11.42578125" style="259" customWidth="1"/>
    <col min="2817" max="2822" width="10.140625" style="259" customWidth="1"/>
    <col min="2823" max="2836" width="9.140625" style="259" customWidth="1"/>
    <col min="2837" max="2837" width="11.140625" style="259" customWidth="1"/>
    <col min="2838" max="3056" width="11.42578125" style="259"/>
    <col min="3057" max="3057" width="12" style="259" customWidth="1"/>
    <col min="3058" max="3058" width="11.42578125" style="259"/>
    <col min="3059" max="3059" width="9.7109375" style="259" customWidth="1"/>
    <col min="3060" max="3060" width="15.85546875" style="259" customWidth="1"/>
    <col min="3061" max="3072" width="11.42578125" style="259" customWidth="1"/>
    <col min="3073" max="3078" width="10.140625" style="259" customWidth="1"/>
    <col min="3079" max="3092" width="9.140625" style="259" customWidth="1"/>
    <col min="3093" max="3093" width="11.140625" style="259" customWidth="1"/>
    <col min="3094" max="3312" width="11.42578125" style="259"/>
    <col min="3313" max="3313" width="12" style="259" customWidth="1"/>
    <col min="3314" max="3314" width="11.42578125" style="259"/>
    <col min="3315" max="3315" width="9.7109375" style="259" customWidth="1"/>
    <col min="3316" max="3316" width="15.85546875" style="259" customWidth="1"/>
    <col min="3317" max="3328" width="11.42578125" style="259" customWidth="1"/>
    <col min="3329" max="3334" width="10.140625" style="259" customWidth="1"/>
    <col min="3335" max="3348" width="9.140625" style="259" customWidth="1"/>
    <col min="3349" max="3349" width="11.140625" style="259" customWidth="1"/>
    <col min="3350" max="3568" width="11.42578125" style="259"/>
    <col min="3569" max="3569" width="12" style="259" customWidth="1"/>
    <col min="3570" max="3570" width="11.42578125" style="259"/>
    <col min="3571" max="3571" width="9.7109375" style="259" customWidth="1"/>
    <col min="3572" max="3572" width="15.85546875" style="259" customWidth="1"/>
    <col min="3573" max="3584" width="11.42578125" style="259" customWidth="1"/>
    <col min="3585" max="3590" width="10.140625" style="259" customWidth="1"/>
    <col min="3591" max="3604" width="9.140625" style="259" customWidth="1"/>
    <col min="3605" max="3605" width="11.140625" style="259" customWidth="1"/>
    <col min="3606" max="3824" width="11.42578125" style="259"/>
    <col min="3825" max="3825" width="12" style="259" customWidth="1"/>
    <col min="3826" max="3826" width="11.42578125" style="259"/>
    <col min="3827" max="3827" width="9.7109375" style="259" customWidth="1"/>
    <col min="3828" max="3828" width="15.85546875" style="259" customWidth="1"/>
    <col min="3829" max="3840" width="11.42578125" style="259" customWidth="1"/>
    <col min="3841" max="3846" width="10.140625" style="259" customWidth="1"/>
    <col min="3847" max="3860" width="9.140625" style="259" customWidth="1"/>
    <col min="3861" max="3861" width="11.140625" style="259" customWidth="1"/>
    <col min="3862" max="4080" width="11.42578125" style="259"/>
    <col min="4081" max="4081" width="12" style="259" customWidth="1"/>
    <col min="4082" max="4082" width="11.42578125" style="259"/>
    <col min="4083" max="4083" width="9.7109375" style="259" customWidth="1"/>
    <col min="4084" max="4084" width="15.85546875" style="259" customWidth="1"/>
    <col min="4085" max="4096" width="11.42578125" style="259" customWidth="1"/>
    <col min="4097" max="4102" width="10.140625" style="259" customWidth="1"/>
    <col min="4103" max="4116" width="9.140625" style="259" customWidth="1"/>
    <col min="4117" max="4117" width="11.140625" style="259" customWidth="1"/>
    <col min="4118" max="4336" width="11.42578125" style="259"/>
    <col min="4337" max="4337" width="12" style="259" customWidth="1"/>
    <col min="4338" max="4338" width="11.42578125" style="259"/>
    <col min="4339" max="4339" width="9.7109375" style="259" customWidth="1"/>
    <col min="4340" max="4340" width="15.85546875" style="259" customWidth="1"/>
    <col min="4341" max="4352" width="11.42578125" style="259" customWidth="1"/>
    <col min="4353" max="4358" width="10.140625" style="259" customWidth="1"/>
    <col min="4359" max="4372" width="9.140625" style="259" customWidth="1"/>
    <col min="4373" max="4373" width="11.140625" style="259" customWidth="1"/>
    <col min="4374" max="4592" width="11.42578125" style="259"/>
    <col min="4593" max="4593" width="12" style="259" customWidth="1"/>
    <col min="4594" max="4594" width="11.42578125" style="259"/>
    <col min="4595" max="4595" width="9.7109375" style="259" customWidth="1"/>
    <col min="4596" max="4596" width="15.85546875" style="259" customWidth="1"/>
    <col min="4597" max="4608" width="11.42578125" style="259" customWidth="1"/>
    <col min="4609" max="4614" width="10.140625" style="259" customWidth="1"/>
    <col min="4615" max="4628" width="9.140625" style="259" customWidth="1"/>
    <col min="4629" max="4629" width="11.140625" style="259" customWidth="1"/>
    <col min="4630" max="4848" width="11.42578125" style="259"/>
    <col min="4849" max="4849" width="12" style="259" customWidth="1"/>
    <col min="4850" max="4850" width="11.42578125" style="259"/>
    <col min="4851" max="4851" width="9.7109375" style="259" customWidth="1"/>
    <col min="4852" max="4852" width="15.85546875" style="259" customWidth="1"/>
    <col min="4853" max="4864" width="11.42578125" style="259" customWidth="1"/>
    <col min="4865" max="4870" width="10.140625" style="259" customWidth="1"/>
    <col min="4871" max="4884" width="9.140625" style="259" customWidth="1"/>
    <col min="4885" max="4885" width="11.140625" style="259" customWidth="1"/>
    <col min="4886" max="5104" width="11.42578125" style="259"/>
    <col min="5105" max="5105" width="12" style="259" customWidth="1"/>
    <col min="5106" max="5106" width="11.42578125" style="259"/>
    <col min="5107" max="5107" width="9.7109375" style="259" customWidth="1"/>
    <col min="5108" max="5108" width="15.85546875" style="259" customWidth="1"/>
    <col min="5109" max="5120" width="11.42578125" style="259" customWidth="1"/>
    <col min="5121" max="5126" width="10.140625" style="259" customWidth="1"/>
    <col min="5127" max="5140" width="9.140625" style="259" customWidth="1"/>
    <col min="5141" max="5141" width="11.140625" style="259" customWidth="1"/>
    <col min="5142" max="5360" width="11.42578125" style="259"/>
    <col min="5361" max="5361" width="12" style="259" customWidth="1"/>
    <col min="5362" max="5362" width="11.42578125" style="259"/>
    <col min="5363" max="5363" width="9.7109375" style="259" customWidth="1"/>
    <col min="5364" max="5364" width="15.85546875" style="259" customWidth="1"/>
    <col min="5365" max="5376" width="11.42578125" style="259" customWidth="1"/>
    <col min="5377" max="5382" width="10.140625" style="259" customWidth="1"/>
    <col min="5383" max="5396" width="9.140625" style="259" customWidth="1"/>
    <col min="5397" max="5397" width="11.140625" style="259" customWidth="1"/>
    <col min="5398" max="5616" width="11.42578125" style="259"/>
    <col min="5617" max="5617" width="12" style="259" customWidth="1"/>
    <col min="5618" max="5618" width="11.42578125" style="259"/>
    <col min="5619" max="5619" width="9.7109375" style="259" customWidth="1"/>
    <col min="5620" max="5620" width="15.85546875" style="259" customWidth="1"/>
    <col min="5621" max="5632" width="11.42578125" style="259" customWidth="1"/>
    <col min="5633" max="5638" width="10.140625" style="259" customWidth="1"/>
    <col min="5639" max="5652" width="9.140625" style="259" customWidth="1"/>
    <col min="5653" max="5653" width="11.140625" style="259" customWidth="1"/>
    <col min="5654" max="5872" width="11.42578125" style="259"/>
    <col min="5873" max="5873" width="12" style="259" customWidth="1"/>
    <col min="5874" max="5874" width="11.42578125" style="259"/>
    <col min="5875" max="5875" width="9.7109375" style="259" customWidth="1"/>
    <col min="5876" max="5876" width="15.85546875" style="259" customWidth="1"/>
    <col min="5877" max="5888" width="11.42578125" style="259" customWidth="1"/>
    <col min="5889" max="5894" width="10.140625" style="259" customWidth="1"/>
    <col min="5895" max="5908" width="9.140625" style="259" customWidth="1"/>
    <col min="5909" max="5909" width="11.140625" style="259" customWidth="1"/>
    <col min="5910" max="6128" width="11.42578125" style="259"/>
    <col min="6129" max="6129" width="12" style="259" customWidth="1"/>
    <col min="6130" max="6130" width="11.42578125" style="259"/>
    <col min="6131" max="6131" width="9.7109375" style="259" customWidth="1"/>
    <col min="6132" max="6132" width="15.85546875" style="259" customWidth="1"/>
    <col min="6133" max="6144" width="11.42578125" style="259" customWidth="1"/>
    <col min="6145" max="6150" width="10.140625" style="259" customWidth="1"/>
    <col min="6151" max="6164" width="9.140625" style="259" customWidth="1"/>
    <col min="6165" max="6165" width="11.140625" style="259" customWidth="1"/>
    <col min="6166" max="6384" width="11.42578125" style="259"/>
    <col min="6385" max="6385" width="12" style="259" customWidth="1"/>
    <col min="6386" max="6386" width="11.42578125" style="259"/>
    <col min="6387" max="6387" width="9.7109375" style="259" customWidth="1"/>
    <col min="6388" max="6388" width="15.85546875" style="259" customWidth="1"/>
    <col min="6389" max="6400" width="11.42578125" style="259" customWidth="1"/>
    <col min="6401" max="6406" width="10.140625" style="259" customWidth="1"/>
    <col min="6407" max="6420" width="9.140625" style="259" customWidth="1"/>
    <col min="6421" max="6421" width="11.140625" style="259" customWidth="1"/>
    <col min="6422" max="6640" width="11.42578125" style="259"/>
    <col min="6641" max="6641" width="12" style="259" customWidth="1"/>
    <col min="6642" max="6642" width="11.42578125" style="259"/>
    <col min="6643" max="6643" width="9.7109375" style="259" customWidth="1"/>
    <col min="6644" max="6644" width="15.85546875" style="259" customWidth="1"/>
    <col min="6645" max="6656" width="11.42578125" style="259" customWidth="1"/>
    <col min="6657" max="6662" width="10.140625" style="259" customWidth="1"/>
    <col min="6663" max="6676" width="9.140625" style="259" customWidth="1"/>
    <col min="6677" max="6677" width="11.140625" style="259" customWidth="1"/>
    <col min="6678" max="6896" width="11.42578125" style="259"/>
    <col min="6897" max="6897" width="12" style="259" customWidth="1"/>
    <col min="6898" max="6898" width="11.42578125" style="259"/>
    <col min="6899" max="6899" width="9.7109375" style="259" customWidth="1"/>
    <col min="6900" max="6900" width="15.85546875" style="259" customWidth="1"/>
    <col min="6901" max="6912" width="11.42578125" style="259" customWidth="1"/>
    <col min="6913" max="6918" width="10.140625" style="259" customWidth="1"/>
    <col min="6919" max="6932" width="9.140625" style="259" customWidth="1"/>
    <col min="6933" max="6933" width="11.140625" style="259" customWidth="1"/>
    <col min="6934" max="7152" width="11.42578125" style="259"/>
    <col min="7153" max="7153" width="12" style="259" customWidth="1"/>
    <col min="7154" max="7154" width="11.42578125" style="259"/>
    <col min="7155" max="7155" width="9.7109375" style="259" customWidth="1"/>
    <col min="7156" max="7156" width="15.85546875" style="259" customWidth="1"/>
    <col min="7157" max="7168" width="11.42578125" style="259" customWidth="1"/>
    <col min="7169" max="7174" width="10.140625" style="259" customWidth="1"/>
    <col min="7175" max="7188" width="9.140625" style="259" customWidth="1"/>
    <col min="7189" max="7189" width="11.140625" style="259" customWidth="1"/>
    <col min="7190" max="7408" width="11.42578125" style="259"/>
    <col min="7409" max="7409" width="12" style="259" customWidth="1"/>
    <col min="7410" max="7410" width="11.42578125" style="259"/>
    <col min="7411" max="7411" width="9.7109375" style="259" customWidth="1"/>
    <col min="7412" max="7412" width="15.85546875" style="259" customWidth="1"/>
    <col min="7413" max="7424" width="11.42578125" style="259" customWidth="1"/>
    <col min="7425" max="7430" width="10.140625" style="259" customWidth="1"/>
    <col min="7431" max="7444" width="9.140625" style="259" customWidth="1"/>
    <col min="7445" max="7445" width="11.140625" style="259" customWidth="1"/>
    <col min="7446" max="7664" width="11.42578125" style="259"/>
    <col min="7665" max="7665" width="12" style="259" customWidth="1"/>
    <col min="7666" max="7666" width="11.42578125" style="259"/>
    <col min="7667" max="7667" width="9.7109375" style="259" customWidth="1"/>
    <col min="7668" max="7668" width="15.85546875" style="259" customWidth="1"/>
    <col min="7669" max="7680" width="11.42578125" style="259" customWidth="1"/>
    <col min="7681" max="7686" width="10.140625" style="259" customWidth="1"/>
    <col min="7687" max="7700" width="9.140625" style="259" customWidth="1"/>
    <col min="7701" max="7701" width="11.140625" style="259" customWidth="1"/>
    <col min="7702" max="7920" width="11.42578125" style="259"/>
    <col min="7921" max="7921" width="12" style="259" customWidth="1"/>
    <col min="7922" max="7922" width="11.42578125" style="259"/>
    <col min="7923" max="7923" width="9.7109375" style="259" customWidth="1"/>
    <col min="7924" max="7924" width="15.85546875" style="259" customWidth="1"/>
    <col min="7925" max="7936" width="11.42578125" style="259" customWidth="1"/>
    <col min="7937" max="7942" width="10.140625" style="259" customWidth="1"/>
    <col min="7943" max="7956" width="9.140625" style="259" customWidth="1"/>
    <col min="7957" max="7957" width="11.140625" style="259" customWidth="1"/>
    <col min="7958" max="8176" width="11.42578125" style="259"/>
    <col min="8177" max="8177" width="12" style="259" customWidth="1"/>
    <col min="8178" max="8178" width="11.42578125" style="259"/>
    <col min="8179" max="8179" width="9.7109375" style="259" customWidth="1"/>
    <col min="8180" max="8180" width="15.85546875" style="259" customWidth="1"/>
    <col min="8181" max="8192" width="11.42578125" style="259" customWidth="1"/>
    <col min="8193" max="8198" width="10.140625" style="259" customWidth="1"/>
    <col min="8199" max="8212" width="9.140625" style="259" customWidth="1"/>
    <col min="8213" max="8213" width="11.140625" style="259" customWidth="1"/>
    <col min="8214" max="8432" width="11.42578125" style="259"/>
    <col min="8433" max="8433" width="12" style="259" customWidth="1"/>
    <col min="8434" max="8434" width="11.42578125" style="259"/>
    <col min="8435" max="8435" width="9.7109375" style="259" customWidth="1"/>
    <col min="8436" max="8436" width="15.85546875" style="259" customWidth="1"/>
    <col min="8437" max="8448" width="11.42578125" style="259" customWidth="1"/>
    <col min="8449" max="8454" width="10.140625" style="259" customWidth="1"/>
    <col min="8455" max="8468" width="9.140625" style="259" customWidth="1"/>
    <col min="8469" max="8469" width="11.140625" style="259" customWidth="1"/>
    <col min="8470" max="8688" width="11.42578125" style="259"/>
    <col min="8689" max="8689" width="12" style="259" customWidth="1"/>
    <col min="8690" max="8690" width="11.42578125" style="259"/>
    <col min="8691" max="8691" width="9.7109375" style="259" customWidth="1"/>
    <col min="8692" max="8692" width="15.85546875" style="259" customWidth="1"/>
    <col min="8693" max="8704" width="11.42578125" style="259" customWidth="1"/>
    <col min="8705" max="8710" width="10.140625" style="259" customWidth="1"/>
    <col min="8711" max="8724" width="9.140625" style="259" customWidth="1"/>
    <col min="8725" max="8725" width="11.140625" style="259" customWidth="1"/>
    <col min="8726" max="8944" width="11.42578125" style="259"/>
    <col min="8945" max="8945" width="12" style="259" customWidth="1"/>
    <col min="8946" max="8946" width="11.42578125" style="259"/>
    <col min="8947" max="8947" width="9.7109375" style="259" customWidth="1"/>
    <col min="8948" max="8948" width="15.85546875" style="259" customWidth="1"/>
    <col min="8949" max="8960" width="11.42578125" style="259" customWidth="1"/>
    <col min="8961" max="8966" width="10.140625" style="259" customWidth="1"/>
    <col min="8967" max="8980" width="9.140625" style="259" customWidth="1"/>
    <col min="8981" max="8981" width="11.140625" style="259" customWidth="1"/>
    <col min="8982" max="9200" width="11.42578125" style="259"/>
    <col min="9201" max="9201" width="12" style="259" customWidth="1"/>
    <col min="9202" max="9202" width="11.42578125" style="259"/>
    <col min="9203" max="9203" width="9.7109375" style="259" customWidth="1"/>
    <col min="9204" max="9204" width="15.85546875" style="259" customWidth="1"/>
    <col min="9205" max="9216" width="11.42578125" style="259" customWidth="1"/>
    <col min="9217" max="9222" width="10.140625" style="259" customWidth="1"/>
    <col min="9223" max="9236" width="9.140625" style="259" customWidth="1"/>
    <col min="9237" max="9237" width="11.140625" style="259" customWidth="1"/>
    <col min="9238" max="9456" width="11.42578125" style="259"/>
    <col min="9457" max="9457" width="12" style="259" customWidth="1"/>
    <col min="9458" max="9458" width="11.42578125" style="259"/>
    <col min="9459" max="9459" width="9.7109375" style="259" customWidth="1"/>
    <col min="9460" max="9460" width="15.85546875" style="259" customWidth="1"/>
    <col min="9461" max="9472" width="11.42578125" style="259" customWidth="1"/>
    <col min="9473" max="9478" width="10.140625" style="259" customWidth="1"/>
    <col min="9479" max="9492" width="9.140625" style="259" customWidth="1"/>
    <col min="9493" max="9493" width="11.140625" style="259" customWidth="1"/>
    <col min="9494" max="9712" width="11.42578125" style="259"/>
    <col min="9713" max="9713" width="12" style="259" customWidth="1"/>
    <col min="9714" max="9714" width="11.42578125" style="259"/>
    <col min="9715" max="9715" width="9.7109375" style="259" customWidth="1"/>
    <col min="9716" max="9716" width="15.85546875" style="259" customWidth="1"/>
    <col min="9717" max="9728" width="11.42578125" style="259" customWidth="1"/>
    <col min="9729" max="9734" width="10.140625" style="259" customWidth="1"/>
    <col min="9735" max="9748" width="9.140625" style="259" customWidth="1"/>
    <col min="9749" max="9749" width="11.140625" style="259" customWidth="1"/>
    <col min="9750" max="9968" width="11.42578125" style="259"/>
    <col min="9969" max="9969" width="12" style="259" customWidth="1"/>
    <col min="9970" max="9970" width="11.42578125" style="259"/>
    <col min="9971" max="9971" width="9.7109375" style="259" customWidth="1"/>
    <col min="9972" max="9972" width="15.85546875" style="259" customWidth="1"/>
    <col min="9973" max="9984" width="11.42578125" style="259" customWidth="1"/>
    <col min="9985" max="9990" width="10.140625" style="259" customWidth="1"/>
    <col min="9991" max="10004" width="9.140625" style="259" customWidth="1"/>
    <col min="10005" max="10005" width="11.140625" style="259" customWidth="1"/>
    <col min="10006" max="10224" width="11.42578125" style="259"/>
    <col min="10225" max="10225" width="12" style="259" customWidth="1"/>
    <col min="10226" max="10226" width="11.42578125" style="259"/>
    <col min="10227" max="10227" width="9.7109375" style="259" customWidth="1"/>
    <col min="10228" max="10228" width="15.85546875" style="259" customWidth="1"/>
    <col min="10229" max="10240" width="11.42578125" style="259" customWidth="1"/>
    <col min="10241" max="10246" width="10.140625" style="259" customWidth="1"/>
    <col min="10247" max="10260" width="9.140625" style="259" customWidth="1"/>
    <col min="10261" max="10261" width="11.140625" style="259" customWidth="1"/>
    <col min="10262" max="10480" width="11.42578125" style="259"/>
    <col min="10481" max="10481" width="12" style="259" customWidth="1"/>
    <col min="10482" max="10482" width="11.42578125" style="259"/>
    <col min="10483" max="10483" width="9.7109375" style="259" customWidth="1"/>
    <col min="10484" max="10484" width="15.85546875" style="259" customWidth="1"/>
    <col min="10485" max="10496" width="11.42578125" style="259" customWidth="1"/>
    <col min="10497" max="10502" width="10.140625" style="259" customWidth="1"/>
    <col min="10503" max="10516" width="9.140625" style="259" customWidth="1"/>
    <col min="10517" max="10517" width="11.140625" style="259" customWidth="1"/>
    <col min="10518" max="10736" width="11.42578125" style="259"/>
    <col min="10737" max="10737" width="12" style="259" customWidth="1"/>
    <col min="10738" max="10738" width="11.42578125" style="259"/>
    <col min="10739" max="10739" width="9.7109375" style="259" customWidth="1"/>
    <col min="10740" max="10740" width="15.85546875" style="259" customWidth="1"/>
    <col min="10741" max="10752" width="11.42578125" style="259" customWidth="1"/>
    <col min="10753" max="10758" width="10.140625" style="259" customWidth="1"/>
    <col min="10759" max="10772" width="9.140625" style="259" customWidth="1"/>
    <col min="10773" max="10773" width="11.140625" style="259" customWidth="1"/>
    <col min="10774" max="10992" width="11.42578125" style="259"/>
    <col min="10993" max="10993" width="12" style="259" customWidth="1"/>
    <col min="10994" max="10994" width="11.42578125" style="259"/>
    <col min="10995" max="10995" width="9.7109375" style="259" customWidth="1"/>
    <col min="10996" max="10996" width="15.85546875" style="259" customWidth="1"/>
    <col min="10997" max="11008" width="11.42578125" style="259" customWidth="1"/>
    <col min="11009" max="11014" width="10.140625" style="259" customWidth="1"/>
    <col min="11015" max="11028" width="9.140625" style="259" customWidth="1"/>
    <col min="11029" max="11029" width="11.140625" style="259" customWidth="1"/>
    <col min="11030" max="11248" width="11.42578125" style="259"/>
    <col min="11249" max="11249" width="12" style="259" customWidth="1"/>
    <col min="11250" max="11250" width="11.42578125" style="259"/>
    <col min="11251" max="11251" width="9.7109375" style="259" customWidth="1"/>
    <col min="11252" max="11252" width="15.85546875" style="259" customWidth="1"/>
    <col min="11253" max="11264" width="11.42578125" style="259" customWidth="1"/>
    <col min="11265" max="11270" width="10.140625" style="259" customWidth="1"/>
    <col min="11271" max="11284" width="9.140625" style="259" customWidth="1"/>
    <col min="11285" max="11285" width="11.140625" style="259" customWidth="1"/>
    <col min="11286" max="11504" width="11.42578125" style="259"/>
    <col min="11505" max="11505" width="12" style="259" customWidth="1"/>
    <col min="11506" max="11506" width="11.42578125" style="259"/>
    <col min="11507" max="11507" width="9.7109375" style="259" customWidth="1"/>
    <col min="11508" max="11508" width="15.85546875" style="259" customWidth="1"/>
    <col min="11509" max="11520" width="11.42578125" style="259" customWidth="1"/>
    <col min="11521" max="11526" width="10.140625" style="259" customWidth="1"/>
    <col min="11527" max="11540" width="9.140625" style="259" customWidth="1"/>
    <col min="11541" max="11541" width="11.140625" style="259" customWidth="1"/>
    <col min="11542" max="11760" width="11.42578125" style="259"/>
    <col min="11761" max="11761" width="12" style="259" customWidth="1"/>
    <col min="11762" max="11762" width="11.42578125" style="259"/>
    <col min="11763" max="11763" width="9.7109375" style="259" customWidth="1"/>
    <col min="11764" max="11764" width="15.85546875" style="259" customWidth="1"/>
    <col min="11765" max="11776" width="11.42578125" style="259" customWidth="1"/>
    <col min="11777" max="11782" width="10.140625" style="259" customWidth="1"/>
    <col min="11783" max="11796" width="9.140625" style="259" customWidth="1"/>
    <col min="11797" max="11797" width="11.140625" style="259" customWidth="1"/>
    <col min="11798" max="12016" width="11.42578125" style="259"/>
    <col min="12017" max="12017" width="12" style="259" customWidth="1"/>
    <col min="12018" max="12018" width="11.42578125" style="259"/>
    <col min="12019" max="12019" width="9.7109375" style="259" customWidth="1"/>
    <col min="12020" max="12020" width="15.85546875" style="259" customWidth="1"/>
    <col min="12021" max="12032" width="11.42578125" style="259" customWidth="1"/>
    <col min="12033" max="12038" width="10.140625" style="259" customWidth="1"/>
    <col min="12039" max="12052" width="9.140625" style="259" customWidth="1"/>
    <col min="12053" max="12053" width="11.140625" style="259" customWidth="1"/>
    <col min="12054" max="12272" width="11.42578125" style="259"/>
    <col min="12273" max="12273" width="12" style="259" customWidth="1"/>
    <col min="12274" max="12274" width="11.42578125" style="259"/>
    <col min="12275" max="12275" width="9.7109375" style="259" customWidth="1"/>
    <col min="12276" max="12276" width="15.85546875" style="259" customWidth="1"/>
    <col min="12277" max="12288" width="11.42578125" style="259" customWidth="1"/>
    <col min="12289" max="12294" width="10.140625" style="259" customWidth="1"/>
    <col min="12295" max="12308" width="9.140625" style="259" customWidth="1"/>
    <col min="12309" max="12309" width="11.140625" style="259" customWidth="1"/>
    <col min="12310" max="12528" width="11.42578125" style="259"/>
    <col min="12529" max="12529" width="12" style="259" customWidth="1"/>
    <col min="12530" max="12530" width="11.42578125" style="259"/>
    <col min="12531" max="12531" width="9.7109375" style="259" customWidth="1"/>
    <col min="12532" max="12532" width="15.85546875" style="259" customWidth="1"/>
    <col min="12533" max="12544" width="11.42578125" style="259" customWidth="1"/>
    <col min="12545" max="12550" width="10.140625" style="259" customWidth="1"/>
    <col min="12551" max="12564" width="9.140625" style="259" customWidth="1"/>
    <col min="12565" max="12565" width="11.140625" style="259" customWidth="1"/>
    <col min="12566" max="12784" width="11.42578125" style="259"/>
    <col min="12785" max="12785" width="12" style="259" customWidth="1"/>
    <col min="12786" max="12786" width="11.42578125" style="259"/>
    <col min="12787" max="12787" width="9.7109375" style="259" customWidth="1"/>
    <col min="12788" max="12788" width="15.85546875" style="259" customWidth="1"/>
    <col min="12789" max="12800" width="11.42578125" style="259" customWidth="1"/>
    <col min="12801" max="12806" width="10.140625" style="259" customWidth="1"/>
    <col min="12807" max="12820" width="9.140625" style="259" customWidth="1"/>
    <col min="12821" max="12821" width="11.140625" style="259" customWidth="1"/>
    <col min="12822" max="13040" width="11.42578125" style="259"/>
    <col min="13041" max="13041" width="12" style="259" customWidth="1"/>
    <col min="13042" max="13042" width="11.42578125" style="259"/>
    <col min="13043" max="13043" width="9.7109375" style="259" customWidth="1"/>
    <col min="13044" max="13044" width="15.85546875" style="259" customWidth="1"/>
    <col min="13045" max="13056" width="11.42578125" style="259" customWidth="1"/>
    <col min="13057" max="13062" width="10.140625" style="259" customWidth="1"/>
    <col min="13063" max="13076" width="9.140625" style="259" customWidth="1"/>
    <col min="13077" max="13077" width="11.140625" style="259" customWidth="1"/>
    <col min="13078" max="13296" width="11.42578125" style="259"/>
    <col min="13297" max="13297" width="12" style="259" customWidth="1"/>
    <col min="13298" max="13298" width="11.42578125" style="259"/>
    <col min="13299" max="13299" width="9.7109375" style="259" customWidth="1"/>
    <col min="13300" max="13300" width="15.85546875" style="259" customWidth="1"/>
    <col min="13301" max="13312" width="11.42578125" style="259" customWidth="1"/>
    <col min="13313" max="13318" width="10.140625" style="259" customWidth="1"/>
    <col min="13319" max="13332" width="9.140625" style="259" customWidth="1"/>
    <col min="13333" max="13333" width="11.140625" style="259" customWidth="1"/>
    <col min="13334" max="13552" width="11.42578125" style="259"/>
    <col min="13553" max="13553" width="12" style="259" customWidth="1"/>
    <col min="13554" max="13554" width="11.42578125" style="259"/>
    <col min="13555" max="13555" width="9.7109375" style="259" customWidth="1"/>
    <col min="13556" max="13556" width="15.85546875" style="259" customWidth="1"/>
    <col min="13557" max="13568" width="11.42578125" style="259" customWidth="1"/>
    <col min="13569" max="13574" width="10.140625" style="259" customWidth="1"/>
    <col min="13575" max="13588" width="9.140625" style="259" customWidth="1"/>
    <col min="13589" max="13589" width="11.140625" style="259" customWidth="1"/>
    <col min="13590" max="13808" width="11.42578125" style="259"/>
    <col min="13809" max="13809" width="12" style="259" customWidth="1"/>
    <col min="13810" max="13810" width="11.42578125" style="259"/>
    <col min="13811" max="13811" width="9.7109375" style="259" customWidth="1"/>
    <col min="13812" max="13812" width="15.85546875" style="259" customWidth="1"/>
    <col min="13813" max="13824" width="11.42578125" style="259" customWidth="1"/>
    <col min="13825" max="13830" width="10.140625" style="259" customWidth="1"/>
    <col min="13831" max="13844" width="9.140625" style="259" customWidth="1"/>
    <col min="13845" max="13845" width="11.140625" style="259" customWidth="1"/>
    <col min="13846" max="14064" width="11.42578125" style="259"/>
    <col min="14065" max="14065" width="12" style="259" customWidth="1"/>
    <col min="14066" max="14066" width="11.42578125" style="259"/>
    <col min="14067" max="14067" width="9.7109375" style="259" customWidth="1"/>
    <col min="14068" max="14068" width="15.85546875" style="259" customWidth="1"/>
    <col min="14069" max="14080" width="11.42578125" style="259" customWidth="1"/>
    <col min="14081" max="14086" width="10.140625" style="259" customWidth="1"/>
    <col min="14087" max="14100" width="9.140625" style="259" customWidth="1"/>
    <col min="14101" max="14101" width="11.140625" style="259" customWidth="1"/>
    <col min="14102" max="14320" width="11.42578125" style="259"/>
    <col min="14321" max="14321" width="12" style="259" customWidth="1"/>
    <col min="14322" max="14322" width="11.42578125" style="259"/>
    <col min="14323" max="14323" width="9.7109375" style="259" customWidth="1"/>
    <col min="14324" max="14324" width="15.85546875" style="259" customWidth="1"/>
    <col min="14325" max="14336" width="11.42578125" style="259" customWidth="1"/>
    <col min="14337" max="14342" width="10.140625" style="259" customWidth="1"/>
    <col min="14343" max="14356" width="9.140625" style="259" customWidth="1"/>
    <col min="14357" max="14357" width="11.140625" style="259" customWidth="1"/>
    <col min="14358" max="14576" width="11.42578125" style="259"/>
    <col min="14577" max="14577" width="12" style="259" customWidth="1"/>
    <col min="14578" max="14578" width="11.42578125" style="259"/>
    <col min="14579" max="14579" width="9.7109375" style="259" customWidth="1"/>
    <col min="14580" max="14580" width="15.85546875" style="259" customWidth="1"/>
    <col min="14581" max="14592" width="11.42578125" style="259" customWidth="1"/>
    <col min="14593" max="14598" width="10.140625" style="259" customWidth="1"/>
    <col min="14599" max="14612" width="9.140625" style="259" customWidth="1"/>
    <col min="14613" max="14613" width="11.140625" style="259" customWidth="1"/>
    <col min="14614" max="14832" width="11.42578125" style="259"/>
    <col min="14833" max="14833" width="12" style="259" customWidth="1"/>
    <col min="14834" max="14834" width="11.42578125" style="259"/>
    <col min="14835" max="14835" width="9.7109375" style="259" customWidth="1"/>
    <col min="14836" max="14836" width="15.85546875" style="259" customWidth="1"/>
    <col min="14837" max="14848" width="11.42578125" style="259" customWidth="1"/>
    <col min="14849" max="14854" width="10.140625" style="259" customWidth="1"/>
    <col min="14855" max="14868" width="9.140625" style="259" customWidth="1"/>
    <col min="14869" max="14869" width="11.140625" style="259" customWidth="1"/>
    <col min="14870" max="15088" width="11.42578125" style="259"/>
    <col min="15089" max="15089" width="12" style="259" customWidth="1"/>
    <col min="15090" max="15090" width="11.42578125" style="259"/>
    <col min="15091" max="15091" width="9.7109375" style="259" customWidth="1"/>
    <col min="15092" max="15092" width="15.85546875" style="259" customWidth="1"/>
    <col min="15093" max="15104" width="11.42578125" style="259" customWidth="1"/>
    <col min="15105" max="15110" width="10.140625" style="259" customWidth="1"/>
    <col min="15111" max="15124" width="9.140625" style="259" customWidth="1"/>
    <col min="15125" max="15125" width="11.140625" style="259" customWidth="1"/>
    <col min="15126" max="15344" width="11.42578125" style="259"/>
    <col min="15345" max="15345" width="12" style="259" customWidth="1"/>
    <col min="15346" max="15346" width="11.42578125" style="259"/>
    <col min="15347" max="15347" width="9.7109375" style="259" customWidth="1"/>
    <col min="15348" max="15348" width="15.85546875" style="259" customWidth="1"/>
    <col min="15349" max="15360" width="11.42578125" style="259" customWidth="1"/>
    <col min="15361" max="15366" width="10.140625" style="259" customWidth="1"/>
    <col min="15367" max="15380" width="9.140625" style="259" customWidth="1"/>
    <col min="15381" max="15381" width="11.140625" style="259" customWidth="1"/>
    <col min="15382" max="15600" width="11.42578125" style="259"/>
    <col min="15601" max="15601" width="12" style="259" customWidth="1"/>
    <col min="15602" max="15602" width="11.42578125" style="259"/>
    <col min="15603" max="15603" width="9.7109375" style="259" customWidth="1"/>
    <col min="15604" max="15604" width="15.85546875" style="259" customWidth="1"/>
    <col min="15605" max="15616" width="11.42578125" style="259" customWidth="1"/>
    <col min="15617" max="15622" width="10.140625" style="259" customWidth="1"/>
    <col min="15623" max="15636" width="9.140625" style="259" customWidth="1"/>
    <col min="15637" max="15637" width="11.140625" style="259" customWidth="1"/>
    <col min="15638" max="15856" width="11.42578125" style="259"/>
    <col min="15857" max="15857" width="12" style="259" customWidth="1"/>
    <col min="15858" max="15858" width="11.42578125" style="259"/>
    <col min="15859" max="15859" width="9.7109375" style="259" customWidth="1"/>
    <col min="15860" max="15860" width="15.85546875" style="259" customWidth="1"/>
    <col min="15861" max="15872" width="11.42578125" style="259" customWidth="1"/>
    <col min="15873" max="15878" width="10.140625" style="259" customWidth="1"/>
    <col min="15879" max="15892" width="9.140625" style="259" customWidth="1"/>
    <col min="15893" max="15893" width="11.140625" style="259" customWidth="1"/>
    <col min="15894" max="16112" width="11.42578125" style="259"/>
    <col min="16113" max="16113" width="12" style="259" customWidth="1"/>
    <col min="16114" max="16114" width="11.42578125" style="259"/>
    <col min="16115" max="16115" width="9.7109375" style="259" customWidth="1"/>
    <col min="16116" max="16116" width="15.85546875" style="259" customWidth="1"/>
    <col min="16117" max="16128" width="11.42578125" style="259" customWidth="1"/>
    <col min="16129" max="16134" width="10.140625" style="259" customWidth="1"/>
    <col min="16135" max="16148" width="9.140625" style="259" customWidth="1"/>
    <col min="16149" max="16149" width="11.140625" style="259" customWidth="1"/>
    <col min="16150" max="16384" width="11.42578125" style="259"/>
  </cols>
  <sheetData>
    <row r="1" spans="2:8" ht="15" customHeight="1" x14ac:dyDescent="0.25">
      <c r="C1" s="260"/>
    </row>
    <row r="2" spans="2:8" ht="15" customHeight="1" x14ac:dyDescent="0.25">
      <c r="C2" s="260"/>
    </row>
    <row r="3" spans="2:8" ht="15" customHeight="1" x14ac:dyDescent="0.25"/>
    <row r="4" spans="2:8" ht="15" customHeight="1" x14ac:dyDescent="0.25"/>
    <row r="5" spans="2:8" ht="36" customHeight="1" x14ac:dyDescent="0.25">
      <c r="B5" s="427" t="s">
        <v>246</v>
      </c>
      <c r="C5" s="427"/>
      <c r="D5" s="427"/>
      <c r="E5" s="427"/>
      <c r="F5" s="427"/>
    </row>
    <row r="6" spans="2:8" ht="45" customHeight="1" x14ac:dyDescent="0.25">
      <c r="B6" s="40"/>
      <c r="C6" s="261" t="s">
        <v>51</v>
      </c>
      <c r="D6" s="261" t="s">
        <v>247</v>
      </c>
      <c r="E6" s="261" t="s">
        <v>248</v>
      </c>
      <c r="F6" s="262" t="s">
        <v>249</v>
      </c>
      <c r="G6" s="263"/>
      <c r="H6" s="75" t="s">
        <v>98</v>
      </c>
    </row>
    <row r="7" spans="2:8" ht="15" customHeight="1" x14ac:dyDescent="0.25">
      <c r="B7" s="264" t="s">
        <v>258</v>
      </c>
      <c r="C7" s="47">
        <v>59018</v>
      </c>
      <c r="D7" s="48">
        <f t="shared" ref="D7:D9" si="0">IFERROR((C7-C8)/C8,"-")</f>
        <v>-8.5190811296772792E-2</v>
      </c>
      <c r="E7" s="48">
        <f t="shared" ref="E7:E9" si="1">C7/C20-1</f>
        <v>9.5055199925781597E-2</v>
      </c>
      <c r="F7" s="265">
        <f>((SUM(C7:C10,C12:C19)/SUM(C20:C23,C25:C32))-1)</f>
        <v>0.11326113710527785</v>
      </c>
      <c r="G7" s="263"/>
    </row>
    <row r="8" spans="2:8" ht="15" customHeight="1" x14ac:dyDescent="0.25">
      <c r="B8" s="264" t="s">
        <v>259</v>
      </c>
      <c r="C8" s="47">
        <v>64514</v>
      </c>
      <c r="D8" s="48">
        <f t="shared" si="0"/>
        <v>0.15807424427371294</v>
      </c>
      <c r="E8" s="48">
        <f t="shared" si="1"/>
        <v>0</v>
      </c>
      <c r="F8" s="265">
        <f>((SUM(C8:C10,C12:C20)/SUM(C21:C23,C25:C33))-1)</f>
        <v>0.10189903613964124</v>
      </c>
      <c r="G8" s="263"/>
    </row>
    <row r="9" spans="2:8" ht="15" customHeight="1" x14ac:dyDescent="0.25">
      <c r="B9" s="264" t="s">
        <v>260</v>
      </c>
      <c r="C9" s="47">
        <v>55708</v>
      </c>
      <c r="D9" s="48">
        <f t="shared" si="0"/>
        <v>-2.564102564102564E-2</v>
      </c>
      <c r="E9" s="48">
        <f t="shared" si="1"/>
        <v>4.7280657229334722E-2</v>
      </c>
      <c r="F9" s="265">
        <f>((SUM(C9:C10,C12:C21)/SUM(C22:C23,C25:C34))-1)</f>
        <v>0.10576999333237391</v>
      </c>
      <c r="G9" s="263"/>
    </row>
    <row r="10" spans="2:8" ht="15" customHeight="1" x14ac:dyDescent="0.25">
      <c r="B10" s="264" t="s">
        <v>261</v>
      </c>
      <c r="C10" s="47">
        <v>57174</v>
      </c>
      <c r="D10" s="48">
        <f>C10/C12-1</f>
        <v>-8.0463837110185454E-2</v>
      </c>
      <c r="E10" s="48">
        <f>C10/C23-1</f>
        <v>2.3596390718991778E-2</v>
      </c>
      <c r="F10" s="265">
        <f>((SUM(C10,C12:C22)/SUM(C23,C25:C35))-1)</f>
        <v>9.832442464301816E-2</v>
      </c>
      <c r="G10" s="263"/>
    </row>
    <row r="11" spans="2:8" ht="30" customHeight="1" x14ac:dyDescent="0.25">
      <c r="B11" s="180" t="str">
        <f>actualizaciones!$A$2</f>
        <v>I cuatrimestre 2014</v>
      </c>
      <c r="C11" s="266">
        <v>236414</v>
      </c>
      <c r="D11" s="150"/>
      <c r="E11" s="150">
        <v>3.9374302068953426E-2</v>
      </c>
      <c r="F11" s="267" t="s">
        <v>64</v>
      </c>
      <c r="G11" s="263"/>
    </row>
    <row r="12" spans="2:8" ht="15" customHeight="1" outlineLevel="1" x14ac:dyDescent="0.25">
      <c r="B12" s="264" t="s">
        <v>250</v>
      </c>
      <c r="C12" s="47">
        <v>62177</v>
      </c>
      <c r="D12" s="48">
        <f t="shared" ref="D12:D22" si="2">IFERROR((C12-C13)/C13,"-")</f>
        <v>-0.10588150704630428</v>
      </c>
      <c r="E12" s="48">
        <f>C12/C25-1</f>
        <v>0.10063371804857324</v>
      </c>
      <c r="F12" s="265">
        <f>((SUM(C12:C23)/SUM(C25:C36))-1)</f>
        <v>9.4695369938724738E-2</v>
      </c>
      <c r="G12" s="263"/>
    </row>
    <row r="13" spans="2:8" ht="15" customHeight="1" outlineLevel="1" x14ac:dyDescent="0.25">
      <c r="B13" s="264" t="s">
        <v>251</v>
      </c>
      <c r="C13" s="47">
        <v>69540</v>
      </c>
      <c r="D13" s="48">
        <f t="shared" si="2"/>
        <v>7.0257791458253172E-2</v>
      </c>
      <c r="E13" s="48">
        <f t="shared" ref="E13:E22" si="3">C13/C26-1</f>
        <v>0.28842198877216396</v>
      </c>
      <c r="F13" s="265">
        <f>((SUM(C13:C23,C25)/SUM(C26:C36,C38))-1)</f>
        <v>8.2262697318520761E-2</v>
      </c>
      <c r="G13" s="263"/>
    </row>
    <row r="14" spans="2:8" ht="15" customHeight="1" outlineLevel="1" x14ac:dyDescent="0.25">
      <c r="B14" s="264" t="s">
        <v>252</v>
      </c>
      <c r="C14" s="47">
        <v>64975</v>
      </c>
      <c r="D14" s="48">
        <f t="shared" si="2"/>
        <v>3.2135595374253402E-2</v>
      </c>
      <c r="E14" s="48">
        <f t="shared" si="3"/>
        <v>0.15529595846446553</v>
      </c>
      <c r="F14" s="265">
        <f>((SUM(C14:C23,C25:C26)/SUM(C27:C36,C38:C39))-1)</f>
        <v>5.3427159650438094E-2</v>
      </c>
      <c r="G14" s="263"/>
    </row>
    <row r="15" spans="2:8" ht="15" customHeight="1" outlineLevel="1" x14ac:dyDescent="0.25">
      <c r="B15" s="264" t="s">
        <v>253</v>
      </c>
      <c r="C15" s="47">
        <v>62952</v>
      </c>
      <c r="D15" s="48">
        <f t="shared" si="2"/>
        <v>-0.20763266539119926</v>
      </c>
      <c r="E15" s="48">
        <f t="shared" si="3"/>
        <v>4.4499751119960074E-2</v>
      </c>
      <c r="F15" s="265">
        <f>((SUM(C15:C23,C25:C27)/SUM(C28:C36,C38:C40))-1)</f>
        <v>3.5690984429392225E-2</v>
      </c>
      <c r="G15" s="263"/>
    </row>
    <row r="16" spans="2:8" ht="15" customHeight="1" outlineLevel="1" x14ac:dyDescent="0.25">
      <c r="B16" s="264" t="s">
        <v>254</v>
      </c>
      <c r="C16" s="47">
        <v>79448</v>
      </c>
      <c r="D16" s="48">
        <f t="shared" si="2"/>
        <v>0.14554315540560026</v>
      </c>
      <c r="E16" s="48">
        <f t="shared" si="3"/>
        <v>0.17464072387485952</v>
      </c>
      <c r="F16" s="265">
        <f>((SUM(C16:C23,C25:C28)/SUM(C29:C36,C38:C41))-1)</f>
        <v>3.6578748992605048E-2</v>
      </c>
      <c r="G16" s="263"/>
    </row>
    <row r="17" spans="2:7" ht="15" customHeight="1" outlineLevel="1" x14ac:dyDescent="0.25">
      <c r="B17" s="264" t="s">
        <v>255</v>
      </c>
      <c r="C17" s="47">
        <v>69354</v>
      </c>
      <c r="D17" s="48">
        <f t="shared" si="2"/>
        <v>0.112672666891274</v>
      </c>
      <c r="E17" s="48">
        <f t="shared" si="3"/>
        <v>0.3434449093444909</v>
      </c>
      <c r="F17" s="265">
        <f>((SUM(C17:C23,C25:C29)/SUM(C30:C36,C38:C42))-1)</f>
        <v>8.3936440150385039E-3</v>
      </c>
      <c r="G17" s="263"/>
    </row>
    <row r="18" spans="2:7" ht="15" customHeight="1" outlineLevel="1" x14ac:dyDescent="0.25">
      <c r="B18" s="264" t="s">
        <v>256</v>
      </c>
      <c r="C18" s="47">
        <v>62331</v>
      </c>
      <c r="D18" s="48">
        <f t="shared" si="2"/>
        <v>0.22570939767565334</v>
      </c>
      <c r="E18" s="48">
        <f t="shared" si="3"/>
        <v>0.10267659702443077</v>
      </c>
      <c r="F18" s="265">
        <f>((SUM(C18:C23,C25:C30)/SUM(C31:C36,C38:C43))-1)</f>
        <v>-4.1327919898281773E-2</v>
      </c>
      <c r="G18" s="263"/>
    </row>
    <row r="19" spans="2:7" ht="15" customHeight="1" outlineLevel="1" x14ac:dyDescent="0.25">
      <c r="B19" s="264" t="s">
        <v>257</v>
      </c>
      <c r="C19" s="47">
        <v>50853</v>
      </c>
      <c r="D19" s="48">
        <f t="shared" si="2"/>
        <v>-5.6443083774005011E-2</v>
      </c>
      <c r="E19" s="48">
        <f t="shared" si="3"/>
        <v>2.9979684818839392E-3</v>
      </c>
      <c r="F19" s="265">
        <f>((SUM(C19:C23,C25:C31)/SUM(C32:C36,C38:C44))-1)</f>
        <v>-4.973622929982513E-2</v>
      </c>
      <c r="G19" s="263"/>
    </row>
    <row r="20" spans="2:7" ht="15" customHeight="1" outlineLevel="1" x14ac:dyDescent="0.25">
      <c r="B20" s="264" t="s">
        <v>258</v>
      </c>
      <c r="C20" s="47">
        <v>53895</v>
      </c>
      <c r="D20" s="48">
        <f t="shared" si="2"/>
        <v>-0.16459993179774932</v>
      </c>
      <c r="E20" s="48">
        <f t="shared" si="3"/>
        <v>-4.2156148364050017E-2</v>
      </c>
      <c r="F20" s="265">
        <f>((SUM(C20:C23,C25:C32)/SUM(C33:C36,C38:C45))-1)</f>
        <v>-5.0873965041398295E-2</v>
      </c>
      <c r="G20" s="263"/>
    </row>
    <row r="21" spans="2:7" ht="15" customHeight="1" outlineLevel="1" x14ac:dyDescent="0.25">
      <c r="B21" s="264" t="s">
        <v>259</v>
      </c>
      <c r="C21" s="47">
        <v>64514</v>
      </c>
      <c r="D21" s="48">
        <f t="shared" si="2"/>
        <v>0.21282875566333917</v>
      </c>
      <c r="E21" s="48">
        <f t="shared" si="3"/>
        <v>3.8504877499114576E-2</v>
      </c>
      <c r="F21" s="265">
        <f>((SUM(C21:C23,C25:C33)/SUM(C34:C36,C38:C46))-1)</f>
        <v>-5.5307770794333688E-2</v>
      </c>
      <c r="G21" s="263"/>
    </row>
    <row r="22" spans="2:7" ht="15" customHeight="1" outlineLevel="1" x14ac:dyDescent="0.25">
      <c r="B22" s="264" t="s">
        <v>260</v>
      </c>
      <c r="C22" s="47">
        <v>53193</v>
      </c>
      <c r="D22" s="48">
        <f t="shared" si="2"/>
        <v>-4.767616728731023E-2</v>
      </c>
      <c r="E22" s="48">
        <f t="shared" si="3"/>
        <v>-4.1895567283272372E-2</v>
      </c>
      <c r="F22" s="265">
        <f>((SUM(C22:C23,C25:C34)/SUM(C35:C36,C38:C47))-1)</f>
        <v>-6.4417464522440682E-2</v>
      </c>
      <c r="G22" s="263"/>
    </row>
    <row r="23" spans="2:7" ht="15" customHeight="1" outlineLevel="1" x14ac:dyDescent="0.25">
      <c r="B23" s="264" t="s">
        <v>261</v>
      </c>
      <c r="C23" s="47">
        <v>55856</v>
      </c>
      <c r="D23" s="48">
        <f>C23/C25-1</f>
        <v>-1.1258231253982842E-2</v>
      </c>
      <c r="E23" s="48">
        <f>C23/C36-1</f>
        <v>-1.8641179261029261E-2</v>
      </c>
      <c r="F23" s="265">
        <f>((SUM(C23,C25:C35)/SUM(C36,C38:C48))-1)</f>
        <v>-6.2719237475426848E-2</v>
      </c>
      <c r="G23" s="263"/>
    </row>
    <row r="24" spans="2:7" ht="12.75" x14ac:dyDescent="0.25">
      <c r="B24" s="268">
        <v>2013</v>
      </c>
      <c r="C24" s="44">
        <v>749088</v>
      </c>
      <c r="D24" s="45"/>
      <c r="E24" s="45">
        <f t="shared" ref="E24" si="4">C24/C37-1</f>
        <v>9.4695369938724738E-2</v>
      </c>
      <c r="F24" s="269">
        <f>C24/C37-1</f>
        <v>9.4695369938724738E-2</v>
      </c>
      <c r="G24" s="263"/>
    </row>
    <row r="25" spans="2:7" ht="15" hidden="1" customHeight="1" outlineLevel="1" x14ac:dyDescent="0.25">
      <c r="B25" s="264" t="s">
        <v>250</v>
      </c>
      <c r="C25" s="47">
        <v>56492</v>
      </c>
      <c r="D25" s="48">
        <f t="shared" ref="D25:D35" si="5">IFERROR((C25-C26)/C26,"-")</f>
        <v>4.6671483890093193E-2</v>
      </c>
      <c r="E25" s="48">
        <f>C25/C38-1</f>
        <v>-4.4128595600676834E-2</v>
      </c>
      <c r="F25" s="265">
        <f>((SUM(C25:C36)/SUM(C38:C49))-1)</f>
        <v>-5.9722268025371283E-2</v>
      </c>
      <c r="G25" s="263"/>
    </row>
    <row r="26" spans="2:7" ht="15" hidden="1" customHeight="1" outlineLevel="1" x14ac:dyDescent="0.25">
      <c r="B26" s="264" t="s">
        <v>251</v>
      </c>
      <c r="C26" s="47">
        <v>53973</v>
      </c>
      <c r="D26" s="48">
        <f t="shared" si="5"/>
        <v>-4.0326452232357174E-2</v>
      </c>
      <c r="E26" s="48">
        <f t="shared" ref="E26:E35" si="6">C26/C39-1</f>
        <v>-6.9398944791199679E-2</v>
      </c>
      <c r="F26" s="265">
        <f>((SUM(C26:C36,C38)/SUM(C39:C49,C51))-1)</f>
        <v>-5.4354544941414895E-2</v>
      </c>
      <c r="G26" s="263"/>
    </row>
    <row r="27" spans="2:7" ht="15" hidden="1" customHeight="1" outlineLevel="1" x14ac:dyDescent="0.25">
      <c r="B27" s="264" t="s">
        <v>252</v>
      </c>
      <c r="C27" s="47">
        <v>56241</v>
      </c>
      <c r="D27" s="48">
        <f t="shared" si="5"/>
        <v>-6.6849178695868594E-2</v>
      </c>
      <c r="E27" s="48">
        <f t="shared" si="6"/>
        <v>-5.6991951710261612E-2</v>
      </c>
      <c r="F27" s="265">
        <f>((SUM(C27:C36,C38:C39)/SUM(C40:C49,C51:C52))-1)</f>
        <v>-4.6271411277353791E-2</v>
      </c>
      <c r="G27" s="263"/>
    </row>
    <row r="28" spans="2:7" ht="15" hidden="1" customHeight="1" outlineLevel="1" x14ac:dyDescent="0.25">
      <c r="B28" s="264" t="s">
        <v>253</v>
      </c>
      <c r="C28" s="47">
        <v>60270</v>
      </c>
      <c r="D28" s="48">
        <f t="shared" si="5"/>
        <v>-0.10890649949730913</v>
      </c>
      <c r="E28" s="48">
        <f t="shared" si="6"/>
        <v>5.5738508968609768E-2</v>
      </c>
      <c r="F28" s="265">
        <f>((SUM(C28:C36,C38:C40)/SUM(C41:C49,C51:C53))-1)</f>
        <v>-3.5142646711413095E-2</v>
      </c>
      <c r="G28" s="263"/>
    </row>
    <row r="29" spans="2:7" ht="15" hidden="1" customHeight="1" outlineLevel="1" x14ac:dyDescent="0.25">
      <c r="B29" s="264" t="s">
        <v>254</v>
      </c>
      <c r="C29" s="47">
        <v>67636</v>
      </c>
      <c r="D29" s="48">
        <f t="shared" si="5"/>
        <v>0.31016581434991475</v>
      </c>
      <c r="E29" s="48">
        <f t="shared" si="6"/>
        <v>-0.10106326422115897</v>
      </c>
      <c r="F29" s="265">
        <f>((SUM(C29:C36,C38:C41)/SUM(C42:C49,C51:C54))-1)</f>
        <v>-3.8001728743209284E-2</v>
      </c>
      <c r="G29" s="263"/>
    </row>
    <row r="30" spans="2:7" ht="15" hidden="1" customHeight="1" outlineLevel="1" x14ac:dyDescent="0.25">
      <c r="B30" s="264" t="s">
        <v>255</v>
      </c>
      <c r="C30" s="47">
        <v>51624</v>
      </c>
      <c r="D30" s="48">
        <f t="shared" si="5"/>
        <v>-8.673731137332602E-2</v>
      </c>
      <c r="E30" s="48">
        <f t="shared" si="6"/>
        <v>-0.25581663543318434</v>
      </c>
      <c r="F30" s="265">
        <f>((SUM(C30:C36,C38:C42)/SUM(C43:C49,C51:C55))-1)</f>
        <v>-2.3167415753898579E-2</v>
      </c>
      <c r="G30" s="263"/>
    </row>
    <row r="31" spans="2:7" ht="15" hidden="1" customHeight="1" outlineLevel="1" x14ac:dyDescent="0.25">
      <c r="B31" s="264" t="s">
        <v>256</v>
      </c>
      <c r="C31" s="47">
        <v>56527</v>
      </c>
      <c r="D31" s="48">
        <f t="shared" si="5"/>
        <v>0.11490897615431649</v>
      </c>
      <c r="E31" s="48">
        <f t="shared" si="6"/>
        <v>-4.0874574957275867E-3</v>
      </c>
      <c r="F31" s="265">
        <f>((SUM(C31:C36,C38:C43)/SUM(C44:C49,C51:C56))-1)</f>
        <v>1.2001548040090793E-2</v>
      </c>
      <c r="G31" s="263"/>
    </row>
    <row r="32" spans="2:7" ht="15" hidden="1" customHeight="1" outlineLevel="1" x14ac:dyDescent="0.25">
      <c r="B32" s="264" t="s">
        <v>257</v>
      </c>
      <c r="C32" s="47">
        <v>50701</v>
      </c>
      <c r="D32" s="48">
        <f t="shared" si="5"/>
        <v>-9.8921214921712547E-2</v>
      </c>
      <c r="E32" s="48">
        <f t="shared" si="6"/>
        <v>-1.3599221789883265E-2</v>
      </c>
      <c r="F32" s="265">
        <f>((SUM(C32:C36,C38:C44)/SUM(C45:C49,C51:C57))-1)</f>
        <v>1.1300271541754281E-3</v>
      </c>
      <c r="G32" s="263"/>
    </row>
    <row r="33" spans="2:7" ht="15" hidden="1" customHeight="1" outlineLevel="1" x14ac:dyDescent="0.25">
      <c r="B33" s="264" t="s">
        <v>258</v>
      </c>
      <c r="C33" s="47">
        <v>56267</v>
      </c>
      <c r="D33" s="48">
        <f t="shared" si="5"/>
        <v>-9.4250024146035227E-2</v>
      </c>
      <c r="E33" s="48">
        <f t="shared" si="6"/>
        <v>-9.4585244186982109E-2</v>
      </c>
      <c r="F33" s="265">
        <f>((SUM(C33:C36,C38:C45)/SUM(C46:C49,C51:C58))-1)</f>
        <v>-5.1253889804137032E-3</v>
      </c>
      <c r="G33" s="263"/>
    </row>
    <row r="34" spans="2:7" ht="15" hidden="1" customHeight="1" outlineLevel="1" x14ac:dyDescent="0.25">
      <c r="B34" s="264" t="s">
        <v>259</v>
      </c>
      <c r="C34" s="47">
        <v>62122</v>
      </c>
      <c r="D34" s="48">
        <f t="shared" si="5"/>
        <v>0.11893225742538591</v>
      </c>
      <c r="E34" s="48">
        <f t="shared" si="6"/>
        <v>-6.7349267355272691E-2</v>
      </c>
      <c r="F34" s="265">
        <f>((SUM(C34:C36,C38:C46)/SUM(C47:C49,C51:C59))-1)</f>
        <v>6.2982507641515806E-3</v>
      </c>
      <c r="G34" s="263"/>
    </row>
    <row r="35" spans="2:7" ht="15" hidden="1" customHeight="1" outlineLevel="1" x14ac:dyDescent="0.25">
      <c r="B35" s="264" t="s">
        <v>260</v>
      </c>
      <c r="C35" s="47">
        <v>55519</v>
      </c>
      <c r="D35" s="48">
        <f t="shared" si="5"/>
        <v>-2.4562081627633219E-2</v>
      </c>
      <c r="E35" s="48">
        <f t="shared" si="6"/>
        <v>-2.0517977488444306E-2</v>
      </c>
      <c r="F35" s="265">
        <f>((SUM(C35:C36,C38:C47)/SUM(C48:C49,C51:C60))-1)</f>
        <v>2.3026329661246958E-2</v>
      </c>
      <c r="G35" s="263"/>
    </row>
    <row r="36" spans="2:7" ht="15" hidden="1" customHeight="1" outlineLevel="1" x14ac:dyDescent="0.25">
      <c r="B36" s="264" t="s">
        <v>261</v>
      </c>
      <c r="C36" s="47">
        <v>56917</v>
      </c>
      <c r="D36" s="48">
        <f>C36/C38-1</f>
        <v>-3.6937394247038902E-2</v>
      </c>
      <c r="E36" s="48">
        <f>C36/C49-1</f>
        <v>2.1445748537382014E-2</v>
      </c>
      <c r="F36" s="265">
        <f>((SUM(C36,C38:C48)/SUM(C49,C51:C61))-1)</f>
        <v>2.7250179676160169E-2</v>
      </c>
      <c r="G36" s="263"/>
    </row>
    <row r="37" spans="2:7" ht="12.75" collapsed="1" x14ac:dyDescent="0.25">
      <c r="B37" s="270">
        <v>2012</v>
      </c>
      <c r="C37" s="271">
        <v>684289</v>
      </c>
      <c r="D37" s="272"/>
      <c r="E37" s="272">
        <f t="shared" ref="E37" si="7">C37/C50-1</f>
        <v>-5.9722268025371283E-2</v>
      </c>
      <c r="F37" s="273">
        <f>C37/C50-1</f>
        <v>-5.9722268025371283E-2</v>
      </c>
      <c r="G37" s="263"/>
    </row>
    <row r="38" spans="2:7" ht="15" hidden="1" customHeight="1" outlineLevel="1" x14ac:dyDescent="0.25">
      <c r="B38" s="264" t="s">
        <v>250</v>
      </c>
      <c r="C38" s="47">
        <v>59100</v>
      </c>
      <c r="D38" s="48">
        <f t="shared" ref="D38:D48" si="8">IFERROR((C38-C39)/C39,"-")</f>
        <v>1.9000655195006724E-2</v>
      </c>
      <c r="E38" s="48">
        <f>C38/C51-1</f>
        <v>2.3784364335579511E-2</v>
      </c>
      <c r="F38" s="265">
        <f>((SUM(C38:C49)/SUM(C51:C62))-1)</f>
        <v>2.2629164980439764E-2</v>
      </c>
      <c r="G38" s="263"/>
    </row>
    <row r="39" spans="2:7" ht="15" hidden="1" customHeight="1" outlineLevel="1" x14ac:dyDescent="0.25">
      <c r="B39" s="264" t="s">
        <v>251</v>
      </c>
      <c r="C39" s="47">
        <v>57998</v>
      </c>
      <c r="D39" s="48">
        <f t="shared" si="8"/>
        <v>-2.7531857813547955E-2</v>
      </c>
      <c r="E39" s="48">
        <f t="shared" ref="E39:E48" si="9">C39/C52-1</f>
        <v>3.4533195390817228E-2</v>
      </c>
      <c r="F39" s="265">
        <f>((SUM(C39:C49,C51)/SUM(C52:C62,C64))-1)</f>
        <v>1.3134587328198721E-2</v>
      </c>
      <c r="G39" s="263"/>
    </row>
    <row r="40" spans="2:7" ht="15" hidden="1" customHeight="1" outlineLevel="1" x14ac:dyDescent="0.25">
      <c r="B40" s="264" t="s">
        <v>252</v>
      </c>
      <c r="C40" s="47">
        <v>59640</v>
      </c>
      <c r="D40" s="48">
        <f t="shared" si="8"/>
        <v>4.4702914798206275E-2</v>
      </c>
      <c r="E40" s="48">
        <f t="shared" si="9"/>
        <v>8.8182166511576954E-2</v>
      </c>
      <c r="F40" s="265">
        <f>((SUM(C40:C49,C51:C52)/SUM(C53:C62,C64:C65))-1)</f>
        <v>3.4142314585763334E-3</v>
      </c>
      <c r="G40" s="263"/>
    </row>
    <row r="41" spans="2:7" ht="15" hidden="1" customHeight="1" outlineLevel="1" x14ac:dyDescent="0.25">
      <c r="B41" s="264" t="s">
        <v>253</v>
      </c>
      <c r="C41" s="47">
        <v>57088</v>
      </c>
      <c r="D41" s="48">
        <f t="shared" si="8"/>
        <v>-0.24125465178096758</v>
      </c>
      <c r="E41" s="48">
        <f t="shared" si="9"/>
        <v>2.0905237933439347E-2</v>
      </c>
      <c r="F41" s="265">
        <f>((SUM(C41:C49,C51:C53)/SUM(C54:C62,C64:C66))-1)</f>
        <v>-8.4342545653968148E-3</v>
      </c>
      <c r="G41" s="263"/>
    </row>
    <row r="42" spans="2:7" ht="15" hidden="1" customHeight="1" outlineLevel="1" x14ac:dyDescent="0.25">
      <c r="B42" s="264" t="s">
        <v>254</v>
      </c>
      <c r="C42" s="47">
        <v>75240</v>
      </c>
      <c r="D42" s="48">
        <f t="shared" si="8"/>
        <v>8.4618711258469079E-2</v>
      </c>
      <c r="E42" s="48">
        <f t="shared" si="9"/>
        <v>4.3348032282219728E-2</v>
      </c>
      <c r="F42" s="265">
        <f>((SUM(C42:C49,C51:C54)/SUM(C55:C62,C64:C67))-1)</f>
        <v>-1.1631650194800947E-2</v>
      </c>
      <c r="G42" s="263"/>
    </row>
    <row r="43" spans="2:7" ht="15" hidden="1" customHeight="1" outlineLevel="1" x14ac:dyDescent="0.25">
      <c r="B43" s="264" t="s">
        <v>255</v>
      </c>
      <c r="C43" s="47">
        <v>69370</v>
      </c>
      <c r="D43" s="48">
        <f t="shared" si="8"/>
        <v>0.22218502792508676</v>
      </c>
      <c r="E43" s="48">
        <f t="shared" si="9"/>
        <v>0.1180234338485342</v>
      </c>
      <c r="F43" s="265">
        <f>((SUM(C43:C49,C51:C55)/SUM(C56:C62,C64:C68))-1)</f>
        <v>-3.5933728403980125E-2</v>
      </c>
      <c r="G43" s="263"/>
    </row>
    <row r="44" spans="2:7" ht="15" hidden="1" customHeight="1" outlineLevel="1" x14ac:dyDescent="0.25">
      <c r="B44" s="264" t="s">
        <v>256</v>
      </c>
      <c r="C44" s="47">
        <v>56759</v>
      </c>
      <c r="D44" s="48">
        <f t="shared" si="8"/>
        <v>0.10426070038910505</v>
      </c>
      <c r="E44" s="48">
        <f t="shared" si="9"/>
        <v>-0.12245087277168787</v>
      </c>
      <c r="F44" s="265">
        <f>((SUM(C44:C49,C51:C56)/SUM(C57:C62,C64:C69))-1)</f>
        <v>-5.965169530245551E-2</v>
      </c>
      <c r="G44" s="263"/>
    </row>
    <row r="45" spans="2:7" ht="15" hidden="1" customHeight="1" outlineLevel="1" x14ac:dyDescent="0.25">
      <c r="B45" s="264" t="s">
        <v>257</v>
      </c>
      <c r="C45" s="47">
        <v>51400</v>
      </c>
      <c r="D45" s="48">
        <f t="shared" si="8"/>
        <v>-0.17290208383618955</v>
      </c>
      <c r="E45" s="48">
        <f t="shared" si="9"/>
        <v>-9.1936965585471042E-2</v>
      </c>
      <c r="F45" s="265">
        <f>((SUM(C45:C49,C51:C57)/SUM(C58:C62,C64:C70))-1)</f>
        <v>-4.5792908943325661E-2</v>
      </c>
      <c r="G45" s="263"/>
    </row>
    <row r="46" spans="2:7" ht="15" hidden="1" customHeight="1" outlineLevel="1" x14ac:dyDescent="0.25">
      <c r="B46" s="264" t="s">
        <v>258</v>
      </c>
      <c r="C46" s="47">
        <v>62145</v>
      </c>
      <c r="D46" s="48">
        <f t="shared" si="8"/>
        <v>-6.7003963487869328E-2</v>
      </c>
      <c r="E46" s="48">
        <f t="shared" si="9"/>
        <v>3.9214046822742432E-2</v>
      </c>
      <c r="F46" s="265">
        <f>((SUM(C46:C49,C51:C58)/SUM(C59:C62,C64:C71))-1)</f>
        <v>-3.823501168336485E-2</v>
      </c>
      <c r="G46" s="263"/>
    </row>
    <row r="47" spans="2:7" ht="15" hidden="1" customHeight="1" outlineLevel="1" x14ac:dyDescent="0.25">
      <c r="B47" s="264" t="s">
        <v>259</v>
      </c>
      <c r="C47" s="47">
        <v>66608</v>
      </c>
      <c r="D47" s="48">
        <f t="shared" si="8"/>
        <v>0.17511732119544124</v>
      </c>
      <c r="E47" s="48">
        <f t="shared" si="9"/>
        <v>0.12437542201215401</v>
      </c>
      <c r="F47" s="265">
        <f>((SUM(C47:C49,C51:C59)/SUM(C60:C62,C64:C72))-1)</f>
        <v>-5.4751158594641747E-2</v>
      </c>
      <c r="G47" s="263"/>
    </row>
    <row r="48" spans="2:7" ht="15" hidden="1" customHeight="1" outlineLevel="1" x14ac:dyDescent="0.25">
      <c r="B48" s="264" t="s">
        <v>260</v>
      </c>
      <c r="C48" s="47">
        <v>56682</v>
      </c>
      <c r="D48" s="48">
        <f t="shared" si="8"/>
        <v>1.7228383762248303E-2</v>
      </c>
      <c r="E48" s="48">
        <f t="shared" si="9"/>
        <v>3.2665925777478177E-2</v>
      </c>
      <c r="F48" s="265">
        <f>((SUM(C48:C49,C51:C60)/SUM(C61:C62,C64:C73))-1)</f>
        <v>-7.1703249024927196E-2</v>
      </c>
      <c r="G48" s="263"/>
    </row>
    <row r="49" spans="2:7" ht="15" hidden="1" customHeight="1" outlineLevel="1" x14ac:dyDescent="0.25">
      <c r="B49" s="264" t="s">
        <v>261</v>
      </c>
      <c r="C49" s="47">
        <v>55722</v>
      </c>
      <c r="D49" s="48">
        <f>C49/C51-1</f>
        <v>-3.4732447554870371E-2</v>
      </c>
      <c r="E49" s="48">
        <f>C49/C62-1</f>
        <v>-3.5283933518005517E-2</v>
      </c>
      <c r="F49" s="265">
        <f>((SUM(C49,C51:C61)/SUM(C62,C64:C74))-1)</f>
        <v>-7.9124609710582439E-2</v>
      </c>
      <c r="G49" s="263"/>
    </row>
    <row r="50" spans="2:7" ht="12.75" collapsed="1" x14ac:dyDescent="0.25">
      <c r="B50" s="270">
        <v>2011</v>
      </c>
      <c r="C50" s="271">
        <v>727752</v>
      </c>
      <c r="D50" s="272"/>
      <c r="E50" s="272">
        <f t="shared" ref="E50" si="10">C50/C63-1</f>
        <v>2.2629164980439764E-2</v>
      </c>
      <c r="F50" s="273">
        <f>C50/C63-1</f>
        <v>2.2629164980439764E-2</v>
      </c>
      <c r="G50" s="263"/>
    </row>
    <row r="51" spans="2:7" ht="15" hidden="1" customHeight="1" outlineLevel="1" x14ac:dyDescent="0.25">
      <c r="B51" s="264" t="s">
        <v>250</v>
      </c>
      <c r="C51" s="47">
        <v>57727</v>
      </c>
      <c r="D51" s="48">
        <f t="shared" ref="D51:D61" si="11">IFERROR((C51-C52)/C52,"-")</f>
        <v>2.9699261531875423E-2</v>
      </c>
      <c r="E51" s="48">
        <f>C51/C64-1</f>
        <v>-8.4294348122650353E-2</v>
      </c>
      <c r="F51" s="265">
        <f>((SUM(C51:C62)/SUM(C64:C75))-1)</f>
        <v>-7.6419928049711094E-2</v>
      </c>
      <c r="G51" s="263"/>
    </row>
    <row r="52" spans="2:7" ht="15" hidden="1" customHeight="1" outlineLevel="1" x14ac:dyDescent="0.25">
      <c r="B52" s="264" t="s">
        <v>251</v>
      </c>
      <c r="C52" s="47">
        <v>56062</v>
      </c>
      <c r="D52" s="48">
        <f t="shared" si="11"/>
        <v>2.2898534858685933E-2</v>
      </c>
      <c r="E52" s="48">
        <f t="shared" ref="E52:E102" si="12">C52/C65-1</f>
        <v>-8.2124496545400993E-2</v>
      </c>
      <c r="F52" s="265">
        <f>((SUM(C52:C62,C64)/SUM(C65:C75,C77))-1)</f>
        <v>-7.7360416020548772E-2</v>
      </c>
      <c r="G52" s="263"/>
    </row>
    <row r="53" spans="2:7" ht="15" hidden="1" customHeight="1" outlineLevel="1" x14ac:dyDescent="0.25">
      <c r="B53" s="264" t="s">
        <v>252</v>
      </c>
      <c r="C53" s="47">
        <v>54807</v>
      </c>
      <c r="D53" s="48">
        <f t="shared" si="11"/>
        <v>-1.9885906400329046E-2</v>
      </c>
      <c r="E53" s="48">
        <f t="shared" si="12"/>
        <v>-6.4088114754098369E-2</v>
      </c>
      <c r="F53" s="265">
        <f>((SUM(C53:C62,C64:C65)/SUM(C66:C75,C77:C78))-1)</f>
        <v>-7.9825645862275474E-2</v>
      </c>
      <c r="G53" s="263"/>
    </row>
    <row r="54" spans="2:7" ht="15" hidden="1" customHeight="1" outlineLevel="1" x14ac:dyDescent="0.25">
      <c r="B54" s="264" t="s">
        <v>253</v>
      </c>
      <c r="C54" s="47">
        <v>55919</v>
      </c>
      <c r="D54" s="48">
        <f t="shared" si="11"/>
        <v>-0.22457497850625399</v>
      </c>
      <c r="E54" s="48">
        <f t="shared" si="12"/>
        <v>-2.0408520776399652E-2</v>
      </c>
      <c r="F54" s="265">
        <f>((SUM(C54:C62,C64:C66)/SUM(C67:C75,C77:C79))-1)</f>
        <v>-8.4501783107969186E-2</v>
      </c>
      <c r="G54" s="263"/>
    </row>
    <row r="55" spans="2:7" ht="15" hidden="1" customHeight="1" outlineLevel="1" x14ac:dyDescent="0.25">
      <c r="B55" s="264" t="s">
        <v>254</v>
      </c>
      <c r="C55" s="47">
        <v>72114</v>
      </c>
      <c r="D55" s="48">
        <f t="shared" si="11"/>
        <v>0.1622479733105549</v>
      </c>
      <c r="E55" s="48">
        <f t="shared" si="12"/>
        <v>-0.17295716497505587</v>
      </c>
      <c r="F55" s="265">
        <f>((SUM(C55:C62,C64:C67)/SUM(C68:C75,C77:C80))-1)</f>
        <v>-9.8019702465227843E-2</v>
      </c>
      <c r="G55" s="263"/>
    </row>
    <row r="56" spans="2:7" ht="15" hidden="1" customHeight="1" outlineLevel="1" x14ac:dyDescent="0.25">
      <c r="B56" s="264" t="s">
        <v>255</v>
      </c>
      <c r="C56" s="47">
        <v>62047</v>
      </c>
      <c r="D56" s="48">
        <f t="shared" si="11"/>
        <v>-4.069326984028819E-2</v>
      </c>
      <c r="E56" s="48">
        <f t="shared" si="12"/>
        <v>-0.14973826294296599</v>
      </c>
      <c r="F56" s="265">
        <f>((SUM(C56:C62,C64:C68)/SUM(C69:C75,C77:C81))-1)</f>
        <v>-0.10164445326953442</v>
      </c>
      <c r="G56" s="263"/>
    </row>
    <row r="57" spans="2:7" ht="15" hidden="1" customHeight="1" outlineLevel="1" x14ac:dyDescent="0.25">
      <c r="B57" s="264" t="s">
        <v>256</v>
      </c>
      <c r="C57" s="47">
        <v>64679</v>
      </c>
      <c r="D57" s="48">
        <f t="shared" si="11"/>
        <v>0.14265776270228253</v>
      </c>
      <c r="E57" s="48">
        <f t="shared" si="12"/>
        <v>4.2469860099284329E-2</v>
      </c>
      <c r="F57" s="265">
        <f>((SUM(C57:C62,C64:C69)/SUM(C70:C75,C77:C82))-1)</f>
        <v>-0.10519622827179831</v>
      </c>
      <c r="G57" s="263"/>
    </row>
    <row r="58" spans="2:7" ht="15" hidden="1" customHeight="1" outlineLevel="1" x14ac:dyDescent="0.25">
      <c r="B58" s="264" t="s">
        <v>257</v>
      </c>
      <c r="C58" s="47">
        <v>56604</v>
      </c>
      <c r="D58" s="48">
        <f t="shared" si="11"/>
        <v>-5.3444816053511708E-2</v>
      </c>
      <c r="E58" s="48">
        <f t="shared" si="12"/>
        <v>8.6423492934657453E-3</v>
      </c>
      <c r="F58" s="265">
        <f>((SUM(C58:C62,C64:C70)/SUM(C71:C75,C77:C83))-1)</f>
        <v>-0.11989738163638053</v>
      </c>
      <c r="G58" s="263"/>
    </row>
    <row r="59" spans="2:7" ht="15" hidden="1" customHeight="1" outlineLevel="1" x14ac:dyDescent="0.25">
      <c r="B59" s="264" t="s">
        <v>258</v>
      </c>
      <c r="C59" s="47">
        <v>59800</v>
      </c>
      <c r="D59" s="48">
        <f t="shared" si="11"/>
        <v>9.4530722484807567E-3</v>
      </c>
      <c r="E59" s="48">
        <f t="shared" si="12"/>
        <v>-0.15080942913944906</v>
      </c>
      <c r="F59" s="265">
        <f>((SUM(C59:C62,C64:C71)/SUM(C72:C75,C77:C84))-1)</f>
        <v>-0.13894337438502846</v>
      </c>
      <c r="G59" s="263"/>
    </row>
    <row r="60" spans="2:7" ht="15" hidden="1" customHeight="1" outlineLevel="1" x14ac:dyDescent="0.25">
      <c r="B60" s="264" t="s">
        <v>259</v>
      </c>
      <c r="C60" s="47">
        <v>59240</v>
      </c>
      <c r="D60" s="48">
        <f t="shared" si="11"/>
        <v>7.9269070305525699E-2</v>
      </c>
      <c r="E60" s="48">
        <f t="shared" si="12"/>
        <v>-9.1257727530718369E-2</v>
      </c>
      <c r="F60" s="265">
        <f>((SUM(C60:C62,C64:C72)/SUM(C73:C75,C77:C85))-1)</f>
        <v>-0.13317206740338294</v>
      </c>
      <c r="G60" s="263"/>
    </row>
    <row r="61" spans="2:7" ht="15" hidden="1" customHeight="1" outlineLevel="1" x14ac:dyDescent="0.25">
      <c r="B61" s="264" t="s">
        <v>260</v>
      </c>
      <c r="C61" s="47">
        <v>54889</v>
      </c>
      <c r="D61" s="48">
        <f t="shared" si="11"/>
        <v>-4.9705678670360111E-2</v>
      </c>
      <c r="E61" s="48">
        <f t="shared" si="12"/>
        <v>-7.1534896309076723E-2</v>
      </c>
      <c r="F61" s="265">
        <f>((SUM(C61:C62,C64:C73)/SUM(C74:C75,C77:C86))-1)</f>
        <v>-0.14904033534130967</v>
      </c>
      <c r="G61" s="263"/>
    </row>
    <row r="62" spans="2:7" ht="15" hidden="1" customHeight="1" outlineLevel="1" x14ac:dyDescent="0.25">
      <c r="B62" s="264" t="s">
        <v>261</v>
      </c>
      <c r="C62" s="47">
        <v>57760</v>
      </c>
      <c r="D62" s="48">
        <f>C62/C64-1</f>
        <v>-8.3770879269047138E-2</v>
      </c>
      <c r="E62" s="48">
        <f t="shared" si="12"/>
        <v>8.664009703691633E-4</v>
      </c>
      <c r="F62" s="265">
        <f>((SUM(C62,C64:C74)/SUM(C75,C77:C87))-1)</f>
        <v>-0.15328382136574359</v>
      </c>
      <c r="G62" s="263"/>
    </row>
    <row r="63" spans="2:7" ht="15" customHeight="1" collapsed="1" x14ac:dyDescent="0.25">
      <c r="B63" s="270">
        <v>2010</v>
      </c>
      <c r="C63" s="271">
        <v>711648</v>
      </c>
      <c r="D63" s="272"/>
      <c r="E63" s="272">
        <f t="shared" si="12"/>
        <v>-7.6419928049711094E-2</v>
      </c>
      <c r="F63" s="273">
        <f>C63/C76-1</f>
        <v>-7.6419928049711094E-2</v>
      </c>
      <c r="G63" s="263"/>
    </row>
    <row r="64" spans="2:7" ht="15" hidden="1" customHeight="1" outlineLevel="1" x14ac:dyDescent="0.25">
      <c r="B64" s="264" t="s">
        <v>250</v>
      </c>
      <c r="C64" s="47">
        <v>63041</v>
      </c>
      <c r="D64" s="48">
        <f t="shared" ref="D64:D74" si="13">IFERROR((C64-C65)/C65,"-")</f>
        <v>3.213923180195815E-2</v>
      </c>
      <c r="E64" s="48">
        <f t="shared" si="12"/>
        <v>-9.4056275687638302E-2</v>
      </c>
      <c r="F64" s="265">
        <f>((SUM(C64:C75)/SUM(C77:C88))-1)</f>
        <v>-0.16088823451900369</v>
      </c>
      <c r="G64" s="263"/>
    </row>
    <row r="65" spans="2:7" ht="15" hidden="1" customHeight="1" outlineLevel="1" x14ac:dyDescent="0.25">
      <c r="B65" s="264" t="s">
        <v>251</v>
      </c>
      <c r="C65" s="47">
        <v>61078</v>
      </c>
      <c r="D65" s="48">
        <f t="shared" si="13"/>
        <v>4.2998633879781423E-2</v>
      </c>
      <c r="E65" s="48">
        <f t="shared" si="12"/>
        <v>-0.10979289035285889</v>
      </c>
      <c r="F65" s="265">
        <f>((SUM(C65:C75,C77)/SUM(C78:C88,C90))-1)</f>
        <v>-0.16220010112978578</v>
      </c>
      <c r="G65" s="263"/>
    </row>
    <row r="66" spans="2:7" ht="15" hidden="1" customHeight="1" outlineLevel="1" x14ac:dyDescent="0.25">
      <c r="B66" s="264" t="s">
        <v>252</v>
      </c>
      <c r="C66" s="47">
        <v>58560</v>
      </c>
      <c r="D66" s="48">
        <f t="shared" si="13"/>
        <v>2.5856632331301241E-2</v>
      </c>
      <c r="E66" s="48">
        <f t="shared" si="12"/>
        <v>-0.12160439197804007</v>
      </c>
      <c r="F66" s="265">
        <f>((SUM(C66:C75,C77:C78)/SUM(C79:C88,C90:C91))-1)</f>
        <v>-0.16090594480829201</v>
      </c>
      <c r="G66" s="263"/>
    </row>
    <row r="67" spans="2:7" ht="15" hidden="1" customHeight="1" outlineLevel="1" x14ac:dyDescent="0.25">
      <c r="B67" s="264" t="s">
        <v>253</v>
      </c>
      <c r="C67" s="47">
        <v>57084</v>
      </c>
      <c r="D67" s="48">
        <f t="shared" si="13"/>
        <v>-0.34532943402718047</v>
      </c>
      <c r="E67" s="48">
        <f t="shared" si="12"/>
        <v>-0.18748576634024139</v>
      </c>
      <c r="F67" s="265">
        <f>((SUM(C67:C75,C77:C79)/SUM(C80:C88,C90:C92))-1)</f>
        <v>-0.16342911778331937</v>
      </c>
      <c r="G67" s="263"/>
    </row>
    <row r="68" spans="2:7" ht="15" hidden="1" customHeight="1" outlineLevel="1" x14ac:dyDescent="0.25">
      <c r="B68" s="264" t="s">
        <v>254</v>
      </c>
      <c r="C68" s="47">
        <v>87195</v>
      </c>
      <c r="D68" s="48">
        <f t="shared" si="13"/>
        <v>0.19487762764820346</v>
      </c>
      <c r="E68" s="48">
        <f t="shared" si="12"/>
        <v>-0.18687170113956397</v>
      </c>
      <c r="F68" s="265">
        <f>((SUM(C68:C75,C77:C80)/SUM(C81:C88,C90:C93))-1)</f>
        <v>-0.15964203745009031</v>
      </c>
      <c r="G68" s="263"/>
    </row>
    <row r="69" spans="2:7" ht="15" hidden="1" customHeight="1" outlineLevel="1" x14ac:dyDescent="0.25">
      <c r="B69" s="264" t="s">
        <v>255</v>
      </c>
      <c r="C69" s="47">
        <v>72974</v>
      </c>
      <c r="D69" s="48">
        <f t="shared" si="13"/>
        <v>0.17616530204371092</v>
      </c>
      <c r="E69" s="48">
        <f t="shared" si="12"/>
        <v>-0.17509947549285587</v>
      </c>
      <c r="F69" s="265">
        <f>((SUM(C69:C75,C77:C81)/SUM(C82:C88,C90:C94))-1)</f>
        <v>-0.14517197410038585</v>
      </c>
      <c r="G69" s="263"/>
    </row>
    <row r="70" spans="2:7" ht="15" hidden="1" customHeight="1" outlineLevel="1" x14ac:dyDescent="0.25">
      <c r="B70" s="264" t="s">
        <v>256</v>
      </c>
      <c r="C70" s="47">
        <v>62044</v>
      </c>
      <c r="D70" s="48">
        <f t="shared" si="13"/>
        <v>0.10557921559543114</v>
      </c>
      <c r="E70" s="48">
        <f t="shared" si="12"/>
        <v>-0.1513029204568771</v>
      </c>
      <c r="F70" s="265">
        <f>((SUM(C70:C75,C77:C82)/SUM(C83:C88,C90:C95))-1)</f>
        <v>-0.13936751923442781</v>
      </c>
      <c r="G70" s="263"/>
    </row>
    <row r="71" spans="2:7" ht="15" hidden="1" customHeight="1" outlineLevel="1" x14ac:dyDescent="0.25">
      <c r="B71" s="264" t="s">
        <v>257</v>
      </c>
      <c r="C71" s="47">
        <v>56119</v>
      </c>
      <c r="D71" s="48">
        <f t="shared" si="13"/>
        <v>-0.20308151093439364</v>
      </c>
      <c r="E71" s="48">
        <f t="shared" si="12"/>
        <v>-0.2458340052679675</v>
      </c>
      <c r="F71" s="265">
        <f>((SUM(C71:C75,C77:C83)/SUM(C84:C88,C90:C96))-1)</f>
        <v>-0.13627180397496996</v>
      </c>
      <c r="G71" s="263"/>
    </row>
    <row r="72" spans="2:7" ht="15" hidden="1" customHeight="1" outlineLevel="1" x14ac:dyDescent="0.25">
      <c r="B72" s="264" t="s">
        <v>258</v>
      </c>
      <c r="C72" s="47">
        <v>70420</v>
      </c>
      <c r="D72" s="48">
        <f t="shared" si="13"/>
        <v>8.0243599380263542E-2</v>
      </c>
      <c r="E72" s="48">
        <f t="shared" si="12"/>
        <v>-8.3955563649608433E-2</v>
      </c>
      <c r="F72" s="265">
        <f>((SUM(C72:C75,C77:C84)/SUM(C85:C88,C90:C97))-1)</f>
        <v>-0.10637900477304196</v>
      </c>
      <c r="G72" s="263"/>
    </row>
    <row r="73" spans="2:7" ht="15" hidden="1" customHeight="1" outlineLevel="1" x14ac:dyDescent="0.25">
      <c r="B73" s="264" t="s">
        <v>259</v>
      </c>
      <c r="C73" s="47">
        <v>65189</v>
      </c>
      <c r="D73" s="48">
        <f t="shared" si="13"/>
        <v>0.10269291924625326</v>
      </c>
      <c r="E73" s="48">
        <f t="shared" si="12"/>
        <v>-0.26371727393887368</v>
      </c>
      <c r="F73" s="265">
        <f>((SUM(C73:C75,C77:C85)/SUM(C86:C88,C90:C98))-1)</f>
        <v>-0.10308767129730456</v>
      </c>
      <c r="G73" s="263"/>
    </row>
    <row r="74" spans="2:7" ht="15" hidden="1" customHeight="1" outlineLevel="1" x14ac:dyDescent="0.25">
      <c r="B74" s="264" t="s">
        <v>260</v>
      </c>
      <c r="C74" s="47">
        <v>59118</v>
      </c>
      <c r="D74" s="48">
        <f t="shared" si="13"/>
        <v>2.4397851325593484E-2</v>
      </c>
      <c r="E74" s="48">
        <f t="shared" si="12"/>
        <v>-0.13854807215923992</v>
      </c>
      <c r="F74" s="265">
        <f>((SUM(C74:C75,C77:C86)/SUM(C87:C88,C90:C99))-1)</f>
        <v>-7.0950563830851743E-2</v>
      </c>
      <c r="G74" s="263"/>
    </row>
    <row r="75" spans="2:7" ht="15" hidden="1" customHeight="1" outlineLevel="1" x14ac:dyDescent="0.25">
      <c r="B75" s="264" t="s">
        <v>261</v>
      </c>
      <c r="C75" s="47">
        <v>57710</v>
      </c>
      <c r="D75" s="48">
        <f>C75/C77-1</f>
        <v>-0.17066651337912797</v>
      </c>
      <c r="E75" s="48">
        <f t="shared" si="12"/>
        <v>-0.12425263285683941</v>
      </c>
      <c r="F75" s="265">
        <f>((SUM(C75,C77:C87)/SUM(C88,C90:C100))-1)</f>
        <v>-6.0732066778955707E-2</v>
      </c>
      <c r="G75" s="263"/>
    </row>
    <row r="76" spans="2:7" ht="15" customHeight="1" collapsed="1" x14ac:dyDescent="0.25">
      <c r="B76" s="270">
        <v>2009</v>
      </c>
      <c r="C76" s="271">
        <v>770532</v>
      </c>
      <c r="D76" s="272"/>
      <c r="E76" s="272">
        <f t="shared" si="12"/>
        <v>-0.16088823451900369</v>
      </c>
      <c r="F76" s="273">
        <f>C76/C89-1</f>
        <v>-0.16088823451900369</v>
      </c>
      <c r="G76" s="263"/>
    </row>
    <row r="77" spans="2:7" ht="15" hidden="1" customHeight="1" outlineLevel="1" x14ac:dyDescent="0.25">
      <c r="B77" s="264" t="s">
        <v>250</v>
      </c>
      <c r="C77" s="47">
        <v>69586</v>
      </c>
      <c r="D77" s="48">
        <f t="shared" ref="D77:D87" si="14">IFERROR((C77-C78)/C78,"-")</f>
        <v>1.4210549328824824E-2</v>
      </c>
      <c r="E77" s="48">
        <f t="shared" si="12"/>
        <v>-0.11733218326652795</v>
      </c>
      <c r="F77" s="265">
        <f>((SUM(C77:C88)/SUM(C90:C101))-1)</f>
        <v>-5.2693096088199387E-2</v>
      </c>
      <c r="G77" s="263"/>
    </row>
    <row r="78" spans="2:7" ht="15" hidden="1" customHeight="1" outlineLevel="1" x14ac:dyDescent="0.25">
      <c r="B78" s="264" t="s">
        <v>251</v>
      </c>
      <c r="C78" s="47">
        <v>68611</v>
      </c>
      <c r="D78" s="48">
        <f t="shared" si="14"/>
        <v>2.9159854200728995E-2</v>
      </c>
      <c r="E78" s="48">
        <f t="shared" si="12"/>
        <v>-9.9096614932114857E-2</v>
      </c>
      <c r="F78" s="265">
        <f>((SUM(C78:C88,C90)/SUM(C91:C101,C103))-1)</f>
        <v>-4.055837720976907E-2</v>
      </c>
      <c r="G78" s="263"/>
    </row>
    <row r="79" spans="2:7" ht="15" hidden="1" customHeight="1" outlineLevel="1" x14ac:dyDescent="0.25">
      <c r="B79" s="264" t="s">
        <v>252</v>
      </c>
      <c r="C79" s="47">
        <v>66667</v>
      </c>
      <c r="D79" s="48">
        <f t="shared" si="14"/>
        <v>-5.1084604873605104E-2</v>
      </c>
      <c r="E79" s="48">
        <f t="shared" si="12"/>
        <v>-0.15801106367930484</v>
      </c>
      <c r="F79" s="265">
        <f>((SUM(C79:C88,C90:C91)/SUM(C92:C101,C103:C104))-1)</f>
        <v>-3.0104004704950005E-2</v>
      </c>
      <c r="G79" s="263"/>
    </row>
    <row r="80" spans="2:7" ht="15" hidden="1" customHeight="1" outlineLevel="1" x14ac:dyDescent="0.25">
      <c r="B80" s="264" t="s">
        <v>253</v>
      </c>
      <c r="C80" s="47">
        <v>70256</v>
      </c>
      <c r="D80" s="48">
        <f t="shared" si="14"/>
        <v>-0.34483466064867485</v>
      </c>
      <c r="E80" s="48">
        <f t="shared" si="12"/>
        <v>-0.13965221650746995</v>
      </c>
      <c r="F80" s="265">
        <f>((SUM(C80:C88,C90:C92)/SUM(C93:C101,C103:C105))-1)</f>
        <v>-1.6992423951641134E-2</v>
      </c>
      <c r="G80" s="263"/>
    </row>
    <row r="81" spans="2:7" ht="15" hidden="1" customHeight="1" outlineLevel="1" x14ac:dyDescent="0.25">
      <c r="B81" s="264" t="s">
        <v>254</v>
      </c>
      <c r="C81" s="47">
        <v>107234</v>
      </c>
      <c r="D81" s="48">
        <f t="shared" si="14"/>
        <v>0.21217670464821847</v>
      </c>
      <c r="E81" s="48">
        <f t="shared" si="12"/>
        <v>-6.2992057181304184E-2</v>
      </c>
      <c r="F81" s="265">
        <f>((SUM(C81:C88,C90:C93)/SUM(C94:C101,C103:C106))-1)</f>
        <v>-1.4901041511511726E-2</v>
      </c>
      <c r="G81" s="263"/>
    </row>
    <row r="82" spans="2:7" ht="15" hidden="1" customHeight="1" outlineLevel="1" x14ac:dyDescent="0.25">
      <c r="B82" s="264" t="s">
        <v>255</v>
      </c>
      <c r="C82" s="47">
        <v>88464</v>
      </c>
      <c r="D82" s="48">
        <f t="shared" si="14"/>
        <v>0.21009506873674852</v>
      </c>
      <c r="E82" s="48">
        <f t="shared" si="12"/>
        <v>-0.11488203629960181</v>
      </c>
      <c r="F82" s="265">
        <f>((SUM(C82:C88,C90:C94)/SUM(C95:C101,C103:C107))-1)</f>
        <v>-5.9497415056971592E-3</v>
      </c>
      <c r="G82" s="263"/>
    </row>
    <row r="83" spans="2:7" ht="15" hidden="1" customHeight="1" outlineLevel="1" x14ac:dyDescent="0.25">
      <c r="B83" s="264" t="s">
        <v>256</v>
      </c>
      <c r="C83" s="47">
        <v>73105</v>
      </c>
      <c r="D83" s="48">
        <f t="shared" si="14"/>
        <v>-1.7564371337956245E-2</v>
      </c>
      <c r="E83" s="48">
        <f t="shared" si="12"/>
        <v>-0.11287876029948907</v>
      </c>
      <c r="F83" s="265">
        <f>((SUM(C83:C88,C90:C95)/SUM(C96:C101,C103:C108))-1)</f>
        <v>2.5276633008923799E-3</v>
      </c>
      <c r="G83" s="263"/>
    </row>
    <row r="84" spans="2:7" ht="15" hidden="1" customHeight="1" outlineLevel="1" x14ac:dyDescent="0.25">
      <c r="B84" s="264" t="s">
        <v>257</v>
      </c>
      <c r="C84" s="47">
        <v>74412</v>
      </c>
      <c r="D84" s="48">
        <f t="shared" si="14"/>
        <v>-3.2026432864167335E-2</v>
      </c>
      <c r="E84" s="48">
        <f t="shared" si="12"/>
        <v>0.20277369195209083</v>
      </c>
      <c r="F84" s="265">
        <f>((SUM(C84:C88,C90:C96)/SUM(C97:C101,C103:C109))-1)</f>
        <v>1.4460786077189258E-2</v>
      </c>
      <c r="G84" s="263"/>
    </row>
    <row r="85" spans="2:7" ht="15" hidden="1" customHeight="1" outlineLevel="1" x14ac:dyDescent="0.25">
      <c r="B85" s="264" t="s">
        <v>258</v>
      </c>
      <c r="C85" s="47">
        <v>76874</v>
      </c>
      <c r="D85" s="48">
        <f t="shared" si="14"/>
        <v>-0.13174004382299126</v>
      </c>
      <c r="E85" s="48">
        <f t="shared" si="12"/>
        <v>-4.4972296071756901E-2</v>
      </c>
      <c r="F85" s="265">
        <f>((SUM(C85:C88,C90:C97)/SUM(C98:C101,C103:C110))-1)</f>
        <v>-6.2322674602414141E-3</v>
      </c>
      <c r="G85" s="263"/>
    </row>
    <row r="86" spans="2:7" ht="15" hidden="1" customHeight="1" outlineLevel="1" x14ac:dyDescent="0.25">
      <c r="B86" s="264" t="s">
        <v>259</v>
      </c>
      <c r="C86" s="47">
        <v>88538</v>
      </c>
      <c r="D86" s="48">
        <f t="shared" si="14"/>
        <v>0.29015242036545913</v>
      </c>
      <c r="E86" s="48">
        <f t="shared" si="12"/>
        <v>0.10897066559783553</v>
      </c>
      <c r="F86" s="265">
        <f>((SUM(C86:C88,C90:C98)/SUM(C99:C101,C103:C111))-1)</f>
        <v>-7.2513563304726913E-3</v>
      </c>
      <c r="G86" s="263"/>
    </row>
    <row r="87" spans="2:7" ht="15" hidden="1" customHeight="1" outlineLevel="1" x14ac:dyDescent="0.25">
      <c r="B87" s="264" t="s">
        <v>260</v>
      </c>
      <c r="C87" s="47">
        <v>68626</v>
      </c>
      <c r="D87" s="48">
        <f t="shared" si="14"/>
        <v>4.139731099578136E-2</v>
      </c>
      <c r="E87" s="48">
        <f t="shared" si="12"/>
        <v>6.2020732225855912E-3</v>
      </c>
      <c r="F87" s="265">
        <f>((SUM(C87:C88,C90:C99)/SUM(C100:C101,C103:C112))-1)</f>
        <v>-1.4712967536942512E-2</v>
      </c>
      <c r="G87" s="263"/>
    </row>
    <row r="88" spans="2:7" ht="15" hidden="1" customHeight="1" outlineLevel="1" x14ac:dyDescent="0.25">
      <c r="B88" s="264" t="s">
        <v>261</v>
      </c>
      <c r="C88" s="47">
        <v>65898</v>
      </c>
      <c r="D88" s="48">
        <f>C88/C90-1</f>
        <v>-0.16411284184890151</v>
      </c>
      <c r="E88" s="48">
        <f t="shared" si="12"/>
        <v>-6.3481053695019218E-3</v>
      </c>
      <c r="F88" s="265">
        <f>((SUM(C88,C90:C100)/SUM(C101,C103:C113))-1)</f>
        <v>-1.7734803157269385E-2</v>
      </c>
      <c r="G88" s="263"/>
    </row>
    <row r="89" spans="2:7" ht="15" customHeight="1" collapsed="1" x14ac:dyDescent="0.25">
      <c r="B89" s="270">
        <v>2008</v>
      </c>
      <c r="C89" s="271">
        <v>918271</v>
      </c>
      <c r="D89" s="272"/>
      <c r="E89" s="272">
        <f t="shared" si="12"/>
        <v>-5.2693096088199387E-2</v>
      </c>
      <c r="F89" s="273">
        <f>C89/C102-1</f>
        <v>-5.2693096088199387E-2</v>
      </c>
      <c r="G89" s="263"/>
    </row>
    <row r="90" spans="2:7" ht="15" hidden="1" customHeight="1" outlineLevel="1" x14ac:dyDescent="0.25">
      <c r="B90" s="264" t="s">
        <v>250</v>
      </c>
      <c r="C90" s="47">
        <v>78836</v>
      </c>
      <c r="D90" s="48">
        <f t="shared" ref="D90:D100" si="15">IFERROR((C90-C91)/C91,"-")</f>
        <v>3.5163738543554188E-2</v>
      </c>
      <c r="E90" s="48">
        <f t="shared" si="12"/>
        <v>3.436241258511874E-2</v>
      </c>
      <c r="F90" s="265">
        <f>((SUM(C90:C101)/SUM(C103:C114))-1)</f>
        <v>-1.7351839799851221E-2</v>
      </c>
      <c r="G90" s="263"/>
    </row>
    <row r="91" spans="2:7" ht="15" hidden="1" customHeight="1" outlineLevel="1" x14ac:dyDescent="0.25">
      <c r="B91" s="264" t="s">
        <v>251</v>
      </c>
      <c r="C91" s="47">
        <v>76158</v>
      </c>
      <c r="D91" s="48">
        <f t="shared" si="15"/>
        <v>-3.8141908105786958E-2</v>
      </c>
      <c r="E91" s="48">
        <f t="shared" si="12"/>
        <v>3.5895482800364586E-2</v>
      </c>
      <c r="F91" s="265" t="s">
        <v>64</v>
      </c>
      <c r="G91" s="263"/>
    </row>
    <row r="92" spans="2:7" ht="15" hidden="1" customHeight="1" outlineLevel="1" x14ac:dyDescent="0.25">
      <c r="B92" s="264" t="s">
        <v>252</v>
      </c>
      <c r="C92" s="47">
        <v>79178</v>
      </c>
      <c r="D92" s="48">
        <f t="shared" si="15"/>
        <v>-3.0394317903502326E-2</v>
      </c>
      <c r="E92" s="48">
        <f t="shared" si="12"/>
        <v>1.6699137211244608E-3</v>
      </c>
      <c r="F92" s="265" t="s">
        <v>64</v>
      </c>
      <c r="G92" s="263"/>
    </row>
    <row r="93" spans="2:7" ht="15" hidden="1" customHeight="1" outlineLevel="1" x14ac:dyDescent="0.25">
      <c r="B93" s="264" t="s">
        <v>253</v>
      </c>
      <c r="C93" s="47">
        <v>81660</v>
      </c>
      <c r="D93" s="48">
        <f t="shared" si="15"/>
        <v>-0.28645701353512226</v>
      </c>
      <c r="E93" s="48">
        <f t="shared" si="12"/>
        <v>-0.10450707314398511</v>
      </c>
      <c r="F93" s="265" t="s">
        <v>64</v>
      </c>
      <c r="G93" s="263"/>
    </row>
    <row r="94" spans="2:7" ht="15" hidden="1" customHeight="1" outlineLevel="1" x14ac:dyDescent="0.25">
      <c r="B94" s="264" t="s">
        <v>254</v>
      </c>
      <c r="C94" s="47">
        <v>114443</v>
      </c>
      <c r="D94" s="48">
        <f t="shared" si="15"/>
        <v>0.14504832609609189</v>
      </c>
      <c r="E94" s="48">
        <f t="shared" si="12"/>
        <v>1.3406653738189389E-2</v>
      </c>
      <c r="F94" s="265" t="s">
        <v>64</v>
      </c>
      <c r="G94" s="263"/>
    </row>
    <row r="95" spans="2:7" ht="15" hidden="1" customHeight="1" outlineLevel="1" x14ac:dyDescent="0.25">
      <c r="B95" s="264" t="s">
        <v>255</v>
      </c>
      <c r="C95" s="47">
        <v>99946</v>
      </c>
      <c r="D95" s="48">
        <f t="shared" si="15"/>
        <v>0.21283386120111156</v>
      </c>
      <c r="E95" s="48">
        <f t="shared" si="12"/>
        <v>-3.1343283582089598E-2</v>
      </c>
      <c r="F95" s="265" t="s">
        <v>64</v>
      </c>
      <c r="G95" s="263"/>
    </row>
    <row r="96" spans="2:7" ht="15" hidden="1" customHeight="1" outlineLevel="1" x14ac:dyDescent="0.25">
      <c r="B96" s="264" t="s">
        <v>256</v>
      </c>
      <c r="C96" s="47">
        <v>82407</v>
      </c>
      <c r="D96" s="48">
        <f t="shared" si="15"/>
        <v>0.33200252153813825</v>
      </c>
      <c r="E96" s="48">
        <f t="shared" si="12"/>
        <v>2.8737282316958934E-2</v>
      </c>
      <c r="F96" s="265" t="s">
        <v>64</v>
      </c>
      <c r="G96" s="263"/>
    </row>
    <row r="97" spans="2:7" ht="15" hidden="1" customHeight="1" outlineLevel="1" x14ac:dyDescent="0.25">
      <c r="B97" s="264" t="s">
        <v>257</v>
      </c>
      <c r="C97" s="47">
        <v>61867</v>
      </c>
      <c r="D97" s="48">
        <f t="shared" si="15"/>
        <v>-0.23140855219022535</v>
      </c>
      <c r="E97" s="48">
        <f t="shared" si="12"/>
        <v>-0.10985295387183103</v>
      </c>
      <c r="F97" s="265" t="s">
        <v>64</v>
      </c>
      <c r="G97" s="263"/>
    </row>
    <row r="98" spans="2:7" ht="15" hidden="1" customHeight="1" outlineLevel="1" x14ac:dyDescent="0.25">
      <c r="B98" s="264" t="s">
        <v>258</v>
      </c>
      <c r="C98" s="47">
        <v>80494</v>
      </c>
      <c r="D98" s="48">
        <f t="shared" si="15"/>
        <v>8.2166386933540426E-3</v>
      </c>
      <c r="E98" s="48">
        <f t="shared" si="12"/>
        <v>-5.4646669876801335E-2</v>
      </c>
      <c r="F98" s="265" t="s">
        <v>64</v>
      </c>
      <c r="G98" s="263"/>
    </row>
    <row r="99" spans="2:7" ht="15" hidden="1" customHeight="1" outlineLevel="1" x14ac:dyDescent="0.25">
      <c r="B99" s="264" t="s">
        <v>259</v>
      </c>
      <c r="C99" s="47">
        <v>79838</v>
      </c>
      <c r="D99" s="48">
        <f t="shared" si="15"/>
        <v>0.17059366890019501</v>
      </c>
      <c r="E99" s="48">
        <f t="shared" si="12"/>
        <v>1.7446380099147341E-2</v>
      </c>
      <c r="F99" s="265" t="s">
        <v>64</v>
      </c>
      <c r="G99" s="263"/>
    </row>
    <row r="100" spans="2:7" ht="15" hidden="1" customHeight="1" outlineLevel="1" x14ac:dyDescent="0.25">
      <c r="B100" s="264" t="s">
        <v>260</v>
      </c>
      <c r="C100" s="47">
        <v>68203</v>
      </c>
      <c r="D100" s="48">
        <f t="shared" si="15"/>
        <v>2.8408148494398287E-2</v>
      </c>
      <c r="E100" s="48">
        <f t="shared" si="12"/>
        <v>-3.6667184564753708E-2</v>
      </c>
      <c r="F100" s="265" t="s">
        <v>64</v>
      </c>
      <c r="G100" s="263"/>
    </row>
    <row r="101" spans="2:7" ht="15" hidden="1" customHeight="1" outlineLevel="1" x14ac:dyDescent="0.25">
      <c r="B101" s="264" t="s">
        <v>261</v>
      </c>
      <c r="C101" s="47">
        <v>66319</v>
      </c>
      <c r="D101" s="48">
        <f>C101/C103-1</f>
        <v>-0.12986604038469107</v>
      </c>
      <c r="E101" s="48">
        <f t="shared" si="12"/>
        <v>-6.6302005635665573E-4</v>
      </c>
      <c r="F101" s="265" t="s">
        <v>64</v>
      </c>
      <c r="G101" s="263"/>
    </row>
    <row r="102" spans="2:7" ht="15" customHeight="1" collapsed="1" x14ac:dyDescent="0.25">
      <c r="B102" s="270">
        <v>2007</v>
      </c>
      <c r="C102" s="271">
        <v>969349</v>
      </c>
      <c r="D102" s="272"/>
      <c r="E102" s="272">
        <f t="shared" si="12"/>
        <v>-1.7351839799851221E-2</v>
      </c>
      <c r="F102" s="273">
        <f>C102/C115-1</f>
        <v>-1.7351839799851221E-2</v>
      </c>
      <c r="G102" s="263"/>
    </row>
    <row r="103" spans="2:7" ht="15" hidden="1" customHeight="1" outlineLevel="1" x14ac:dyDescent="0.25">
      <c r="B103" s="264" t="s">
        <v>250</v>
      </c>
      <c r="C103" s="47">
        <v>76217</v>
      </c>
      <c r="D103" s="48">
        <f t="shared" ref="D103:D113" si="16">IFERROR((C103-C104)/C104,"-")</f>
        <v>3.6697996436295378E-2</v>
      </c>
      <c r="E103" s="48" t="s">
        <v>64</v>
      </c>
      <c r="F103" s="265" t="s">
        <v>64</v>
      </c>
      <c r="G103" s="263"/>
    </row>
    <row r="104" spans="2:7" ht="15" hidden="1" customHeight="1" outlineLevel="1" x14ac:dyDescent="0.25">
      <c r="B104" s="264" t="s">
        <v>251</v>
      </c>
      <c r="C104" s="47">
        <v>73519</v>
      </c>
      <c r="D104" s="48">
        <f t="shared" si="16"/>
        <v>-6.9921311641322773E-2</v>
      </c>
      <c r="E104" s="48" t="s">
        <v>64</v>
      </c>
      <c r="F104" s="265" t="s">
        <v>64</v>
      </c>
      <c r="G104" s="263"/>
    </row>
    <row r="105" spans="2:7" ht="15" hidden="1" customHeight="1" outlineLevel="1" x14ac:dyDescent="0.25">
      <c r="B105" s="264" t="s">
        <v>252</v>
      </c>
      <c r="C105" s="47">
        <v>79046</v>
      </c>
      <c r="D105" s="48">
        <f t="shared" si="16"/>
        <v>-0.13317249698431846</v>
      </c>
      <c r="E105" s="48" t="s">
        <v>64</v>
      </c>
      <c r="F105" s="265" t="s">
        <v>64</v>
      </c>
      <c r="G105" s="263"/>
    </row>
    <row r="106" spans="2:7" ht="15" hidden="1" customHeight="1" outlineLevel="1" x14ac:dyDescent="0.25">
      <c r="B106" s="264" t="s">
        <v>253</v>
      </c>
      <c r="C106" s="47">
        <v>91190</v>
      </c>
      <c r="D106" s="48">
        <f t="shared" si="16"/>
        <v>-0.1925014832328277</v>
      </c>
      <c r="E106" s="48" t="s">
        <v>64</v>
      </c>
      <c r="F106" s="265" t="s">
        <v>64</v>
      </c>
      <c r="G106" s="263"/>
    </row>
    <row r="107" spans="2:7" ht="15" hidden="1" customHeight="1" outlineLevel="1" x14ac:dyDescent="0.25">
      <c r="B107" s="264" t="s">
        <v>254</v>
      </c>
      <c r="C107" s="47">
        <v>112929</v>
      </c>
      <c r="D107" s="48">
        <f t="shared" si="16"/>
        <v>9.4485365380887767E-2</v>
      </c>
      <c r="E107" s="48" t="s">
        <v>64</v>
      </c>
      <c r="F107" s="265" t="s">
        <v>64</v>
      </c>
      <c r="G107" s="263"/>
    </row>
    <row r="108" spans="2:7" ht="15" hidden="1" customHeight="1" outlineLevel="1" x14ac:dyDescent="0.25">
      <c r="B108" s="264" t="s">
        <v>255</v>
      </c>
      <c r="C108" s="47">
        <v>103180</v>
      </c>
      <c r="D108" s="48">
        <f t="shared" si="16"/>
        <v>0.28805942200861367</v>
      </c>
      <c r="E108" s="48" t="s">
        <v>64</v>
      </c>
      <c r="F108" s="265" t="s">
        <v>64</v>
      </c>
      <c r="G108" s="263"/>
    </row>
    <row r="109" spans="2:7" ht="15" hidden="1" customHeight="1" outlineLevel="1" x14ac:dyDescent="0.25">
      <c r="B109" s="264" t="s">
        <v>256</v>
      </c>
      <c r="C109" s="47">
        <v>80105</v>
      </c>
      <c r="D109" s="48">
        <f t="shared" si="16"/>
        <v>0.15255676095651924</v>
      </c>
      <c r="E109" s="48" t="s">
        <v>64</v>
      </c>
      <c r="F109" s="265" t="s">
        <v>64</v>
      </c>
      <c r="G109" s="263"/>
    </row>
    <row r="110" spans="2:7" ht="15" hidden="1" customHeight="1" outlineLevel="1" x14ac:dyDescent="0.25">
      <c r="B110" s="264" t="s">
        <v>257</v>
      </c>
      <c r="C110" s="47">
        <v>69502</v>
      </c>
      <c r="D110" s="48">
        <f t="shared" si="16"/>
        <v>-0.18374105957931577</v>
      </c>
      <c r="E110" s="48" t="s">
        <v>64</v>
      </c>
      <c r="F110" s="265" t="s">
        <v>64</v>
      </c>
      <c r="G110" s="263"/>
    </row>
    <row r="111" spans="2:7" ht="15" hidden="1" customHeight="1" outlineLevel="1" x14ac:dyDescent="0.25">
      <c r="B111" s="264" t="s">
        <v>258</v>
      </c>
      <c r="C111" s="47">
        <v>85147</v>
      </c>
      <c r="D111" s="48">
        <f t="shared" si="16"/>
        <v>8.5103671513591356E-2</v>
      </c>
      <c r="E111" s="48" t="s">
        <v>64</v>
      </c>
      <c r="F111" s="265" t="s">
        <v>64</v>
      </c>
      <c r="G111" s="263"/>
    </row>
    <row r="112" spans="2:7" ht="15" hidden="1" customHeight="1" outlineLevel="1" x14ac:dyDescent="0.25">
      <c r="B112" s="264" t="s">
        <v>259</v>
      </c>
      <c r="C112" s="47">
        <v>78469</v>
      </c>
      <c r="D112" s="48">
        <f t="shared" si="16"/>
        <v>0.10833486348677242</v>
      </c>
      <c r="E112" s="48" t="s">
        <v>64</v>
      </c>
      <c r="F112" s="265" t="s">
        <v>64</v>
      </c>
      <c r="G112" s="263"/>
    </row>
    <row r="113" spans="2:7" ht="15" hidden="1" customHeight="1" outlineLevel="1" x14ac:dyDescent="0.25">
      <c r="B113" s="264" t="s">
        <v>260</v>
      </c>
      <c r="C113" s="47">
        <v>70799</v>
      </c>
      <c r="D113" s="48">
        <f t="shared" si="16"/>
        <v>6.6844476590871421E-2</v>
      </c>
      <c r="E113" s="48" t="s">
        <v>64</v>
      </c>
      <c r="F113" s="265" t="s">
        <v>64</v>
      </c>
      <c r="G113" s="263"/>
    </row>
    <row r="114" spans="2:7" ht="15" hidden="1" customHeight="1" outlineLevel="1" x14ac:dyDescent="0.25">
      <c r="B114" s="264" t="s">
        <v>261</v>
      </c>
      <c r="C114" s="47">
        <v>66363</v>
      </c>
      <c r="D114" s="48" t="s">
        <v>64</v>
      </c>
      <c r="E114" s="48" t="s">
        <v>64</v>
      </c>
      <c r="F114" s="265" t="s">
        <v>64</v>
      </c>
      <c r="G114" s="263"/>
    </row>
    <row r="115" spans="2:7" ht="15" customHeight="1" collapsed="1" x14ac:dyDescent="0.25">
      <c r="B115" s="270">
        <v>2006</v>
      </c>
      <c r="C115" s="271">
        <v>986466</v>
      </c>
      <c r="D115" s="272"/>
      <c r="E115" s="272" t="s">
        <v>64</v>
      </c>
      <c r="F115" s="273" t="s">
        <v>64</v>
      </c>
      <c r="G115" s="263"/>
    </row>
    <row r="116" spans="2:7" ht="15" customHeight="1" x14ac:dyDescent="0.25">
      <c r="B116" s="420" t="s">
        <v>243</v>
      </c>
      <c r="C116" s="420"/>
      <c r="D116" s="420"/>
      <c r="E116" s="420"/>
      <c r="F116" s="420"/>
      <c r="G116" s="263"/>
    </row>
  </sheetData>
  <mergeCells count="2">
    <mergeCell ref="B5:F5"/>
    <mergeCell ref="B116:F116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2:12" ht="24.95" customHeight="1" x14ac:dyDescent="0.25"/>
    <row r="28" spans="2:12" ht="20.100000000000001" customHeight="1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7.100000000000001" customHeight="1" x14ac:dyDescent="0.25"/>
    <row r="30" spans="2:12" ht="30" customHeight="1" x14ac:dyDescent="0.25">
      <c r="J30" s="75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2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20" width="9.7109375" style="110" customWidth="1"/>
    <col min="21" max="16384" width="11.42578125" style="11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403" t="s">
        <v>262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</row>
    <row r="6" spans="2:20" ht="15" customHeight="1" x14ac:dyDescent="0.25">
      <c r="B6" s="404"/>
      <c r="C6" s="405" t="s">
        <v>71</v>
      </c>
      <c r="D6" s="405"/>
      <c r="E6" s="405"/>
      <c r="F6" s="405"/>
      <c r="G6" s="405"/>
      <c r="H6" s="405"/>
      <c r="I6" s="406" t="s">
        <v>134</v>
      </c>
      <c r="J6" s="406"/>
      <c r="K6" s="406"/>
      <c r="L6" s="406"/>
      <c r="M6" s="406"/>
      <c r="N6" s="406"/>
      <c r="O6" s="405" t="s">
        <v>135</v>
      </c>
      <c r="P6" s="405"/>
      <c r="Q6" s="405"/>
      <c r="R6" s="405"/>
      <c r="S6" s="405"/>
      <c r="T6" s="405"/>
    </row>
    <row r="7" spans="2:20" ht="30" customHeight="1" x14ac:dyDescent="0.25">
      <c r="B7" s="404"/>
      <c r="C7" s="112" t="s">
        <v>136</v>
      </c>
      <c r="D7" s="113" t="s">
        <v>137</v>
      </c>
      <c r="E7" s="112" t="s">
        <v>138</v>
      </c>
      <c r="F7" s="113" t="s">
        <v>139</v>
      </c>
      <c r="G7" s="112" t="s">
        <v>83</v>
      </c>
      <c r="H7" s="113" t="s">
        <v>140</v>
      </c>
      <c r="I7" s="112" t="s">
        <v>136</v>
      </c>
      <c r="J7" s="113" t="s">
        <v>137</v>
      </c>
      <c r="K7" s="112" t="s">
        <v>138</v>
      </c>
      <c r="L7" s="113" t="s">
        <v>139</v>
      </c>
      <c r="M7" s="112" t="s">
        <v>83</v>
      </c>
      <c r="N7" s="113" t="s">
        <v>140</v>
      </c>
      <c r="O7" s="112" t="s">
        <v>136</v>
      </c>
      <c r="P7" s="113" t="s">
        <v>137</v>
      </c>
      <c r="Q7" s="112" t="s">
        <v>138</v>
      </c>
      <c r="R7" s="113" t="s">
        <v>139</v>
      </c>
      <c r="S7" s="112" t="s">
        <v>83</v>
      </c>
      <c r="T7" s="113" t="s">
        <v>140</v>
      </c>
    </row>
    <row r="8" spans="2:20" x14ac:dyDescent="0.25">
      <c r="B8" s="114" t="s">
        <v>94</v>
      </c>
      <c r="C8" s="115">
        <v>309246</v>
      </c>
      <c r="D8" s="116">
        <f t="shared" ref="D8:D11" si="0">C8/C21-1</f>
        <v>0.11442811170011491</v>
      </c>
      <c r="E8" s="115">
        <v>111829</v>
      </c>
      <c r="F8" s="116">
        <f t="shared" ref="F8:F11" si="1">E8/E21-1</f>
        <v>0.1381738979980256</v>
      </c>
      <c r="G8" s="115">
        <v>421075</v>
      </c>
      <c r="H8" s="116">
        <f t="shared" ref="H8:H11" si="2">G8/G21-1</f>
        <v>0.12063734544080318</v>
      </c>
      <c r="I8" s="117">
        <v>340606</v>
      </c>
      <c r="J8" s="116">
        <f t="shared" ref="J8:J11" si="3">I8/I21-1</f>
        <v>0.12130340170990817</v>
      </c>
      <c r="K8" s="117">
        <v>121700</v>
      </c>
      <c r="L8" s="116">
        <f t="shared" ref="L8:L11" si="4">K8/K21-1</f>
        <v>0.15170958370004439</v>
      </c>
      <c r="M8" s="117">
        <v>462306</v>
      </c>
      <c r="N8" s="116">
        <f t="shared" ref="N8:N11" si="5">M8/M21-1</f>
        <v>0.12915091298103687</v>
      </c>
      <c r="O8" s="115">
        <v>1983086</v>
      </c>
      <c r="P8" s="116">
        <f t="shared" ref="P8:P11" si="6">O8/O21-1</f>
        <v>0.11045806788675505</v>
      </c>
      <c r="Q8" s="115">
        <v>1167300</v>
      </c>
      <c r="R8" s="116">
        <f t="shared" ref="R8:R11" si="7">Q8/Q21-1</f>
        <v>9.1495628594137068E-2</v>
      </c>
      <c r="S8" s="115">
        <v>3150386</v>
      </c>
      <c r="T8" s="116">
        <f t="shared" ref="T8:T11" si="8">S8/S21-1</f>
        <v>0.10335564640488482</v>
      </c>
    </row>
    <row r="9" spans="2:20" x14ac:dyDescent="0.25">
      <c r="B9" s="114" t="s">
        <v>95</v>
      </c>
      <c r="C9" s="115">
        <v>369498</v>
      </c>
      <c r="D9" s="116">
        <f t="shared" si="0"/>
        <v>-3.7730542259353239E-2</v>
      </c>
      <c r="E9" s="115">
        <v>156288</v>
      </c>
      <c r="F9" s="116">
        <f t="shared" si="1"/>
        <v>9.353484466834594E-2</v>
      </c>
      <c r="G9" s="115">
        <v>525786</v>
      </c>
      <c r="H9" s="116">
        <f t="shared" si="2"/>
        <v>-2.1256163338432277E-3</v>
      </c>
      <c r="I9" s="117">
        <v>410686</v>
      </c>
      <c r="J9" s="116">
        <f t="shared" si="3"/>
        <v>-3.1085589177609729E-2</v>
      </c>
      <c r="K9" s="117">
        <v>169016</v>
      </c>
      <c r="L9" s="116">
        <f t="shared" si="4"/>
        <v>0.10208659363588946</v>
      </c>
      <c r="M9" s="117">
        <v>579702</v>
      </c>
      <c r="N9" s="116">
        <f t="shared" si="5"/>
        <v>4.2964405376093584E-3</v>
      </c>
      <c r="O9" s="115">
        <v>2150074</v>
      </c>
      <c r="P9" s="116">
        <f t="shared" si="6"/>
        <v>2.4611268715786894E-2</v>
      </c>
      <c r="Q9" s="115">
        <v>1328219</v>
      </c>
      <c r="R9" s="116">
        <f t="shared" si="7"/>
        <v>-1.3442599328389981E-2</v>
      </c>
      <c r="S9" s="115">
        <v>3478293</v>
      </c>
      <c r="T9" s="116">
        <f t="shared" si="8"/>
        <v>9.7385990142668799E-3</v>
      </c>
    </row>
    <row r="10" spans="2:20" x14ac:dyDescent="0.25">
      <c r="B10" s="114" t="s">
        <v>96</v>
      </c>
      <c r="C10" s="115">
        <v>375322</v>
      </c>
      <c r="D10" s="116">
        <f t="shared" si="0"/>
        <v>2.0207236985169352E-2</v>
      </c>
      <c r="E10" s="115">
        <v>150507</v>
      </c>
      <c r="F10" s="116">
        <f t="shared" si="1"/>
        <v>5.3262512596573774E-2</v>
      </c>
      <c r="G10" s="115">
        <v>525829</v>
      </c>
      <c r="H10" s="116">
        <f t="shared" si="2"/>
        <v>2.9454720586392646E-2</v>
      </c>
      <c r="I10" s="117">
        <v>416118</v>
      </c>
      <c r="J10" s="116">
        <f t="shared" si="3"/>
        <v>2.6891498713047968E-2</v>
      </c>
      <c r="K10" s="117">
        <v>162187</v>
      </c>
      <c r="L10" s="116">
        <f t="shared" si="4"/>
        <v>6.5771662132502628E-2</v>
      </c>
      <c r="M10" s="117">
        <v>578305</v>
      </c>
      <c r="N10" s="116">
        <f t="shared" si="5"/>
        <v>3.7506346441238625E-2</v>
      </c>
      <c r="O10" s="115">
        <v>2062388</v>
      </c>
      <c r="P10" s="116">
        <f t="shared" si="6"/>
        <v>9.7953410175612987E-2</v>
      </c>
      <c r="Q10" s="115">
        <v>1255400</v>
      </c>
      <c r="R10" s="116">
        <f t="shared" si="7"/>
        <v>-1.8505632998975785E-2</v>
      </c>
      <c r="S10" s="115">
        <v>3317788</v>
      </c>
      <c r="T10" s="116">
        <f t="shared" si="8"/>
        <v>5.077652533062138E-2</v>
      </c>
    </row>
    <row r="11" spans="2:20" x14ac:dyDescent="0.25">
      <c r="B11" s="114" t="s">
        <v>97</v>
      </c>
      <c r="C11" s="115">
        <v>414596</v>
      </c>
      <c r="D11" s="116">
        <f t="shared" si="0"/>
        <v>7.5819262696009471E-2</v>
      </c>
      <c r="E11" s="115">
        <v>157986</v>
      </c>
      <c r="F11" s="116">
        <f t="shared" si="1"/>
        <v>-5.6581804449759021E-3</v>
      </c>
      <c r="G11" s="115">
        <v>572582</v>
      </c>
      <c r="H11" s="116">
        <f t="shared" si="2"/>
        <v>5.203376315083541E-2</v>
      </c>
      <c r="I11" s="117">
        <v>454480</v>
      </c>
      <c r="J11" s="116">
        <f t="shared" si="3"/>
        <v>8.9122672481966925E-2</v>
      </c>
      <c r="K11" s="117">
        <v>170039</v>
      </c>
      <c r="L11" s="116">
        <f t="shared" si="4"/>
        <v>9.6548366218760506E-3</v>
      </c>
      <c r="M11" s="117">
        <v>624519</v>
      </c>
      <c r="N11" s="116">
        <f t="shared" si="5"/>
        <v>6.6272496470053843E-2</v>
      </c>
      <c r="O11" s="115">
        <v>2213612</v>
      </c>
      <c r="P11" s="116">
        <f t="shared" si="6"/>
        <v>5.8627846696827302E-2</v>
      </c>
      <c r="Q11" s="115">
        <v>1396526</v>
      </c>
      <c r="R11" s="116">
        <f t="shared" si="7"/>
        <v>2.7435817348253622E-3</v>
      </c>
      <c r="S11" s="115">
        <v>3610138</v>
      </c>
      <c r="T11" s="116">
        <f t="shared" si="8"/>
        <v>3.6286733309891073E-2</v>
      </c>
    </row>
    <row r="12" spans="2:20" ht="30" customHeight="1" x14ac:dyDescent="0.25">
      <c r="B12" s="118" t="str">
        <f>actualizaciones!$A$2</f>
        <v>I cuatrimestre 2014</v>
      </c>
      <c r="C12" s="119">
        <v>1468662</v>
      </c>
      <c r="D12" s="168">
        <v>3.8111488721634501E-2</v>
      </c>
      <c r="E12" s="119">
        <v>576610</v>
      </c>
      <c r="F12" s="168">
        <v>6.1986834980495509E-2</v>
      </c>
      <c r="G12" s="119">
        <v>2045272</v>
      </c>
      <c r="H12" s="168">
        <v>4.4733150874138872E-2</v>
      </c>
      <c r="I12" s="119">
        <v>1621890</v>
      </c>
      <c r="J12" s="168">
        <v>4.629154162355209E-2</v>
      </c>
      <c r="K12" s="119">
        <v>622942</v>
      </c>
      <c r="L12" s="168">
        <v>7.4742072392256942E-2</v>
      </c>
      <c r="M12" s="119">
        <v>2244832</v>
      </c>
      <c r="N12" s="168">
        <v>5.4034460350313118E-2</v>
      </c>
      <c r="O12" s="119">
        <v>8409160</v>
      </c>
      <c r="P12" s="168">
        <v>7.0730126263278903E-2</v>
      </c>
      <c r="Q12" s="119">
        <v>5147445</v>
      </c>
      <c r="R12" s="168">
        <v>1.1774448250255309E-2</v>
      </c>
      <c r="S12" s="119">
        <v>13556605</v>
      </c>
      <c r="T12" s="168">
        <v>4.7553045847100295E-2</v>
      </c>
    </row>
    <row r="13" spans="2:20" outlineLevel="1" x14ac:dyDescent="0.25">
      <c r="B13" s="114" t="s">
        <v>86</v>
      </c>
      <c r="C13" s="115">
        <v>372075</v>
      </c>
      <c r="D13" s="116">
        <f>C13/C26-1</f>
        <v>0.12495691557872202</v>
      </c>
      <c r="E13" s="115">
        <v>149994</v>
      </c>
      <c r="F13" s="116">
        <f>E13/E26-1</f>
        <v>5.2951541231721855E-2</v>
      </c>
      <c r="G13" s="115">
        <v>522069</v>
      </c>
      <c r="H13" s="116">
        <f t="shared" ref="H13:H76" si="9">G13/G26-1</f>
        <v>0.10328045190480917</v>
      </c>
      <c r="I13" s="117">
        <v>410610</v>
      </c>
      <c r="J13" s="116">
        <f t="shared" ref="J13:J76" si="10">I13/I26-1</f>
        <v>0.14724372048839096</v>
      </c>
      <c r="K13" s="117">
        <v>159625</v>
      </c>
      <c r="L13" s="116">
        <f t="shared" ref="L13:L76" si="11">K13/K26-1</f>
        <v>2.7492050413893354E-2</v>
      </c>
      <c r="M13" s="117">
        <v>570235</v>
      </c>
      <c r="N13" s="116">
        <f t="shared" ref="N13:N76" si="12">M13/M26-1</f>
        <v>0.11099745939711347</v>
      </c>
      <c r="O13" s="115">
        <v>2044935</v>
      </c>
      <c r="P13" s="116">
        <f t="shared" ref="P13:P76" si="13">O13/O26-1</f>
        <v>7.8095048302302184E-2</v>
      </c>
      <c r="Q13" s="115">
        <v>1366206</v>
      </c>
      <c r="R13" s="116">
        <f t="shared" ref="R13:R76" si="14">Q13/Q26-1</f>
        <v>7.9003359727809919E-2</v>
      </c>
      <c r="S13" s="115">
        <v>3411141</v>
      </c>
      <c r="T13" s="116">
        <f t="shared" ref="T13:T76" si="15">S13/S26-1</f>
        <v>7.845865510288097E-2</v>
      </c>
    </row>
    <row r="14" spans="2:20" outlineLevel="1" x14ac:dyDescent="0.25">
      <c r="B14" s="114" t="s">
        <v>87</v>
      </c>
      <c r="C14" s="115">
        <v>381284</v>
      </c>
      <c r="D14" s="116">
        <f t="shared" ref="D14:D25" si="16">C14/C27-1</f>
        <v>0.23599679723031741</v>
      </c>
      <c r="E14" s="115">
        <v>160622</v>
      </c>
      <c r="F14" s="116">
        <f t="shared" ref="F14:F25" si="17">E14/E27-1</f>
        <v>0.33582275743916434</v>
      </c>
      <c r="G14" s="115">
        <v>541906</v>
      </c>
      <c r="H14" s="116">
        <f t="shared" si="9"/>
        <v>0.26399440200594793</v>
      </c>
      <c r="I14" s="117">
        <v>416888</v>
      </c>
      <c r="J14" s="116">
        <f t="shared" si="10"/>
        <v>0.26025707686912769</v>
      </c>
      <c r="K14" s="117">
        <v>169203</v>
      </c>
      <c r="L14" s="116">
        <f t="shared" si="11"/>
        <v>0.29363058785751961</v>
      </c>
      <c r="M14" s="117">
        <v>586091</v>
      </c>
      <c r="N14" s="116">
        <f t="shared" si="12"/>
        <v>0.2697137954865001</v>
      </c>
      <c r="O14" s="115">
        <v>2095256</v>
      </c>
      <c r="P14" s="116">
        <f t="shared" si="13"/>
        <v>9.1089362579634514E-2</v>
      </c>
      <c r="Q14" s="115">
        <v>1361144</v>
      </c>
      <c r="R14" s="116">
        <f t="shared" si="14"/>
        <v>8.8882097984221309E-2</v>
      </c>
      <c r="S14" s="115">
        <v>3456400</v>
      </c>
      <c r="T14" s="116">
        <f t="shared" si="15"/>
        <v>9.0219065775246632E-2</v>
      </c>
    </row>
    <row r="15" spans="2:20" outlineLevel="1" x14ac:dyDescent="0.25">
      <c r="B15" s="114" t="s">
        <v>88</v>
      </c>
      <c r="C15" s="115">
        <v>305036</v>
      </c>
      <c r="D15" s="116">
        <f t="shared" si="16"/>
        <v>6.5185128278549609E-2</v>
      </c>
      <c r="E15" s="115">
        <v>116275</v>
      </c>
      <c r="F15" s="116">
        <f t="shared" si="17"/>
        <v>0.16345971042335816</v>
      </c>
      <c r="G15" s="115">
        <v>421311</v>
      </c>
      <c r="H15" s="116">
        <f t="shared" si="9"/>
        <v>9.060904770286915E-2</v>
      </c>
      <c r="I15" s="117">
        <v>328083</v>
      </c>
      <c r="J15" s="116">
        <f t="shared" si="10"/>
        <v>7.0969700530779223E-2</v>
      </c>
      <c r="K15" s="117">
        <v>125168</v>
      </c>
      <c r="L15" s="116">
        <f t="shared" si="11"/>
        <v>0.12988923893517734</v>
      </c>
      <c r="M15" s="117">
        <v>453251</v>
      </c>
      <c r="N15" s="116">
        <f t="shared" si="12"/>
        <v>8.6617552221058158E-2</v>
      </c>
      <c r="O15" s="115">
        <v>2067968</v>
      </c>
      <c r="P15" s="116">
        <f t="shared" si="13"/>
        <v>4.1536178832715986E-2</v>
      </c>
      <c r="Q15" s="115">
        <v>1232966</v>
      </c>
      <c r="R15" s="116">
        <f t="shared" si="14"/>
        <v>1.8444850475287433E-2</v>
      </c>
      <c r="S15" s="115">
        <v>3300934</v>
      </c>
      <c r="T15" s="116">
        <f t="shared" si="15"/>
        <v>3.2789613952356245E-2</v>
      </c>
    </row>
    <row r="16" spans="2:20" outlineLevel="1" x14ac:dyDescent="0.25">
      <c r="B16" s="114" t="s">
        <v>89</v>
      </c>
      <c r="C16" s="115">
        <v>311324</v>
      </c>
      <c r="D16" s="116">
        <f t="shared" si="16"/>
        <v>8.8334985968800961E-3</v>
      </c>
      <c r="E16" s="115">
        <v>98202</v>
      </c>
      <c r="F16" s="116">
        <f t="shared" si="17"/>
        <v>0.10834969865240063</v>
      </c>
      <c r="G16" s="115">
        <v>409526</v>
      </c>
      <c r="H16" s="116">
        <f t="shared" si="9"/>
        <v>3.1032225579053385E-2</v>
      </c>
      <c r="I16" s="117">
        <v>333399</v>
      </c>
      <c r="J16" s="116">
        <f t="shared" si="10"/>
        <v>2.4682820683042062E-2</v>
      </c>
      <c r="K16" s="117">
        <v>104893</v>
      </c>
      <c r="L16" s="116">
        <f t="shared" si="11"/>
        <v>7.2152830304393234E-2</v>
      </c>
      <c r="M16" s="117">
        <v>438292</v>
      </c>
      <c r="N16" s="116">
        <f t="shared" si="12"/>
        <v>3.5656731300891753E-2</v>
      </c>
      <c r="O16" s="115">
        <v>1888161</v>
      </c>
      <c r="P16" s="116">
        <f t="shared" si="13"/>
        <v>1.7828264750782807E-2</v>
      </c>
      <c r="Q16" s="115">
        <v>1133624</v>
      </c>
      <c r="R16" s="116">
        <f t="shared" si="14"/>
        <v>3.8800236785725417E-2</v>
      </c>
      <c r="S16" s="115">
        <v>3021785</v>
      </c>
      <c r="T16" s="116">
        <f t="shared" si="15"/>
        <v>2.5595902754915301E-2</v>
      </c>
    </row>
    <row r="17" spans="2:20" outlineLevel="1" x14ac:dyDescent="0.25">
      <c r="B17" s="114" t="s">
        <v>90</v>
      </c>
      <c r="C17" s="115">
        <v>363517</v>
      </c>
      <c r="D17" s="116">
        <f t="shared" si="16"/>
        <v>0.10008322111092616</v>
      </c>
      <c r="E17" s="115">
        <v>138006</v>
      </c>
      <c r="F17" s="116">
        <f t="shared" si="17"/>
        <v>0.15241244551330224</v>
      </c>
      <c r="G17" s="115">
        <v>501523</v>
      </c>
      <c r="H17" s="116">
        <f t="shared" si="9"/>
        <v>0.11400291870928192</v>
      </c>
      <c r="I17" s="117">
        <v>390707</v>
      </c>
      <c r="J17" s="116">
        <f t="shared" si="10"/>
        <v>9.7923340639577416E-2</v>
      </c>
      <c r="K17" s="117">
        <v>148068</v>
      </c>
      <c r="L17" s="116">
        <f t="shared" si="11"/>
        <v>0.11992859952197987</v>
      </c>
      <c r="M17" s="117">
        <v>538775</v>
      </c>
      <c r="N17" s="116">
        <f t="shared" si="12"/>
        <v>0.10388426297759357</v>
      </c>
      <c r="O17" s="115">
        <v>2244545</v>
      </c>
      <c r="P17" s="116">
        <f t="shared" si="13"/>
        <v>4.0725419063834201E-2</v>
      </c>
      <c r="Q17" s="115">
        <v>1432223</v>
      </c>
      <c r="R17" s="116">
        <f t="shared" si="14"/>
        <v>-5.7707686583327034E-3</v>
      </c>
      <c r="S17" s="115">
        <v>3676768</v>
      </c>
      <c r="T17" s="116">
        <f t="shared" si="15"/>
        <v>2.21057875353603E-2</v>
      </c>
    </row>
    <row r="18" spans="2:20" outlineLevel="1" x14ac:dyDescent="0.25">
      <c r="B18" s="114" t="s">
        <v>91</v>
      </c>
      <c r="C18" s="115">
        <v>321918</v>
      </c>
      <c r="D18" s="116">
        <f t="shared" si="16"/>
        <v>0.24750242201123807</v>
      </c>
      <c r="E18" s="115">
        <v>124330</v>
      </c>
      <c r="F18" s="116">
        <f t="shared" si="17"/>
        <v>1.1855992687128643</v>
      </c>
      <c r="G18" s="115">
        <v>446248</v>
      </c>
      <c r="H18" s="116">
        <f t="shared" si="9"/>
        <v>0.41694820534965826</v>
      </c>
      <c r="I18" s="117">
        <v>338120</v>
      </c>
      <c r="J18" s="116">
        <f t="shared" si="10"/>
        <v>0.10035732649488094</v>
      </c>
      <c r="K18" s="117">
        <v>133149</v>
      </c>
      <c r="L18" s="116">
        <f t="shared" si="11"/>
        <v>0.14840050714575259</v>
      </c>
      <c r="M18" s="117">
        <v>471269</v>
      </c>
      <c r="N18" s="116">
        <f t="shared" si="12"/>
        <v>0.11351881386969098</v>
      </c>
      <c r="O18" s="115">
        <v>2056683</v>
      </c>
      <c r="P18" s="116">
        <f t="shared" si="13"/>
        <v>-7.7386124436309434E-3</v>
      </c>
      <c r="Q18" s="115">
        <v>1326837</v>
      </c>
      <c r="R18" s="116">
        <f t="shared" si="14"/>
        <v>-3.2773990561085764E-4</v>
      </c>
      <c r="S18" s="115">
        <v>3383520</v>
      </c>
      <c r="T18" s="116">
        <f t="shared" si="15"/>
        <v>-4.8455953611696856E-3</v>
      </c>
    </row>
    <row r="19" spans="2:20" outlineLevel="1" x14ac:dyDescent="0.25">
      <c r="B19" s="114" t="s">
        <v>92</v>
      </c>
      <c r="C19" s="115">
        <v>278367</v>
      </c>
      <c r="D19" s="116">
        <f t="shared" si="16"/>
        <v>-3.2934162940728928E-2</v>
      </c>
      <c r="E19" s="115">
        <v>94688</v>
      </c>
      <c r="F19" s="116">
        <f t="shared" si="17"/>
        <v>4.7850914080828755E-2</v>
      </c>
      <c r="G19" s="115">
        <v>373055</v>
      </c>
      <c r="H19" s="116">
        <f t="shared" si="9"/>
        <v>-1.3632601907400899E-2</v>
      </c>
      <c r="I19" s="117">
        <v>299137</v>
      </c>
      <c r="J19" s="116">
        <f t="shared" si="10"/>
        <v>-3.4845791241445823E-2</v>
      </c>
      <c r="K19" s="117">
        <v>100246</v>
      </c>
      <c r="L19" s="116">
        <f t="shared" si="11"/>
        <v>9.8622905900249691E-3</v>
      </c>
      <c r="M19" s="117">
        <v>399383</v>
      </c>
      <c r="N19" s="116">
        <f t="shared" si="12"/>
        <v>-2.4000254151963274E-2</v>
      </c>
      <c r="O19" s="115">
        <v>1770342</v>
      </c>
      <c r="P19" s="116">
        <f t="shared" si="13"/>
        <v>-1.0798098193686267E-2</v>
      </c>
      <c r="Q19" s="115">
        <v>1007451</v>
      </c>
      <c r="R19" s="116">
        <f t="shared" si="14"/>
        <v>2.7304066022226792E-4</v>
      </c>
      <c r="S19" s="115">
        <v>2777793</v>
      </c>
      <c r="T19" s="116">
        <f t="shared" si="15"/>
        <v>-6.8112511142026655E-3</v>
      </c>
    </row>
    <row r="20" spans="2:20" outlineLevel="1" x14ac:dyDescent="0.25">
      <c r="B20" s="114" t="s">
        <v>93</v>
      </c>
      <c r="C20" s="115">
        <v>258563</v>
      </c>
      <c r="D20" s="116">
        <f t="shared" si="16"/>
        <v>-6.9284513572176798E-2</v>
      </c>
      <c r="E20" s="115">
        <v>79707</v>
      </c>
      <c r="F20" s="116">
        <f t="shared" si="17"/>
        <v>6.8873959045741673E-2</v>
      </c>
      <c r="G20" s="115">
        <v>338270</v>
      </c>
      <c r="H20" s="116">
        <f t="shared" si="9"/>
        <v>-4.004744850758557E-2</v>
      </c>
      <c r="I20" s="117">
        <v>285552</v>
      </c>
      <c r="J20" s="116">
        <f t="shared" si="10"/>
        <v>-4.7331178124968676E-2</v>
      </c>
      <c r="K20" s="117">
        <v>86519</v>
      </c>
      <c r="L20" s="116">
        <f t="shared" si="11"/>
        <v>4.870243997042456E-2</v>
      </c>
      <c r="M20" s="117">
        <v>372071</v>
      </c>
      <c r="N20" s="116">
        <f t="shared" si="12"/>
        <v>-2.6603704478861401E-2</v>
      </c>
      <c r="O20" s="115">
        <v>1720868</v>
      </c>
      <c r="P20" s="116">
        <f t="shared" si="13"/>
        <v>2.7586330441221163E-2</v>
      </c>
      <c r="Q20" s="115">
        <v>955226</v>
      </c>
      <c r="R20" s="116">
        <f t="shared" si="14"/>
        <v>7.5351348430471088E-2</v>
      </c>
      <c r="S20" s="115">
        <v>2676094</v>
      </c>
      <c r="T20" s="116">
        <f t="shared" si="15"/>
        <v>4.4141114850707819E-2</v>
      </c>
    </row>
    <row r="21" spans="2:20" outlineLevel="1" x14ac:dyDescent="0.25">
      <c r="B21" s="114" t="s">
        <v>94</v>
      </c>
      <c r="C21" s="115">
        <v>277493</v>
      </c>
      <c r="D21" s="116">
        <f t="shared" si="16"/>
        <v>-7.7418968744493499E-2</v>
      </c>
      <c r="E21" s="115">
        <v>98253</v>
      </c>
      <c r="F21" s="116">
        <f t="shared" si="17"/>
        <v>-1.7273454690938217E-2</v>
      </c>
      <c r="G21" s="115">
        <v>375746</v>
      </c>
      <c r="H21" s="116">
        <f t="shared" si="9"/>
        <v>-6.2414069303496578E-2</v>
      </c>
      <c r="I21" s="117">
        <v>303759</v>
      </c>
      <c r="J21" s="116">
        <f t="shared" si="10"/>
        <v>-8.2232548583583087E-2</v>
      </c>
      <c r="K21" s="117">
        <v>105669</v>
      </c>
      <c r="L21" s="116">
        <f t="shared" si="11"/>
        <v>-6.2153862539051419E-2</v>
      </c>
      <c r="M21" s="117">
        <v>409428</v>
      </c>
      <c r="N21" s="116">
        <f t="shared" si="12"/>
        <v>-7.7133222735141338E-2</v>
      </c>
      <c r="O21" s="115">
        <v>1785827</v>
      </c>
      <c r="P21" s="116">
        <f t="shared" si="13"/>
        <v>-3.6403310215923801E-2</v>
      </c>
      <c r="Q21" s="115">
        <v>1069450</v>
      </c>
      <c r="R21" s="116">
        <f t="shared" si="14"/>
        <v>-4.592359716556027E-2</v>
      </c>
      <c r="S21" s="115">
        <v>2855277</v>
      </c>
      <c r="T21" s="116">
        <f t="shared" si="15"/>
        <v>-3.9991325456758431E-2</v>
      </c>
    </row>
    <row r="22" spans="2:20" outlineLevel="1" x14ac:dyDescent="0.25">
      <c r="B22" s="114" t="s">
        <v>95</v>
      </c>
      <c r="C22" s="115">
        <v>383986</v>
      </c>
      <c r="D22" s="116">
        <f t="shared" si="16"/>
        <v>8.7984089828365697E-3</v>
      </c>
      <c r="E22" s="115">
        <v>142920</v>
      </c>
      <c r="F22" s="116">
        <f t="shared" si="17"/>
        <v>-1.0050494905486596E-2</v>
      </c>
      <c r="G22" s="115">
        <v>526906</v>
      </c>
      <c r="H22" s="116">
        <f t="shared" si="9"/>
        <v>3.6151830067352453E-3</v>
      </c>
      <c r="I22" s="117">
        <v>423862</v>
      </c>
      <c r="J22" s="116">
        <f t="shared" si="10"/>
        <v>1.060045396456033E-2</v>
      </c>
      <c r="K22" s="117">
        <v>153360</v>
      </c>
      <c r="L22" s="116">
        <f t="shared" si="11"/>
        <v>-5.6100938605939343E-2</v>
      </c>
      <c r="M22" s="117">
        <v>577222</v>
      </c>
      <c r="N22" s="116">
        <f t="shared" si="12"/>
        <v>-8.0238395163355625E-3</v>
      </c>
      <c r="O22" s="115">
        <v>2098429</v>
      </c>
      <c r="P22" s="116">
        <f t="shared" si="13"/>
        <v>5.8260510846717795E-2</v>
      </c>
      <c r="Q22" s="115">
        <v>1346317</v>
      </c>
      <c r="R22" s="116">
        <f t="shared" si="14"/>
        <v>-1.9978700838499841E-2</v>
      </c>
      <c r="S22" s="115">
        <v>3444746</v>
      </c>
      <c r="T22" s="116">
        <f t="shared" si="15"/>
        <v>2.6240017255211745E-2</v>
      </c>
    </row>
    <row r="23" spans="2:20" outlineLevel="1" x14ac:dyDescent="0.25">
      <c r="B23" s="114" t="s">
        <v>96</v>
      </c>
      <c r="C23" s="115">
        <v>367888</v>
      </c>
      <c r="D23" s="116">
        <f t="shared" si="16"/>
        <v>-6.8722850575643757E-2</v>
      </c>
      <c r="E23" s="115">
        <v>142896</v>
      </c>
      <c r="F23" s="116">
        <f t="shared" si="17"/>
        <v>-6.4871833465306339E-2</v>
      </c>
      <c r="G23" s="115">
        <v>510784</v>
      </c>
      <c r="H23" s="116">
        <f t="shared" si="9"/>
        <v>-6.7648696255327656E-2</v>
      </c>
      <c r="I23" s="117">
        <v>405221</v>
      </c>
      <c r="J23" s="116">
        <f t="shared" si="10"/>
        <v>-7.5713650308497638E-2</v>
      </c>
      <c r="K23" s="117">
        <v>152178</v>
      </c>
      <c r="L23" s="116">
        <f t="shared" si="11"/>
        <v>-0.11060069432268471</v>
      </c>
      <c r="M23" s="117">
        <v>557399</v>
      </c>
      <c r="N23" s="116">
        <f t="shared" si="12"/>
        <v>-8.5507049024063364E-2</v>
      </c>
      <c r="O23" s="115">
        <v>1878393</v>
      </c>
      <c r="P23" s="116">
        <f t="shared" si="13"/>
        <v>-0.10118802102722568</v>
      </c>
      <c r="Q23" s="115">
        <v>1279070</v>
      </c>
      <c r="R23" s="116">
        <f t="shared" si="14"/>
        <v>-9.8542453225793913E-2</v>
      </c>
      <c r="S23" s="115">
        <v>3157463</v>
      </c>
      <c r="T23" s="116">
        <f t="shared" si="15"/>
        <v>-0.10011819013763579</v>
      </c>
    </row>
    <row r="24" spans="2:20" outlineLevel="1" x14ac:dyDescent="0.25">
      <c r="B24" s="114" t="s">
        <v>97</v>
      </c>
      <c r="C24" s="115">
        <v>385377</v>
      </c>
      <c r="D24" s="116">
        <f t="shared" si="16"/>
        <v>-2.5758027737469824E-2</v>
      </c>
      <c r="E24" s="115">
        <v>158885</v>
      </c>
      <c r="F24" s="116">
        <f t="shared" si="17"/>
        <v>2.1275911939578895E-2</v>
      </c>
      <c r="G24" s="115">
        <v>544262</v>
      </c>
      <c r="H24" s="116">
        <f t="shared" si="9"/>
        <v>-1.2481379538085591E-2</v>
      </c>
      <c r="I24" s="117">
        <v>417290</v>
      </c>
      <c r="J24" s="116">
        <f t="shared" si="10"/>
        <v>-4.3985071788750663E-2</v>
      </c>
      <c r="K24" s="117">
        <v>168413</v>
      </c>
      <c r="L24" s="116">
        <f t="shared" si="11"/>
        <v>-3.4018951039324508E-2</v>
      </c>
      <c r="M24" s="117">
        <v>585703</v>
      </c>
      <c r="N24" s="116">
        <f t="shared" si="12"/>
        <v>-4.1140540867962261E-2</v>
      </c>
      <c r="O24" s="115">
        <v>2091020</v>
      </c>
      <c r="P24" s="116">
        <f t="shared" si="13"/>
        <v>-3.7407700664739307E-2</v>
      </c>
      <c r="Q24" s="115">
        <v>1392705</v>
      </c>
      <c r="R24" s="116">
        <f t="shared" si="14"/>
        <v>-2.8773366156077729E-2</v>
      </c>
      <c r="S24" s="115">
        <v>3483725</v>
      </c>
      <c r="T24" s="116">
        <f t="shared" si="15"/>
        <v>-3.3974397191538608E-2</v>
      </c>
    </row>
    <row r="25" spans="2:20" x14ac:dyDescent="0.25">
      <c r="B25" s="122">
        <v>2013</v>
      </c>
      <c r="C25" s="123">
        <v>4006828</v>
      </c>
      <c r="D25" s="124">
        <f t="shared" si="16"/>
        <v>3.7939657032608487E-2</v>
      </c>
      <c r="E25" s="123">
        <v>1504778</v>
      </c>
      <c r="F25" s="124">
        <f t="shared" si="17"/>
        <v>0.11834172646899699</v>
      </c>
      <c r="G25" s="123">
        <v>5511606</v>
      </c>
      <c r="H25" s="124">
        <f t="shared" si="9"/>
        <v>5.8720750316323178E-2</v>
      </c>
      <c r="I25" s="123">
        <v>4352628</v>
      </c>
      <c r="J25" s="124">
        <f t="shared" si="10"/>
        <v>3.1787850270117879E-2</v>
      </c>
      <c r="K25" s="123">
        <v>1606491</v>
      </c>
      <c r="L25" s="124">
        <f t="shared" si="11"/>
        <v>3.9611591426796489E-2</v>
      </c>
      <c r="M25" s="123">
        <v>5959119</v>
      </c>
      <c r="N25" s="124">
        <f t="shared" si="12"/>
        <v>3.3885398720638005E-2</v>
      </c>
      <c r="O25" s="123">
        <v>23742427</v>
      </c>
      <c r="P25" s="124">
        <f t="shared" si="13"/>
        <v>1.247735858269361E-2</v>
      </c>
      <c r="Q25" s="123">
        <v>14903219</v>
      </c>
      <c r="R25" s="124">
        <f t="shared" si="14"/>
        <v>5.0082433337164112E-3</v>
      </c>
      <c r="S25" s="123">
        <v>38645646</v>
      </c>
      <c r="T25" s="124">
        <f t="shared" si="15"/>
        <v>9.5838721326253484E-3</v>
      </c>
    </row>
    <row r="26" spans="2:20" hidden="1" outlineLevel="1" x14ac:dyDescent="0.25">
      <c r="B26" s="114" t="s">
        <v>86</v>
      </c>
      <c r="C26" s="115">
        <v>330746</v>
      </c>
      <c r="D26" s="116">
        <f>C26/C39-1</f>
        <v>-3.7109926548721472E-2</v>
      </c>
      <c r="E26" s="115">
        <v>142451</v>
      </c>
      <c r="F26" s="116">
        <f>E26/E39-1</f>
        <v>-3.8526177957464602E-2</v>
      </c>
      <c r="G26" s="115">
        <v>473197</v>
      </c>
      <c r="H26" s="116">
        <f t="shared" si="9"/>
        <v>-3.753671295957306E-2</v>
      </c>
      <c r="I26" s="117">
        <v>357910</v>
      </c>
      <c r="J26" s="116">
        <f t="shared" si="10"/>
        <v>-1.9212377473480591E-2</v>
      </c>
      <c r="K26" s="117">
        <v>155354</v>
      </c>
      <c r="L26" s="116">
        <f t="shared" si="11"/>
        <v>-7.6774051689813549E-2</v>
      </c>
      <c r="M26" s="117">
        <v>513264</v>
      </c>
      <c r="N26" s="116">
        <f t="shared" si="12"/>
        <v>-3.7378515137079571E-2</v>
      </c>
      <c r="O26" s="115">
        <v>1896804</v>
      </c>
      <c r="P26" s="116">
        <f t="shared" si="13"/>
        <v>2.5734703644519463E-2</v>
      </c>
      <c r="Q26" s="115">
        <v>1266174</v>
      </c>
      <c r="R26" s="116">
        <f t="shared" si="14"/>
        <v>-0.1130968349753263</v>
      </c>
      <c r="S26" s="115">
        <v>3162978</v>
      </c>
      <c r="T26" s="116">
        <f t="shared" si="15"/>
        <v>-3.4750446312769911E-2</v>
      </c>
    </row>
    <row r="27" spans="2:20" hidden="1" outlineLevel="1" x14ac:dyDescent="0.25">
      <c r="B27" s="114" t="s">
        <v>87</v>
      </c>
      <c r="C27" s="115">
        <v>308483</v>
      </c>
      <c r="D27" s="116">
        <f t="shared" ref="D27:D38" si="18">C27/C40-1</f>
        <v>-0.11520469010380063</v>
      </c>
      <c r="E27" s="115">
        <v>120242</v>
      </c>
      <c r="F27" s="116">
        <f t="shared" ref="F27:F38" si="19">E27/E40-1</f>
        <v>-0.11322688889708321</v>
      </c>
      <c r="G27" s="115">
        <v>428725</v>
      </c>
      <c r="H27" s="116">
        <f t="shared" si="9"/>
        <v>-0.11465087848274835</v>
      </c>
      <c r="I27" s="117">
        <v>330796</v>
      </c>
      <c r="J27" s="116">
        <f t="shared" si="10"/>
        <v>-0.13720846526622188</v>
      </c>
      <c r="K27" s="117">
        <v>130797</v>
      </c>
      <c r="L27" s="116">
        <f t="shared" si="11"/>
        <v>-0.15094449853943526</v>
      </c>
      <c r="M27" s="117">
        <v>461593</v>
      </c>
      <c r="N27" s="116">
        <f t="shared" si="12"/>
        <v>-0.14114562788863005</v>
      </c>
      <c r="O27" s="115">
        <v>1920334</v>
      </c>
      <c r="P27" s="116">
        <f t="shared" si="13"/>
        <v>-4.8845191807622812E-2</v>
      </c>
      <c r="Q27" s="115">
        <v>1250038</v>
      </c>
      <c r="R27" s="116">
        <f t="shared" si="14"/>
        <v>-0.13171244023758399</v>
      </c>
      <c r="S27" s="115">
        <v>3170372</v>
      </c>
      <c r="T27" s="116">
        <f t="shared" si="15"/>
        <v>-8.3338995532597049E-2</v>
      </c>
    </row>
    <row r="28" spans="2:20" hidden="1" outlineLevel="1" x14ac:dyDescent="0.25">
      <c r="B28" s="114" t="s">
        <v>88</v>
      </c>
      <c r="C28" s="115">
        <v>286369</v>
      </c>
      <c r="D28" s="116">
        <f t="shared" si="18"/>
        <v>0.10119475645349207</v>
      </c>
      <c r="E28" s="115">
        <v>99939</v>
      </c>
      <c r="F28" s="116">
        <f t="shared" si="19"/>
        <v>-2.4242838452676163E-2</v>
      </c>
      <c r="G28" s="115">
        <v>386308</v>
      </c>
      <c r="H28" s="116">
        <f t="shared" si="9"/>
        <v>6.575074143044346E-2</v>
      </c>
      <c r="I28" s="117">
        <v>306342</v>
      </c>
      <c r="J28" s="116">
        <f t="shared" si="10"/>
        <v>0.11599186891170188</v>
      </c>
      <c r="K28" s="117">
        <v>110779</v>
      </c>
      <c r="L28" s="116">
        <f t="shared" si="11"/>
        <v>-5.5439500004263231E-2</v>
      </c>
      <c r="M28" s="117">
        <v>417121</v>
      </c>
      <c r="N28" s="116">
        <f t="shared" si="12"/>
        <v>6.4673556535122856E-2</v>
      </c>
      <c r="O28" s="115">
        <v>1985498</v>
      </c>
      <c r="P28" s="116">
        <f t="shared" si="13"/>
        <v>1.506520861131988E-2</v>
      </c>
      <c r="Q28" s="115">
        <v>1210636</v>
      </c>
      <c r="R28" s="116">
        <f t="shared" si="14"/>
        <v>-0.12940963273195871</v>
      </c>
      <c r="S28" s="115">
        <v>3196134</v>
      </c>
      <c r="T28" s="116">
        <f t="shared" si="15"/>
        <v>-4.4967134023501942E-2</v>
      </c>
    </row>
    <row r="29" spans="2:20" hidden="1" outlineLevel="1" x14ac:dyDescent="0.25">
      <c r="B29" s="114" t="s">
        <v>89</v>
      </c>
      <c r="C29" s="115">
        <v>308598</v>
      </c>
      <c r="D29" s="116">
        <f t="shared" si="18"/>
        <v>-1.6687112654738989E-2</v>
      </c>
      <c r="E29" s="115">
        <v>88602</v>
      </c>
      <c r="F29" s="116">
        <f t="shared" si="19"/>
        <v>8.8744163185057845E-2</v>
      </c>
      <c r="G29" s="115">
        <v>397200</v>
      </c>
      <c r="H29" s="116">
        <f t="shared" si="9"/>
        <v>5.0225826448895283E-3</v>
      </c>
      <c r="I29" s="117">
        <v>325368</v>
      </c>
      <c r="J29" s="116">
        <f t="shared" si="10"/>
        <v>-6.470121537559359E-2</v>
      </c>
      <c r="K29" s="117">
        <v>97834</v>
      </c>
      <c r="L29" s="116">
        <f t="shared" si="11"/>
        <v>4.6241043738637577E-2</v>
      </c>
      <c r="M29" s="117">
        <v>423202</v>
      </c>
      <c r="N29" s="116">
        <f t="shared" si="12"/>
        <v>-4.119750060038152E-2</v>
      </c>
      <c r="O29" s="115">
        <v>1855088</v>
      </c>
      <c r="P29" s="116">
        <f t="shared" si="13"/>
        <v>-5.2626041998082851E-2</v>
      </c>
      <c r="Q29" s="115">
        <v>1091282</v>
      </c>
      <c r="R29" s="116">
        <f t="shared" si="14"/>
        <v>-0.1141019469296668</v>
      </c>
      <c r="S29" s="115">
        <v>2946370</v>
      </c>
      <c r="T29" s="116">
        <f t="shared" si="15"/>
        <v>-7.6365512696968674E-2</v>
      </c>
    </row>
    <row r="30" spans="2:20" hidden="1" outlineLevel="1" x14ac:dyDescent="0.25">
      <c r="B30" s="114" t="s">
        <v>90</v>
      </c>
      <c r="C30" s="115">
        <v>330445</v>
      </c>
      <c r="D30" s="116">
        <f t="shared" si="18"/>
        <v>-9.845771049264318E-2</v>
      </c>
      <c r="E30" s="115">
        <v>119754</v>
      </c>
      <c r="F30" s="116">
        <f t="shared" si="19"/>
        <v>-7.7559446323070658E-2</v>
      </c>
      <c r="G30" s="115">
        <v>450199</v>
      </c>
      <c r="H30" s="116">
        <f t="shared" si="9"/>
        <v>-9.2991723682195881E-2</v>
      </c>
      <c r="I30" s="117">
        <v>355860</v>
      </c>
      <c r="J30" s="116">
        <f t="shared" si="10"/>
        <v>-0.14047007731566574</v>
      </c>
      <c r="K30" s="117">
        <v>132212</v>
      </c>
      <c r="L30" s="116">
        <f t="shared" si="11"/>
        <v>-0.11140683388445305</v>
      </c>
      <c r="M30" s="117">
        <v>488072</v>
      </c>
      <c r="N30" s="116">
        <f t="shared" si="12"/>
        <v>-0.13278666678512097</v>
      </c>
      <c r="O30" s="115">
        <v>2156712</v>
      </c>
      <c r="P30" s="116">
        <f t="shared" si="13"/>
        <v>-4.2002921015319328E-2</v>
      </c>
      <c r="Q30" s="115">
        <v>1440536</v>
      </c>
      <c r="R30" s="116">
        <f t="shared" si="14"/>
        <v>-0.10390186399927837</v>
      </c>
      <c r="S30" s="115">
        <v>3597248</v>
      </c>
      <c r="T30" s="116">
        <f t="shared" si="15"/>
        <v>-6.7789595673515057E-2</v>
      </c>
    </row>
    <row r="31" spans="2:20" hidden="1" outlineLevel="1" x14ac:dyDescent="0.25">
      <c r="B31" s="114" t="s">
        <v>91</v>
      </c>
      <c r="C31" s="115">
        <v>258050</v>
      </c>
      <c r="D31" s="116">
        <f t="shared" si="18"/>
        <v>-0.13662445422152336</v>
      </c>
      <c r="E31" s="115">
        <v>56886</v>
      </c>
      <c r="F31" s="116">
        <f t="shared" si="19"/>
        <v>-0.50301844264085338</v>
      </c>
      <c r="G31" s="115">
        <v>314936</v>
      </c>
      <c r="H31" s="116">
        <f t="shared" si="9"/>
        <v>-0.23808510020612172</v>
      </c>
      <c r="I31" s="117">
        <v>307282</v>
      </c>
      <c r="J31" s="116">
        <f t="shared" si="10"/>
        <v>-4.7494761379276107E-2</v>
      </c>
      <c r="K31" s="117">
        <v>115943</v>
      </c>
      <c r="L31" s="116">
        <f t="shared" si="11"/>
        <v>-0.10865871752884826</v>
      </c>
      <c r="M31" s="117">
        <v>423225</v>
      </c>
      <c r="N31" s="116">
        <f t="shared" si="12"/>
        <v>-6.5070104554863173E-2</v>
      </c>
      <c r="O31" s="115">
        <v>2072723</v>
      </c>
      <c r="P31" s="116">
        <f t="shared" si="13"/>
        <v>-1.215644182877007E-4</v>
      </c>
      <c r="Q31" s="115">
        <v>1327272</v>
      </c>
      <c r="R31" s="116">
        <f t="shared" si="14"/>
        <v>-0.10425194044597352</v>
      </c>
      <c r="S31" s="115">
        <v>3399995</v>
      </c>
      <c r="T31" s="116">
        <f t="shared" si="15"/>
        <v>-4.3527173151655774E-2</v>
      </c>
    </row>
    <row r="32" spans="2:20" hidden="1" outlineLevel="1" x14ac:dyDescent="0.25">
      <c r="B32" s="114" t="s">
        <v>92</v>
      </c>
      <c r="C32" s="115">
        <v>287847</v>
      </c>
      <c r="D32" s="116">
        <f t="shared" si="18"/>
        <v>8.9062269983806175E-3</v>
      </c>
      <c r="E32" s="115">
        <v>90364</v>
      </c>
      <c r="F32" s="116">
        <f t="shared" si="19"/>
        <v>8.0317701128909125E-3</v>
      </c>
      <c r="G32" s="115">
        <v>378211</v>
      </c>
      <c r="H32" s="116">
        <f t="shared" si="9"/>
        <v>8.6971596212828128E-3</v>
      </c>
      <c r="I32" s="117">
        <v>309937</v>
      </c>
      <c r="J32" s="116">
        <f t="shared" si="10"/>
        <v>-2.5937832871536504E-3</v>
      </c>
      <c r="K32" s="117">
        <v>99267</v>
      </c>
      <c r="L32" s="116">
        <f t="shared" si="11"/>
        <v>-1.4357630097405538E-2</v>
      </c>
      <c r="M32" s="117">
        <v>409204</v>
      </c>
      <c r="N32" s="116">
        <f t="shared" si="12"/>
        <v>-5.4732462280292493E-3</v>
      </c>
      <c r="O32" s="115">
        <v>1789667</v>
      </c>
      <c r="P32" s="116">
        <f t="shared" si="13"/>
        <v>2.3752619921471041E-2</v>
      </c>
      <c r="Q32" s="115">
        <v>1007176</v>
      </c>
      <c r="R32" s="116">
        <f t="shared" si="14"/>
        <v>-0.11448102445521968</v>
      </c>
      <c r="S32" s="115">
        <v>2796843</v>
      </c>
      <c r="T32" s="116">
        <f t="shared" si="15"/>
        <v>-3.07347456913446E-2</v>
      </c>
    </row>
    <row r="33" spans="2:20" hidden="1" outlineLevel="1" x14ac:dyDescent="0.25">
      <c r="B33" s="114" t="s">
        <v>93</v>
      </c>
      <c r="C33" s="115">
        <v>277811</v>
      </c>
      <c r="D33" s="116">
        <f t="shared" si="18"/>
        <v>8.2046068877411837E-2</v>
      </c>
      <c r="E33" s="115">
        <v>74571</v>
      </c>
      <c r="F33" s="116">
        <f t="shared" si="19"/>
        <v>-7.9165740534933637E-2</v>
      </c>
      <c r="G33" s="115">
        <v>352382</v>
      </c>
      <c r="H33" s="116">
        <f t="shared" si="9"/>
        <v>4.3389946939548896E-2</v>
      </c>
      <c r="I33" s="117">
        <v>299739</v>
      </c>
      <c r="J33" s="116">
        <f t="shared" si="10"/>
        <v>4.1693600517130003E-2</v>
      </c>
      <c r="K33" s="117">
        <v>82501</v>
      </c>
      <c r="L33" s="116">
        <f t="shared" si="11"/>
        <v>-9.7264470948681514E-2</v>
      </c>
      <c r="M33" s="117">
        <v>382240</v>
      </c>
      <c r="N33" s="116">
        <f t="shared" si="12"/>
        <v>8.1976725784158599E-3</v>
      </c>
      <c r="O33" s="115">
        <v>1674670</v>
      </c>
      <c r="P33" s="116">
        <f t="shared" si="13"/>
        <v>2.5110045058638564E-2</v>
      </c>
      <c r="Q33" s="115">
        <v>888292</v>
      </c>
      <c r="R33" s="116">
        <f t="shared" si="14"/>
        <v>-0.10051753869895363</v>
      </c>
      <c r="S33" s="115">
        <v>2562962</v>
      </c>
      <c r="T33" s="116">
        <f t="shared" si="15"/>
        <v>-2.2221052278186271E-2</v>
      </c>
    </row>
    <row r="34" spans="2:20" hidden="1" outlineLevel="1" x14ac:dyDescent="0.25">
      <c r="B34" s="114" t="s">
        <v>94</v>
      </c>
      <c r="C34" s="115">
        <v>300779</v>
      </c>
      <c r="D34" s="116">
        <f t="shared" si="18"/>
        <v>-3.3905600077087428E-2</v>
      </c>
      <c r="E34" s="115">
        <v>99980</v>
      </c>
      <c r="F34" s="116">
        <f t="shared" si="19"/>
        <v>-0.18967767034356431</v>
      </c>
      <c r="G34" s="115">
        <v>400759</v>
      </c>
      <c r="H34" s="116">
        <f t="shared" si="9"/>
        <v>-7.8117308232003246E-2</v>
      </c>
      <c r="I34" s="117">
        <v>330976</v>
      </c>
      <c r="J34" s="116">
        <f t="shared" si="10"/>
        <v>-4.7989414945636577E-2</v>
      </c>
      <c r="K34" s="117">
        <v>112672</v>
      </c>
      <c r="L34" s="116">
        <f t="shared" si="11"/>
        <v>-0.19370259052526118</v>
      </c>
      <c r="M34" s="117">
        <v>443648</v>
      </c>
      <c r="N34" s="116">
        <f t="shared" si="12"/>
        <v>-8.9766105867870372E-2</v>
      </c>
      <c r="O34" s="115">
        <v>1853293</v>
      </c>
      <c r="P34" s="116">
        <f t="shared" si="13"/>
        <v>-6.7768501090030409E-2</v>
      </c>
      <c r="Q34" s="115">
        <v>1120927</v>
      </c>
      <c r="R34" s="116">
        <f t="shared" si="14"/>
        <v>-0.19907412369358768</v>
      </c>
      <c r="S34" s="115">
        <v>2974220</v>
      </c>
      <c r="T34" s="116">
        <f t="shared" si="15"/>
        <v>-0.12201624946827461</v>
      </c>
    </row>
    <row r="35" spans="2:20" hidden="1" outlineLevel="1" x14ac:dyDescent="0.25">
      <c r="B35" s="114" t="s">
        <v>95</v>
      </c>
      <c r="C35" s="115">
        <v>380637</v>
      </c>
      <c r="D35" s="116">
        <f t="shared" si="18"/>
        <v>-1.2558433944349634E-2</v>
      </c>
      <c r="E35" s="115">
        <v>144371</v>
      </c>
      <c r="F35" s="116">
        <f t="shared" si="19"/>
        <v>-0.13822249547834076</v>
      </c>
      <c r="G35" s="115">
        <v>525008</v>
      </c>
      <c r="H35" s="116">
        <f t="shared" si="9"/>
        <v>-5.062702868870983E-2</v>
      </c>
      <c r="I35" s="117">
        <v>419416</v>
      </c>
      <c r="J35" s="116">
        <f t="shared" si="10"/>
        <v>-4.9513289347881129E-3</v>
      </c>
      <c r="K35" s="117">
        <v>162475</v>
      </c>
      <c r="L35" s="116">
        <f t="shared" si="11"/>
        <v>-0.14146591491542804</v>
      </c>
      <c r="M35" s="117">
        <v>581891</v>
      </c>
      <c r="N35" s="116">
        <f t="shared" si="12"/>
        <v>-4.7251739664347148E-2</v>
      </c>
      <c r="O35" s="115">
        <v>1982904</v>
      </c>
      <c r="P35" s="116">
        <f t="shared" si="13"/>
        <v>-4.7916646660584816E-2</v>
      </c>
      <c r="Q35" s="115">
        <v>1373763</v>
      </c>
      <c r="R35" s="116">
        <f t="shared" si="14"/>
        <v>-0.12741772079536828</v>
      </c>
      <c r="S35" s="115">
        <v>3356667</v>
      </c>
      <c r="T35" s="116">
        <f t="shared" si="15"/>
        <v>-8.2141826847485611E-2</v>
      </c>
    </row>
    <row r="36" spans="2:20" hidden="1" outlineLevel="1" x14ac:dyDescent="0.25">
      <c r="B36" s="114" t="s">
        <v>96</v>
      </c>
      <c r="C36" s="115">
        <v>395036</v>
      </c>
      <c r="D36" s="116">
        <f t="shared" si="18"/>
        <v>5.5450168589459281E-2</v>
      </c>
      <c r="E36" s="115">
        <v>152809</v>
      </c>
      <c r="F36" s="116">
        <f t="shared" si="19"/>
        <v>-4.2712072519060063E-2</v>
      </c>
      <c r="G36" s="115">
        <v>547845</v>
      </c>
      <c r="H36" s="116">
        <f t="shared" si="9"/>
        <v>2.6101826341192957E-2</v>
      </c>
      <c r="I36" s="117">
        <v>438415</v>
      </c>
      <c r="J36" s="116">
        <f t="shared" si="10"/>
        <v>5.650060606936913E-2</v>
      </c>
      <c r="K36" s="117">
        <v>171102</v>
      </c>
      <c r="L36" s="116">
        <f t="shared" si="11"/>
        <v>-7.0527202107722009E-2</v>
      </c>
      <c r="M36" s="117">
        <v>609517</v>
      </c>
      <c r="N36" s="116">
        <f t="shared" si="12"/>
        <v>1.7465871190243343E-2</v>
      </c>
      <c r="O36" s="115">
        <v>2089862</v>
      </c>
      <c r="P36" s="116">
        <f t="shared" si="13"/>
        <v>3.1568067256755983E-2</v>
      </c>
      <c r="Q36" s="115">
        <v>1418891</v>
      </c>
      <c r="R36" s="116">
        <f t="shared" si="14"/>
        <v>-8.5574031658711802E-2</v>
      </c>
      <c r="S36" s="115">
        <v>3508753</v>
      </c>
      <c r="T36" s="116">
        <f t="shared" si="15"/>
        <v>-1.9238972020767076E-2</v>
      </c>
    </row>
    <row r="37" spans="2:20" hidden="1" outlineLevel="1" x14ac:dyDescent="0.25">
      <c r="B37" s="114" t="s">
        <v>97</v>
      </c>
      <c r="C37" s="115">
        <v>395566</v>
      </c>
      <c r="D37" s="116">
        <f t="shared" si="18"/>
        <v>0.10081260087938992</v>
      </c>
      <c r="E37" s="115">
        <v>155575</v>
      </c>
      <c r="F37" s="116">
        <f t="shared" si="19"/>
        <v>-3.2596056387073524E-2</v>
      </c>
      <c r="G37" s="115">
        <v>551141</v>
      </c>
      <c r="H37" s="116">
        <f t="shared" si="9"/>
        <v>5.9566630844148927E-2</v>
      </c>
      <c r="I37" s="117">
        <v>436489</v>
      </c>
      <c r="J37" s="116">
        <f t="shared" si="10"/>
        <v>0.11121888381423717</v>
      </c>
      <c r="K37" s="117">
        <v>174344</v>
      </c>
      <c r="L37" s="116">
        <f t="shared" si="11"/>
        <v>-3.5088884461269454E-2</v>
      </c>
      <c r="M37" s="117">
        <v>610833</v>
      </c>
      <c r="N37" s="116">
        <f t="shared" si="12"/>
        <v>6.5122775447002956E-2</v>
      </c>
      <c r="O37" s="115">
        <v>2172280</v>
      </c>
      <c r="P37" s="116">
        <f t="shared" si="13"/>
        <v>0.10823092106505028</v>
      </c>
      <c r="Q37" s="115">
        <v>1433965</v>
      </c>
      <c r="R37" s="116">
        <f t="shared" si="14"/>
        <v>-1.4997949579577896E-2</v>
      </c>
      <c r="S37" s="115">
        <v>3606245</v>
      </c>
      <c r="T37" s="116">
        <f t="shared" si="15"/>
        <v>5.5713345581820617E-2</v>
      </c>
    </row>
    <row r="38" spans="2:20" collapsed="1" x14ac:dyDescent="0.25">
      <c r="B38" s="125">
        <v>2012</v>
      </c>
      <c r="C38" s="117">
        <v>3860367</v>
      </c>
      <c r="D38" s="126">
        <f t="shared" si="18"/>
        <v>-1.1160021875364246E-2</v>
      </c>
      <c r="E38" s="117">
        <v>1345544</v>
      </c>
      <c r="F38" s="126">
        <f t="shared" si="19"/>
        <v>-9.926082223986521E-2</v>
      </c>
      <c r="G38" s="117">
        <v>5205911</v>
      </c>
      <c r="H38" s="126">
        <f t="shared" si="9"/>
        <v>-3.5541800047686478E-2</v>
      </c>
      <c r="I38" s="117">
        <v>4218530</v>
      </c>
      <c r="J38" s="126">
        <f t="shared" si="10"/>
        <v>-1.4992968288299435E-2</v>
      </c>
      <c r="K38" s="117">
        <v>1545280</v>
      </c>
      <c r="L38" s="126">
        <f t="shared" si="11"/>
        <v>-8.9854273493702008E-2</v>
      </c>
      <c r="M38" s="117">
        <v>5763810</v>
      </c>
      <c r="N38" s="126">
        <f t="shared" si="12"/>
        <v>-3.6245487268038779E-2</v>
      </c>
      <c r="O38" s="117">
        <v>23449835</v>
      </c>
      <c r="P38" s="126">
        <f t="shared" si="13"/>
        <v>-4.0473760795809444E-3</v>
      </c>
      <c r="Q38" s="117">
        <v>14828952</v>
      </c>
      <c r="R38" s="126">
        <f t="shared" si="14"/>
        <v>-0.11125947807166958</v>
      </c>
      <c r="S38" s="117">
        <v>38278787</v>
      </c>
      <c r="T38" s="126">
        <f t="shared" si="15"/>
        <v>-4.8512959835658953E-2</v>
      </c>
    </row>
    <row r="39" spans="2:20" hidden="1" outlineLevel="1" x14ac:dyDescent="0.25">
      <c r="B39" s="114" t="s">
        <v>86</v>
      </c>
      <c r="C39" s="115">
        <v>343493</v>
      </c>
      <c r="D39" s="116">
        <f>C39/C52-1</f>
        <v>0.1921252190813334</v>
      </c>
      <c r="E39" s="115">
        <v>148159</v>
      </c>
      <c r="F39" s="116">
        <f>E39/E52-1</f>
        <v>-6.6285599047120836E-2</v>
      </c>
      <c r="G39" s="115">
        <v>491652</v>
      </c>
      <c r="H39" s="116">
        <f t="shared" si="9"/>
        <v>0.10035540674825216</v>
      </c>
      <c r="I39" s="117">
        <v>364921</v>
      </c>
      <c r="J39" s="116">
        <f t="shared" si="10"/>
        <v>0.13705933307159723</v>
      </c>
      <c r="K39" s="117">
        <v>168273</v>
      </c>
      <c r="L39" s="116">
        <f t="shared" si="11"/>
        <v>-8.412888477657432E-2</v>
      </c>
      <c r="M39" s="117">
        <v>533194</v>
      </c>
      <c r="N39" s="116">
        <f t="shared" si="12"/>
        <v>5.6532663316583021E-2</v>
      </c>
      <c r="O39" s="115">
        <v>1849215</v>
      </c>
      <c r="P39" s="116">
        <f t="shared" si="13"/>
        <v>0.10997698671183698</v>
      </c>
      <c r="Q39" s="115">
        <v>1427635</v>
      </c>
      <c r="R39" s="116">
        <f t="shared" si="14"/>
        <v>3.9335208691879231E-2</v>
      </c>
      <c r="S39" s="115">
        <v>3276850</v>
      </c>
      <c r="T39" s="116">
        <f t="shared" si="15"/>
        <v>7.8053742633071854E-2</v>
      </c>
    </row>
    <row r="40" spans="2:20" hidden="1" outlineLevel="1" x14ac:dyDescent="0.25">
      <c r="B40" s="114" t="s">
        <v>87</v>
      </c>
      <c r="C40" s="115">
        <v>348649</v>
      </c>
      <c r="D40" s="116">
        <f t="shared" ref="D40:D51" si="20">C40/C53-1</f>
        <v>0.20460144213992271</v>
      </c>
      <c r="E40" s="115">
        <v>135595</v>
      </c>
      <c r="F40" s="116">
        <f t="shared" ref="F40:F51" si="21">E40/E53-1</f>
        <v>-0.12994796178303081</v>
      </c>
      <c r="G40" s="115">
        <v>484244</v>
      </c>
      <c r="H40" s="116">
        <f t="shared" si="9"/>
        <v>8.7509376165002539E-2</v>
      </c>
      <c r="I40" s="117">
        <v>383402</v>
      </c>
      <c r="J40" s="116">
        <f t="shared" si="10"/>
        <v>0.18358425970802594</v>
      </c>
      <c r="K40" s="117">
        <v>154050</v>
      </c>
      <c r="L40" s="116">
        <f t="shared" si="11"/>
        <v>-0.13662169963066129</v>
      </c>
      <c r="M40" s="117">
        <v>537452</v>
      </c>
      <c r="N40" s="116">
        <f t="shared" si="12"/>
        <v>6.98542877617645E-2</v>
      </c>
      <c r="O40" s="115">
        <v>2018950</v>
      </c>
      <c r="P40" s="116">
        <f t="shared" si="13"/>
        <v>0.14376437530450148</v>
      </c>
      <c r="Q40" s="115">
        <v>1439659</v>
      </c>
      <c r="R40" s="116">
        <f t="shared" si="14"/>
        <v>-1.0994302939622669E-2</v>
      </c>
      <c r="S40" s="115">
        <v>3458609</v>
      </c>
      <c r="T40" s="116">
        <f t="shared" si="15"/>
        <v>7.3821046229201492E-2</v>
      </c>
    </row>
    <row r="41" spans="2:20" hidden="1" outlineLevel="1" x14ac:dyDescent="0.25">
      <c r="B41" s="114" t="s">
        <v>88</v>
      </c>
      <c r="C41" s="115">
        <v>260053</v>
      </c>
      <c r="D41" s="116">
        <f t="shared" si="20"/>
        <v>0.10583207535134909</v>
      </c>
      <c r="E41" s="115">
        <v>102422</v>
      </c>
      <c r="F41" s="116">
        <f t="shared" si="21"/>
        <v>-4.5968125040751873E-2</v>
      </c>
      <c r="G41" s="115">
        <v>362475</v>
      </c>
      <c r="H41" s="116">
        <f t="shared" si="9"/>
        <v>5.8253192495664408E-2</v>
      </c>
      <c r="I41" s="117">
        <v>274502</v>
      </c>
      <c r="J41" s="116">
        <f t="shared" si="10"/>
        <v>6.1808813915976479E-2</v>
      </c>
      <c r="K41" s="117">
        <v>117281</v>
      </c>
      <c r="L41" s="116">
        <f t="shared" si="11"/>
        <v>-1.8108904591272901E-2</v>
      </c>
      <c r="M41" s="117">
        <v>391783</v>
      </c>
      <c r="N41" s="116">
        <f t="shared" si="12"/>
        <v>3.6553455724970707E-2</v>
      </c>
      <c r="O41" s="115">
        <v>1956030</v>
      </c>
      <c r="P41" s="116">
        <f t="shared" si="13"/>
        <v>0.10282936796329811</v>
      </c>
      <c r="Q41" s="115">
        <v>1390592</v>
      </c>
      <c r="R41" s="116">
        <f t="shared" si="14"/>
        <v>8.0061389719086051E-2</v>
      </c>
      <c r="S41" s="115">
        <v>3346622</v>
      </c>
      <c r="T41" s="116">
        <f t="shared" si="15"/>
        <v>9.3253241664349895E-2</v>
      </c>
    </row>
    <row r="42" spans="2:20" hidden="1" outlineLevel="1" x14ac:dyDescent="0.25">
      <c r="B42" s="114" t="s">
        <v>89</v>
      </c>
      <c r="C42" s="115">
        <v>313835</v>
      </c>
      <c r="D42" s="116">
        <f t="shared" si="20"/>
        <v>0.26900977327774789</v>
      </c>
      <c r="E42" s="115">
        <v>81380</v>
      </c>
      <c r="F42" s="116">
        <f t="shared" si="21"/>
        <v>-0.16592360278367102</v>
      </c>
      <c r="G42" s="115">
        <v>395215</v>
      </c>
      <c r="H42" s="116">
        <f t="shared" si="9"/>
        <v>0.14596260684999818</v>
      </c>
      <c r="I42" s="117">
        <v>347876</v>
      </c>
      <c r="J42" s="116">
        <f t="shared" si="10"/>
        <v>0.31109209936193394</v>
      </c>
      <c r="K42" s="117">
        <v>93510</v>
      </c>
      <c r="L42" s="116">
        <f t="shared" si="11"/>
        <v>-0.13541551092865856</v>
      </c>
      <c r="M42" s="117">
        <v>441386</v>
      </c>
      <c r="N42" s="116">
        <f t="shared" si="12"/>
        <v>0.18179116386292504</v>
      </c>
      <c r="O42" s="115">
        <v>1958137</v>
      </c>
      <c r="P42" s="116">
        <f t="shared" si="13"/>
        <v>0.20637188401404183</v>
      </c>
      <c r="Q42" s="115">
        <v>1231837</v>
      </c>
      <c r="R42" s="116">
        <f t="shared" si="14"/>
        <v>7.3564592780194227E-2</v>
      </c>
      <c r="S42" s="115">
        <v>3189974</v>
      </c>
      <c r="T42" s="116">
        <f t="shared" si="15"/>
        <v>0.15137034038610553</v>
      </c>
    </row>
    <row r="43" spans="2:20" hidden="1" outlineLevel="1" x14ac:dyDescent="0.25">
      <c r="B43" s="114" t="s">
        <v>90</v>
      </c>
      <c r="C43" s="115">
        <v>366533</v>
      </c>
      <c r="D43" s="116">
        <f t="shared" si="20"/>
        <v>0.17209919575332178</v>
      </c>
      <c r="E43" s="115">
        <v>129823</v>
      </c>
      <c r="F43" s="116">
        <f t="shared" si="21"/>
        <v>-3.0049684336359239E-2</v>
      </c>
      <c r="G43" s="115">
        <v>496356</v>
      </c>
      <c r="H43" s="116">
        <f t="shared" si="9"/>
        <v>0.1115102113937656</v>
      </c>
      <c r="I43" s="117">
        <v>414017</v>
      </c>
      <c r="J43" s="116">
        <f t="shared" si="10"/>
        <v>0.23045031443550212</v>
      </c>
      <c r="K43" s="117">
        <v>148788</v>
      </c>
      <c r="L43" s="116">
        <f t="shared" si="11"/>
        <v>-1.0674938065218242E-3</v>
      </c>
      <c r="M43" s="117">
        <v>562805</v>
      </c>
      <c r="N43" s="116">
        <f t="shared" si="12"/>
        <v>0.15941148235662506</v>
      </c>
      <c r="O43" s="115">
        <v>2251272</v>
      </c>
      <c r="P43" s="116">
        <f t="shared" si="13"/>
        <v>0.11487135958750283</v>
      </c>
      <c r="Q43" s="115">
        <v>1607565</v>
      </c>
      <c r="R43" s="116">
        <f t="shared" si="14"/>
        <v>1.4604026947298232E-2</v>
      </c>
      <c r="S43" s="115">
        <v>3858837</v>
      </c>
      <c r="T43" s="116">
        <f t="shared" si="15"/>
        <v>7.0787629618920489E-2</v>
      </c>
    </row>
    <row r="44" spans="2:20" hidden="1" outlineLevel="1" x14ac:dyDescent="0.25">
      <c r="B44" s="114" t="s">
        <v>91</v>
      </c>
      <c r="C44" s="115">
        <v>298885</v>
      </c>
      <c r="D44" s="116">
        <f t="shared" si="20"/>
        <v>0.16251074472098725</v>
      </c>
      <c r="E44" s="115">
        <v>114463</v>
      </c>
      <c r="F44" s="116">
        <f t="shared" si="21"/>
        <v>-1.7964750717281985E-3</v>
      </c>
      <c r="G44" s="115">
        <v>413348</v>
      </c>
      <c r="H44" s="116">
        <f t="shared" si="9"/>
        <v>0.11183198304337072</v>
      </c>
      <c r="I44" s="117">
        <v>322604</v>
      </c>
      <c r="J44" s="116">
        <f t="shared" si="10"/>
        <v>0.16596129172163288</v>
      </c>
      <c r="K44" s="117">
        <v>130077</v>
      </c>
      <c r="L44" s="116">
        <f t="shared" si="11"/>
        <v>2.6078519535224887E-2</v>
      </c>
      <c r="M44" s="117">
        <v>452681</v>
      </c>
      <c r="N44" s="116">
        <f t="shared" si="12"/>
        <v>0.12200834787436543</v>
      </c>
      <c r="O44" s="115">
        <v>2072975</v>
      </c>
      <c r="P44" s="116">
        <f t="shared" si="13"/>
        <v>0.11904625662906598</v>
      </c>
      <c r="Q44" s="115">
        <v>1481747</v>
      </c>
      <c r="R44" s="116">
        <f t="shared" si="14"/>
        <v>5.7632240878684238E-2</v>
      </c>
      <c r="S44" s="115">
        <v>3554722</v>
      </c>
      <c r="T44" s="116">
        <f t="shared" si="15"/>
        <v>9.2600105979740999E-2</v>
      </c>
    </row>
    <row r="45" spans="2:20" hidden="1" outlineLevel="1" x14ac:dyDescent="0.25">
      <c r="B45" s="114" t="s">
        <v>92</v>
      </c>
      <c r="C45" s="115">
        <v>285306</v>
      </c>
      <c r="D45" s="116">
        <f t="shared" si="20"/>
        <v>1.0308256166008611E-2</v>
      </c>
      <c r="E45" s="115">
        <v>89644</v>
      </c>
      <c r="F45" s="116">
        <f t="shared" si="21"/>
        <v>-0.30414127692606252</v>
      </c>
      <c r="G45" s="115">
        <v>374950</v>
      </c>
      <c r="H45" s="116">
        <f t="shared" si="9"/>
        <v>-8.8200962988181475E-2</v>
      </c>
      <c r="I45" s="117">
        <v>310743</v>
      </c>
      <c r="J45" s="116">
        <f t="shared" si="10"/>
        <v>1.6752665866116123E-2</v>
      </c>
      <c r="K45" s="117">
        <v>100713</v>
      </c>
      <c r="L45" s="116">
        <f t="shared" si="11"/>
        <v>-0.27881331051421776</v>
      </c>
      <c r="M45" s="117">
        <v>411456</v>
      </c>
      <c r="N45" s="116">
        <f t="shared" si="12"/>
        <v>-7.5944591171239195E-2</v>
      </c>
      <c r="O45" s="115">
        <v>1748144</v>
      </c>
      <c r="P45" s="116">
        <f t="shared" si="13"/>
        <v>0.11762336637765136</v>
      </c>
      <c r="Q45" s="115">
        <v>1137385</v>
      </c>
      <c r="R45" s="116">
        <f t="shared" si="14"/>
        <v>3.6710083765529422E-2</v>
      </c>
      <c r="S45" s="115">
        <v>2885529</v>
      </c>
      <c r="T45" s="116">
        <f t="shared" si="15"/>
        <v>8.4266846831139386E-2</v>
      </c>
    </row>
    <row r="46" spans="2:20" hidden="1" outlineLevel="1" x14ac:dyDescent="0.25">
      <c r="B46" s="114" t="s">
        <v>93</v>
      </c>
      <c r="C46" s="115">
        <v>256746</v>
      </c>
      <c r="D46" s="116">
        <f t="shared" si="20"/>
        <v>3.1883718204197553E-3</v>
      </c>
      <c r="E46" s="115">
        <v>80982</v>
      </c>
      <c r="F46" s="116">
        <f t="shared" si="21"/>
        <v>-0.32419824586292356</v>
      </c>
      <c r="G46" s="115">
        <v>337728</v>
      </c>
      <c r="H46" s="116">
        <f t="shared" si="9"/>
        <v>-0.10121593246771221</v>
      </c>
      <c r="I46" s="117">
        <v>287742</v>
      </c>
      <c r="J46" s="116">
        <f t="shared" si="10"/>
        <v>1.1029398846814642E-2</v>
      </c>
      <c r="K46" s="117">
        <v>91390</v>
      </c>
      <c r="L46" s="116">
        <f t="shared" si="11"/>
        <v>-0.21917585844518683</v>
      </c>
      <c r="M46" s="117">
        <v>379132</v>
      </c>
      <c r="N46" s="116">
        <f t="shared" si="12"/>
        <v>-5.6054336405690575E-2</v>
      </c>
      <c r="O46" s="115">
        <v>1633649</v>
      </c>
      <c r="P46" s="116">
        <f t="shared" si="13"/>
        <v>9.5121773003671528E-2</v>
      </c>
      <c r="Q46" s="115">
        <v>987559</v>
      </c>
      <c r="R46" s="116">
        <f t="shared" si="14"/>
        <v>2.1417984777385657E-2</v>
      </c>
      <c r="S46" s="115">
        <v>2621208</v>
      </c>
      <c r="T46" s="116">
        <f t="shared" si="15"/>
        <v>6.6137585505909424E-2</v>
      </c>
    </row>
    <row r="47" spans="2:20" hidden="1" outlineLevel="1" x14ac:dyDescent="0.25">
      <c r="B47" s="114" t="s">
        <v>94</v>
      </c>
      <c r="C47" s="115">
        <v>311335</v>
      </c>
      <c r="D47" s="116">
        <f t="shared" si="20"/>
        <v>0.21648497636072372</v>
      </c>
      <c r="E47" s="115">
        <v>123383</v>
      </c>
      <c r="F47" s="116">
        <f t="shared" si="21"/>
        <v>2.9641745458186985E-2</v>
      </c>
      <c r="G47" s="115">
        <v>434718</v>
      </c>
      <c r="H47" s="116">
        <f t="shared" si="9"/>
        <v>0.15690026373146759</v>
      </c>
      <c r="I47" s="117">
        <v>347660</v>
      </c>
      <c r="J47" s="116">
        <f t="shared" si="10"/>
        <v>0.23514511160928397</v>
      </c>
      <c r="K47" s="117">
        <v>139740</v>
      </c>
      <c r="L47" s="116">
        <f t="shared" si="11"/>
        <v>6.2467686505884856E-2</v>
      </c>
      <c r="M47" s="117">
        <v>487400</v>
      </c>
      <c r="N47" s="116">
        <f t="shared" si="12"/>
        <v>0.18015385099649639</v>
      </c>
      <c r="O47" s="115">
        <v>1988018</v>
      </c>
      <c r="P47" s="116">
        <f t="shared" si="13"/>
        <v>0.26079754235493025</v>
      </c>
      <c r="Q47" s="115">
        <v>1399539</v>
      </c>
      <c r="R47" s="116">
        <f t="shared" si="14"/>
        <v>0.24088887549075588</v>
      </c>
      <c r="S47" s="115">
        <v>3387557</v>
      </c>
      <c r="T47" s="116">
        <f t="shared" si="15"/>
        <v>0.25249552067072734</v>
      </c>
    </row>
    <row r="48" spans="2:20" hidden="1" outlineLevel="1" x14ac:dyDescent="0.25">
      <c r="B48" s="114" t="s">
        <v>95</v>
      </c>
      <c r="C48" s="115">
        <v>385478</v>
      </c>
      <c r="D48" s="116">
        <f t="shared" si="20"/>
        <v>0.1925995823342872</v>
      </c>
      <c r="E48" s="115">
        <v>167527</v>
      </c>
      <c r="F48" s="116">
        <f t="shared" si="21"/>
        <v>2.0218382894760856E-2</v>
      </c>
      <c r="G48" s="115">
        <v>553005</v>
      </c>
      <c r="H48" s="116">
        <f t="shared" si="9"/>
        <v>0.13452748280785842</v>
      </c>
      <c r="I48" s="117">
        <v>421503</v>
      </c>
      <c r="J48" s="116">
        <f t="shared" si="10"/>
        <v>0.18836007476888472</v>
      </c>
      <c r="K48" s="117">
        <v>189247</v>
      </c>
      <c r="L48" s="116">
        <f t="shared" si="11"/>
        <v>4.3522613231580243E-2</v>
      </c>
      <c r="M48" s="117">
        <v>610750</v>
      </c>
      <c r="N48" s="116">
        <f t="shared" si="12"/>
        <v>0.13935904874012905</v>
      </c>
      <c r="O48" s="115">
        <v>2082700</v>
      </c>
      <c r="P48" s="116">
        <f t="shared" si="13"/>
        <v>0.19343134288674357</v>
      </c>
      <c r="Q48" s="115">
        <v>1574365</v>
      </c>
      <c r="R48" s="116">
        <f t="shared" si="14"/>
        <v>9.8593721324733652E-2</v>
      </c>
      <c r="S48" s="115">
        <v>3657065</v>
      </c>
      <c r="T48" s="116">
        <f t="shared" si="15"/>
        <v>0.1506685054381256</v>
      </c>
    </row>
    <row r="49" spans="2:20" hidden="1" outlineLevel="1" x14ac:dyDescent="0.25">
      <c r="B49" s="114" t="s">
        <v>96</v>
      </c>
      <c r="C49" s="115">
        <v>374282</v>
      </c>
      <c r="D49" s="116">
        <f t="shared" si="20"/>
        <v>8.3546839671938544E-2</v>
      </c>
      <c r="E49" s="115">
        <v>159627</v>
      </c>
      <c r="F49" s="116">
        <f t="shared" si="21"/>
        <v>-9.9236511994041043E-2</v>
      </c>
      <c r="G49" s="115">
        <v>533909</v>
      </c>
      <c r="H49" s="116">
        <f t="shared" si="9"/>
        <v>2.1569505353630447E-2</v>
      </c>
      <c r="I49" s="117">
        <v>414969</v>
      </c>
      <c r="J49" s="116">
        <f t="shared" si="10"/>
        <v>9.6759955492006222E-2</v>
      </c>
      <c r="K49" s="117">
        <v>184085</v>
      </c>
      <c r="L49" s="116">
        <f t="shared" si="11"/>
        <v>-4.6003876410899536E-2</v>
      </c>
      <c r="M49" s="117">
        <v>599054</v>
      </c>
      <c r="N49" s="116">
        <f t="shared" si="12"/>
        <v>4.8541888010418033E-2</v>
      </c>
      <c r="O49" s="115">
        <v>2025908</v>
      </c>
      <c r="P49" s="116">
        <f t="shared" si="13"/>
        <v>0.20700116296804705</v>
      </c>
      <c r="Q49" s="115">
        <v>1551674</v>
      </c>
      <c r="R49" s="116">
        <f t="shared" si="14"/>
        <v>0.13163076581990452</v>
      </c>
      <c r="S49" s="115">
        <v>3577582</v>
      </c>
      <c r="T49" s="116">
        <f t="shared" si="15"/>
        <v>0.17311309370786399</v>
      </c>
    </row>
    <row r="50" spans="2:20" hidden="1" outlineLevel="1" x14ac:dyDescent="0.25">
      <c r="B50" s="114" t="s">
        <v>97</v>
      </c>
      <c r="C50" s="115">
        <v>359340</v>
      </c>
      <c r="D50" s="116">
        <f t="shared" si="20"/>
        <v>-6.2853551225638959E-4</v>
      </c>
      <c r="E50" s="115">
        <v>160817</v>
      </c>
      <c r="F50" s="116">
        <f t="shared" si="21"/>
        <v>-0.13709045641372353</v>
      </c>
      <c r="G50" s="115">
        <v>520157</v>
      </c>
      <c r="H50" s="116">
        <f t="shared" si="9"/>
        <v>-4.7212839694320885E-2</v>
      </c>
      <c r="I50" s="117">
        <v>392802</v>
      </c>
      <c r="J50" s="116">
        <f t="shared" si="10"/>
        <v>-1.5020361491704937E-2</v>
      </c>
      <c r="K50" s="117">
        <v>180684</v>
      </c>
      <c r="L50" s="116">
        <f t="shared" si="11"/>
        <v>-0.10822656111187889</v>
      </c>
      <c r="M50" s="117">
        <v>573486</v>
      </c>
      <c r="N50" s="116">
        <f t="shared" si="12"/>
        <v>-4.6421373984875447E-2</v>
      </c>
      <c r="O50" s="115">
        <v>1960133</v>
      </c>
      <c r="P50" s="116">
        <f t="shared" si="13"/>
        <v>9.602237970572669E-2</v>
      </c>
      <c r="Q50" s="115">
        <v>1455799</v>
      </c>
      <c r="R50" s="116">
        <f t="shared" si="14"/>
        <v>1.1511703124793771E-2</v>
      </c>
      <c r="S50" s="115">
        <v>3415932</v>
      </c>
      <c r="T50" s="116">
        <f t="shared" si="15"/>
        <v>5.8338344739510717E-2</v>
      </c>
    </row>
    <row r="51" spans="2:20" collapsed="1" x14ac:dyDescent="0.25">
      <c r="B51" s="125">
        <v>2011</v>
      </c>
      <c r="C51" s="117">
        <v>3903935</v>
      </c>
      <c r="D51" s="126">
        <f t="shared" si="20"/>
        <v>0.13081329249129214</v>
      </c>
      <c r="E51" s="117">
        <v>1493822</v>
      </c>
      <c r="F51" s="126">
        <f t="shared" si="21"/>
        <v>-0.10239827620705466</v>
      </c>
      <c r="G51" s="117">
        <v>5397757</v>
      </c>
      <c r="H51" s="126">
        <f t="shared" si="9"/>
        <v>5.4957801742654633E-2</v>
      </c>
      <c r="I51" s="117">
        <v>4282741</v>
      </c>
      <c r="J51" s="126">
        <f t="shared" si="10"/>
        <v>0.13137593196223296</v>
      </c>
      <c r="K51" s="117">
        <v>1697838</v>
      </c>
      <c r="L51" s="126">
        <f t="shared" si="11"/>
        <v>-7.2533388979356128E-2</v>
      </c>
      <c r="M51" s="117">
        <v>5980579</v>
      </c>
      <c r="N51" s="126">
        <f t="shared" si="12"/>
        <v>6.4909190558624319E-2</v>
      </c>
      <c r="O51" s="117">
        <v>23545131</v>
      </c>
      <c r="P51" s="126">
        <f t="shared" si="13"/>
        <v>0.14605770754201064</v>
      </c>
      <c r="Q51" s="117">
        <v>16685356</v>
      </c>
      <c r="R51" s="126">
        <f t="shared" si="14"/>
        <v>6.3782149714723069E-2</v>
      </c>
      <c r="S51" s="117">
        <v>40230487</v>
      </c>
      <c r="T51" s="126">
        <f t="shared" si="15"/>
        <v>0.11043781800147245</v>
      </c>
    </row>
    <row r="52" spans="2:20" hidden="1" outlineLevel="1" x14ac:dyDescent="0.25">
      <c r="B52" s="114" t="s">
        <v>86</v>
      </c>
      <c r="C52" s="115">
        <v>288135</v>
      </c>
      <c r="D52" s="116">
        <f>C52/C65-1</f>
        <v>-0.1187561933423863</v>
      </c>
      <c r="E52" s="115">
        <v>158677</v>
      </c>
      <c r="F52" s="116">
        <f>E52/E65-1</f>
        <v>-0.12176911411461278</v>
      </c>
      <c r="G52" s="115">
        <v>446812</v>
      </c>
      <c r="H52" s="116">
        <f t="shared" si="9"/>
        <v>-0.11982854058568837</v>
      </c>
      <c r="I52" s="117">
        <v>320934</v>
      </c>
      <c r="J52" s="116">
        <f t="shared" si="10"/>
        <v>-9.7498629096891221E-2</v>
      </c>
      <c r="K52" s="117">
        <v>183730</v>
      </c>
      <c r="L52" s="116">
        <f t="shared" si="11"/>
        <v>-6.8731309240204763E-2</v>
      </c>
      <c r="M52" s="117">
        <v>504664</v>
      </c>
      <c r="N52" s="116">
        <f t="shared" si="12"/>
        <v>-8.7233561526148695E-2</v>
      </c>
      <c r="O52" s="115">
        <v>1665994</v>
      </c>
      <c r="P52" s="116">
        <f t="shared" si="13"/>
        <v>9.6223538223978444E-3</v>
      </c>
      <c r="Q52" s="115">
        <v>1373604</v>
      </c>
      <c r="R52" s="116">
        <f t="shared" si="14"/>
        <v>2.6599316768372017E-3</v>
      </c>
      <c r="S52" s="115">
        <v>3039598</v>
      </c>
      <c r="T52" s="116">
        <f t="shared" si="15"/>
        <v>6.4640757384912817E-3</v>
      </c>
    </row>
    <row r="53" spans="2:20" hidden="1" outlineLevel="1" x14ac:dyDescent="0.25">
      <c r="B53" s="114" t="s">
        <v>87</v>
      </c>
      <c r="C53" s="115">
        <v>289431</v>
      </c>
      <c r="D53" s="116">
        <f t="shared" ref="D53:F103" si="22">C53/C66-1</f>
        <v>-9.7848346284399756E-2</v>
      </c>
      <c r="E53" s="115">
        <v>155847</v>
      </c>
      <c r="F53" s="116">
        <f t="shared" si="22"/>
        <v>-6.4959141797760855E-2</v>
      </c>
      <c r="G53" s="115">
        <v>445278</v>
      </c>
      <c r="H53" s="116">
        <f t="shared" si="9"/>
        <v>-8.6603609868368459E-2</v>
      </c>
      <c r="I53" s="117">
        <v>323933</v>
      </c>
      <c r="J53" s="116">
        <f t="shared" si="10"/>
        <v>-7.0834815333249201E-2</v>
      </c>
      <c r="K53" s="117">
        <v>178427</v>
      </c>
      <c r="L53" s="116">
        <f t="shared" si="11"/>
        <v>-1.9373241294407317E-2</v>
      </c>
      <c r="M53" s="117">
        <v>502360</v>
      </c>
      <c r="N53" s="116">
        <f t="shared" si="12"/>
        <v>-5.3187078291680789E-2</v>
      </c>
      <c r="O53" s="115">
        <v>1765180</v>
      </c>
      <c r="P53" s="116">
        <f t="shared" si="13"/>
        <v>5.7560154957204679E-2</v>
      </c>
      <c r="Q53" s="115">
        <v>1455663</v>
      </c>
      <c r="R53" s="116">
        <f t="shared" si="14"/>
        <v>9.56647994905786E-2</v>
      </c>
      <c r="S53" s="115">
        <v>3220843</v>
      </c>
      <c r="T53" s="116">
        <f t="shared" si="15"/>
        <v>7.4448105062862036E-2</v>
      </c>
    </row>
    <row r="54" spans="2:20" hidden="1" outlineLevel="1" x14ac:dyDescent="0.25">
      <c r="B54" s="114" t="s">
        <v>88</v>
      </c>
      <c r="C54" s="115">
        <v>235165</v>
      </c>
      <c r="D54" s="116">
        <f t="shared" si="22"/>
        <v>-4.2745027801975088E-2</v>
      </c>
      <c r="E54" s="115">
        <v>107357</v>
      </c>
      <c r="F54" s="116">
        <f t="shared" si="22"/>
        <v>-0.16845847598097685</v>
      </c>
      <c r="G54" s="115">
        <v>342522</v>
      </c>
      <c r="H54" s="116">
        <f t="shared" si="9"/>
        <v>-8.60523198104447E-2</v>
      </c>
      <c r="I54" s="117">
        <v>258523</v>
      </c>
      <c r="J54" s="116">
        <f t="shared" si="10"/>
        <v>-3.3660028109207207E-2</v>
      </c>
      <c r="K54" s="117">
        <v>119444</v>
      </c>
      <c r="L54" s="116">
        <f t="shared" si="11"/>
        <v>-0.15986861077701109</v>
      </c>
      <c r="M54" s="117">
        <v>377967</v>
      </c>
      <c r="N54" s="116">
        <f t="shared" si="12"/>
        <v>-7.7456486559710602E-2</v>
      </c>
      <c r="O54" s="115">
        <v>1773647</v>
      </c>
      <c r="P54" s="116">
        <f t="shared" si="13"/>
        <v>9.156710442665017E-2</v>
      </c>
      <c r="Q54" s="115">
        <v>1287512</v>
      </c>
      <c r="R54" s="116">
        <f t="shared" si="14"/>
        <v>2.7874909388182711E-2</v>
      </c>
      <c r="S54" s="115">
        <v>3061159</v>
      </c>
      <c r="T54" s="116">
        <f t="shared" si="15"/>
        <v>6.3841048647435006E-2</v>
      </c>
    </row>
    <row r="55" spans="2:20" hidden="1" outlineLevel="1" x14ac:dyDescent="0.25">
      <c r="B55" s="114" t="s">
        <v>89</v>
      </c>
      <c r="C55" s="115">
        <v>247307</v>
      </c>
      <c r="D55" s="116">
        <f t="shared" si="22"/>
        <v>-8.7411206848834855E-2</v>
      </c>
      <c r="E55" s="115">
        <v>97569</v>
      </c>
      <c r="F55" s="116">
        <f t="shared" si="22"/>
        <v>-0.19287752822930881</v>
      </c>
      <c r="G55" s="115">
        <v>344876</v>
      </c>
      <c r="H55" s="116">
        <f t="shared" si="9"/>
        <v>-0.11994488108604673</v>
      </c>
      <c r="I55" s="117">
        <v>265333</v>
      </c>
      <c r="J55" s="116">
        <f t="shared" si="10"/>
        <v>-7.5700889000362315E-2</v>
      </c>
      <c r="K55" s="117">
        <v>108156</v>
      </c>
      <c r="L55" s="116">
        <f t="shared" si="11"/>
        <v>-0.18741406901525914</v>
      </c>
      <c r="M55" s="117">
        <v>373489</v>
      </c>
      <c r="N55" s="116">
        <f t="shared" si="12"/>
        <v>-0.11108969095474397</v>
      </c>
      <c r="O55" s="115">
        <v>1623162</v>
      </c>
      <c r="P55" s="116">
        <f t="shared" si="13"/>
        <v>3.7925583750892056E-2</v>
      </c>
      <c r="Q55" s="115">
        <v>1147427</v>
      </c>
      <c r="R55" s="116">
        <f t="shared" si="14"/>
        <v>-5.3321058480657602E-3</v>
      </c>
      <c r="S55" s="115">
        <v>2770589</v>
      </c>
      <c r="T55" s="116">
        <f t="shared" si="15"/>
        <v>1.9562233433795928E-2</v>
      </c>
    </row>
    <row r="56" spans="2:20" hidden="1" outlineLevel="1" x14ac:dyDescent="0.25">
      <c r="B56" s="114" t="s">
        <v>90</v>
      </c>
      <c r="C56" s="115">
        <v>312715</v>
      </c>
      <c r="D56" s="116">
        <f t="shared" si="22"/>
        <v>-0.17730610269105607</v>
      </c>
      <c r="E56" s="115">
        <v>133845</v>
      </c>
      <c r="F56" s="116">
        <f t="shared" si="22"/>
        <v>-0.27156805120167193</v>
      </c>
      <c r="G56" s="115">
        <v>446560</v>
      </c>
      <c r="H56" s="116">
        <f t="shared" si="9"/>
        <v>-0.20802333933369399</v>
      </c>
      <c r="I56" s="117">
        <v>336476</v>
      </c>
      <c r="J56" s="116">
        <f t="shared" si="10"/>
        <v>-0.17368572277572991</v>
      </c>
      <c r="K56" s="117">
        <v>148947</v>
      </c>
      <c r="L56" s="116">
        <f t="shared" si="11"/>
        <v>-0.26243048781091693</v>
      </c>
      <c r="M56" s="117">
        <v>485423</v>
      </c>
      <c r="N56" s="116">
        <f t="shared" si="12"/>
        <v>-0.20310632625454739</v>
      </c>
      <c r="O56" s="115">
        <v>2019311</v>
      </c>
      <c r="P56" s="116">
        <f t="shared" si="13"/>
        <v>3.3750677670482343E-2</v>
      </c>
      <c r="Q56" s="115">
        <v>1584426</v>
      </c>
      <c r="R56" s="116">
        <f t="shared" si="14"/>
        <v>-1.9842239503718218E-2</v>
      </c>
      <c r="S56" s="115">
        <v>3603737</v>
      </c>
      <c r="T56" s="116">
        <f t="shared" si="15"/>
        <v>9.482941182402671E-3</v>
      </c>
    </row>
    <row r="57" spans="2:20" hidden="1" outlineLevel="1" x14ac:dyDescent="0.25">
      <c r="B57" s="114" t="s">
        <v>91</v>
      </c>
      <c r="C57" s="115">
        <v>257103</v>
      </c>
      <c r="D57" s="116">
        <f t="shared" si="22"/>
        <v>-0.13161121225119821</v>
      </c>
      <c r="E57" s="115">
        <v>114669</v>
      </c>
      <c r="F57" s="116">
        <f t="shared" si="22"/>
        <v>-0.27644954284740753</v>
      </c>
      <c r="G57" s="115">
        <v>371772</v>
      </c>
      <c r="H57" s="116">
        <f t="shared" si="9"/>
        <v>-0.18210977890221103</v>
      </c>
      <c r="I57" s="117">
        <v>276685</v>
      </c>
      <c r="J57" s="116">
        <f t="shared" si="10"/>
        <v>-0.12966411454958382</v>
      </c>
      <c r="K57" s="117">
        <v>126771</v>
      </c>
      <c r="L57" s="116">
        <f t="shared" si="11"/>
        <v>-0.27143522163665723</v>
      </c>
      <c r="M57" s="117">
        <v>403456</v>
      </c>
      <c r="N57" s="116">
        <f t="shared" si="12"/>
        <v>-0.17981244422218023</v>
      </c>
      <c r="O57" s="115">
        <v>1852448</v>
      </c>
      <c r="P57" s="116">
        <f t="shared" si="13"/>
        <v>3.2678718360957593E-2</v>
      </c>
      <c r="Q57" s="115">
        <v>1401004</v>
      </c>
      <c r="R57" s="116">
        <f t="shared" si="14"/>
        <v>1.1332522440906434E-2</v>
      </c>
      <c r="S57" s="115">
        <v>3253452</v>
      </c>
      <c r="T57" s="116">
        <f t="shared" si="15"/>
        <v>2.3377128292525029E-2</v>
      </c>
    </row>
    <row r="58" spans="2:20" hidden="1" outlineLevel="1" x14ac:dyDescent="0.25">
      <c r="B58" s="114" t="s">
        <v>92</v>
      </c>
      <c r="C58" s="115">
        <v>282395</v>
      </c>
      <c r="D58" s="116">
        <f t="shared" si="22"/>
        <v>0.1065244564259098</v>
      </c>
      <c r="E58" s="115">
        <v>128825</v>
      </c>
      <c r="F58" s="116">
        <f t="shared" si="22"/>
        <v>-0.13326784765159827</v>
      </c>
      <c r="G58" s="115">
        <v>411220</v>
      </c>
      <c r="H58" s="116">
        <f t="shared" si="9"/>
        <v>1.8269521248408971E-2</v>
      </c>
      <c r="I58" s="117">
        <v>305623</v>
      </c>
      <c r="J58" s="116">
        <f t="shared" si="10"/>
        <v>8.8718927892048161E-2</v>
      </c>
      <c r="K58" s="117">
        <v>139649</v>
      </c>
      <c r="L58" s="116">
        <f t="shared" si="11"/>
        <v>-0.14946708082100002</v>
      </c>
      <c r="M58" s="117">
        <v>445272</v>
      </c>
      <c r="N58" s="116">
        <f t="shared" si="12"/>
        <v>8.1814667301993715E-4</v>
      </c>
      <c r="O58" s="115">
        <v>1564162</v>
      </c>
      <c r="P58" s="116">
        <f t="shared" si="13"/>
        <v>5.1398941719275948E-2</v>
      </c>
      <c r="Q58" s="115">
        <v>1097110</v>
      </c>
      <c r="R58" s="116">
        <f t="shared" si="14"/>
        <v>1.498549373121949E-2</v>
      </c>
      <c r="S58" s="115">
        <v>2661272</v>
      </c>
      <c r="T58" s="116">
        <f t="shared" si="15"/>
        <v>3.607557089287261E-2</v>
      </c>
    </row>
    <row r="59" spans="2:20" hidden="1" outlineLevel="1" x14ac:dyDescent="0.25">
      <c r="B59" s="114" t="s">
        <v>93</v>
      </c>
      <c r="C59" s="115">
        <v>255930</v>
      </c>
      <c r="D59" s="116">
        <f t="shared" si="22"/>
        <v>3.6132871804214428E-2</v>
      </c>
      <c r="E59" s="115">
        <v>119831</v>
      </c>
      <c r="F59" s="116">
        <f t="shared" si="22"/>
        <v>-8.575504879035023E-2</v>
      </c>
      <c r="G59" s="115">
        <v>375761</v>
      </c>
      <c r="H59" s="116">
        <f t="shared" si="9"/>
        <v>-6.123107523355098E-3</v>
      </c>
      <c r="I59" s="117">
        <v>284603</v>
      </c>
      <c r="J59" s="116">
        <f t="shared" si="10"/>
        <v>2.1136513677200819E-2</v>
      </c>
      <c r="K59" s="117">
        <v>117043</v>
      </c>
      <c r="L59" s="116">
        <f t="shared" si="11"/>
        <v>-0.19626020614875395</v>
      </c>
      <c r="M59" s="117">
        <v>401646</v>
      </c>
      <c r="N59" s="116">
        <f t="shared" si="12"/>
        <v>-5.3469546466824558E-2</v>
      </c>
      <c r="O59" s="115">
        <v>1491751</v>
      </c>
      <c r="P59" s="116">
        <f t="shared" si="13"/>
        <v>5.0602859356292607E-2</v>
      </c>
      <c r="Q59" s="115">
        <v>966851</v>
      </c>
      <c r="R59" s="116">
        <f t="shared" si="14"/>
        <v>-3.6240739707019909E-2</v>
      </c>
      <c r="S59" s="115">
        <v>2458602</v>
      </c>
      <c r="T59" s="116">
        <f t="shared" si="15"/>
        <v>1.4648129592242709E-2</v>
      </c>
    </row>
    <row r="60" spans="2:20" hidden="1" outlineLevel="1" x14ac:dyDescent="0.25">
      <c r="B60" s="114" t="s">
        <v>94</v>
      </c>
      <c r="C60" s="115">
        <v>255930</v>
      </c>
      <c r="D60" s="116">
        <f t="shared" si="22"/>
        <v>-0.15698804308442305</v>
      </c>
      <c r="E60" s="115">
        <v>119831</v>
      </c>
      <c r="F60" s="116">
        <f t="shared" si="22"/>
        <v>-0.1870021846208122</v>
      </c>
      <c r="G60" s="115">
        <v>375761</v>
      </c>
      <c r="H60" s="116">
        <f t="shared" si="9"/>
        <v>-0.16679749170702285</v>
      </c>
      <c r="I60" s="117">
        <v>281473</v>
      </c>
      <c r="J60" s="116">
        <f t="shared" si="10"/>
        <v>-0.16834441821367474</v>
      </c>
      <c r="K60" s="117">
        <v>131524</v>
      </c>
      <c r="L60" s="116">
        <f t="shared" si="11"/>
        <v>-0.20358955106390708</v>
      </c>
      <c r="M60" s="117">
        <v>412997</v>
      </c>
      <c r="N60" s="116">
        <f t="shared" si="12"/>
        <v>-0.1799025010176829</v>
      </c>
      <c r="O60" s="115">
        <v>1576794</v>
      </c>
      <c r="P60" s="116">
        <f t="shared" si="13"/>
        <v>-4.3537178933474419E-2</v>
      </c>
      <c r="Q60" s="115">
        <v>1127852</v>
      </c>
      <c r="R60" s="116">
        <f t="shared" si="14"/>
        <v>-0.11184014174623491</v>
      </c>
      <c r="S60" s="115">
        <v>2704646</v>
      </c>
      <c r="T60" s="116">
        <f t="shared" si="15"/>
        <v>-7.3257212835748375E-2</v>
      </c>
    </row>
    <row r="61" spans="2:20" hidden="1" outlineLevel="1" x14ac:dyDescent="0.25">
      <c r="B61" s="114" t="s">
        <v>95</v>
      </c>
      <c r="C61" s="115">
        <v>323225</v>
      </c>
      <c r="D61" s="116">
        <f t="shared" si="22"/>
        <v>-5.7644819050895468E-2</v>
      </c>
      <c r="E61" s="115">
        <v>164207</v>
      </c>
      <c r="F61" s="116">
        <f t="shared" si="22"/>
        <v>-0.19686683817703388</v>
      </c>
      <c r="G61" s="115">
        <v>487432</v>
      </c>
      <c r="H61" s="116">
        <f t="shared" si="9"/>
        <v>-0.10964006174023433</v>
      </c>
      <c r="I61" s="117">
        <v>354693</v>
      </c>
      <c r="J61" s="116">
        <f t="shared" si="10"/>
        <v>-6.2566403958072336E-2</v>
      </c>
      <c r="K61" s="117">
        <v>181354</v>
      </c>
      <c r="L61" s="116">
        <f t="shared" si="11"/>
        <v>-0.2134570262522173</v>
      </c>
      <c r="M61" s="117">
        <v>536047</v>
      </c>
      <c r="N61" s="116">
        <f t="shared" si="12"/>
        <v>-0.11970039593586856</v>
      </c>
      <c r="O61" s="115">
        <v>1745136</v>
      </c>
      <c r="P61" s="116">
        <f t="shared" si="13"/>
        <v>9.9710227460159118E-3</v>
      </c>
      <c r="Q61" s="115">
        <v>1433073</v>
      </c>
      <c r="R61" s="116">
        <f t="shared" si="14"/>
        <v>-7.9926731742644308E-2</v>
      </c>
      <c r="S61" s="115">
        <v>3178209</v>
      </c>
      <c r="T61" s="116">
        <f t="shared" si="15"/>
        <v>-3.2647373846854788E-2</v>
      </c>
    </row>
    <row r="62" spans="2:20" hidden="1" outlineLevel="1" x14ac:dyDescent="0.25">
      <c r="B62" s="114" t="s">
        <v>96</v>
      </c>
      <c r="C62" s="115">
        <v>345423</v>
      </c>
      <c r="D62" s="116">
        <f t="shared" si="22"/>
        <v>6.8832036834190369E-2</v>
      </c>
      <c r="E62" s="115">
        <v>177213</v>
      </c>
      <c r="F62" s="116">
        <f t="shared" si="22"/>
        <v>-0.14836244803806142</v>
      </c>
      <c r="G62" s="115">
        <v>522636</v>
      </c>
      <c r="H62" s="116">
        <f t="shared" si="9"/>
        <v>-1.6238661453931491E-2</v>
      </c>
      <c r="I62" s="117">
        <v>378359</v>
      </c>
      <c r="J62" s="116">
        <f t="shared" si="10"/>
        <v>5.6747690906907344E-2</v>
      </c>
      <c r="K62" s="117">
        <v>192962</v>
      </c>
      <c r="L62" s="116">
        <f t="shared" si="11"/>
        <v>-0.17136035316448084</v>
      </c>
      <c r="M62" s="117">
        <v>571321</v>
      </c>
      <c r="N62" s="116">
        <f t="shared" si="12"/>
        <v>-3.3145655746166458E-2</v>
      </c>
      <c r="O62" s="115">
        <v>1678464</v>
      </c>
      <c r="P62" s="116">
        <f t="shared" si="13"/>
        <v>1.4431404593052255E-2</v>
      </c>
      <c r="Q62" s="115">
        <v>1371184</v>
      </c>
      <c r="R62" s="116">
        <f t="shared" si="14"/>
        <v>-8.1158777374745084E-2</v>
      </c>
      <c r="S62" s="115">
        <v>3049648</v>
      </c>
      <c r="T62" s="116">
        <f t="shared" si="15"/>
        <v>-3.0898829095330149E-2</v>
      </c>
    </row>
    <row r="63" spans="2:20" hidden="1" outlineLevel="1" x14ac:dyDescent="0.25">
      <c r="B63" s="114" t="s">
        <v>97</v>
      </c>
      <c r="C63" s="115">
        <v>359566</v>
      </c>
      <c r="D63" s="116">
        <f t="shared" si="22"/>
        <v>-1.0218069907894201E-2</v>
      </c>
      <c r="E63" s="115">
        <v>186366</v>
      </c>
      <c r="F63" s="116">
        <f t="shared" si="22"/>
        <v>-0.19338140456878716</v>
      </c>
      <c r="G63" s="115">
        <v>545932</v>
      </c>
      <c r="H63" s="116">
        <f t="shared" si="9"/>
        <v>-8.1423600594961676E-2</v>
      </c>
      <c r="I63" s="117">
        <v>398792</v>
      </c>
      <c r="J63" s="116">
        <f t="shared" si="10"/>
        <v>5.268677461600646E-4</v>
      </c>
      <c r="K63" s="117">
        <v>202612</v>
      </c>
      <c r="L63" s="116">
        <f t="shared" si="11"/>
        <v>-0.21246914779904769</v>
      </c>
      <c r="M63" s="117">
        <v>601404</v>
      </c>
      <c r="N63" s="116">
        <f t="shared" si="12"/>
        <v>-8.3025720545789716E-2</v>
      </c>
      <c r="O63" s="115">
        <v>1788406</v>
      </c>
      <c r="P63" s="116">
        <f t="shared" si="13"/>
        <v>-2.4103216399638305E-2</v>
      </c>
      <c r="Q63" s="115">
        <v>1439231</v>
      </c>
      <c r="R63" s="116">
        <f t="shared" si="14"/>
        <v>-9.366156117085922E-2</v>
      </c>
      <c r="S63" s="115">
        <v>3227637</v>
      </c>
      <c r="T63" s="116">
        <f t="shared" si="15"/>
        <v>-5.6395205550938021E-2</v>
      </c>
    </row>
    <row r="64" spans="2:20" collapsed="1" x14ac:dyDescent="0.25">
      <c r="B64" s="125">
        <v>2010</v>
      </c>
      <c r="C64" s="117">
        <v>3452325</v>
      </c>
      <c r="D64" s="126">
        <f t="shared" si="22"/>
        <v>-6.0818007092169668E-2</v>
      </c>
      <c r="E64" s="117">
        <v>1664237</v>
      </c>
      <c r="F64" s="126">
        <f t="shared" si="22"/>
        <v>-0.17212642177236226</v>
      </c>
      <c r="G64" s="117">
        <v>5116562</v>
      </c>
      <c r="H64" s="126">
        <f t="shared" si="9"/>
        <v>-0.10016953504486348</v>
      </c>
      <c r="I64" s="117">
        <v>3785427</v>
      </c>
      <c r="J64" s="126">
        <f t="shared" si="10"/>
        <v>-5.7601324437363099E-2</v>
      </c>
      <c r="K64" s="117">
        <v>1830619</v>
      </c>
      <c r="L64" s="126">
        <f t="shared" si="11"/>
        <v>-0.17766789106301473</v>
      </c>
      <c r="M64" s="117">
        <v>5616046</v>
      </c>
      <c r="N64" s="126">
        <f t="shared" si="12"/>
        <v>-0.10041517357792362</v>
      </c>
      <c r="O64" s="117">
        <v>20544455</v>
      </c>
      <c r="P64" s="126">
        <f t="shared" si="13"/>
        <v>2.5869525508901203E-2</v>
      </c>
      <c r="Q64" s="117">
        <v>15684937</v>
      </c>
      <c r="R64" s="126">
        <f t="shared" si="14"/>
        <v>-2.5678884336033936E-2</v>
      </c>
      <c r="S64" s="117">
        <v>36229392</v>
      </c>
      <c r="T64" s="126">
        <f t="shared" si="15"/>
        <v>2.8979059372828964E-3</v>
      </c>
    </row>
    <row r="65" spans="2:20" ht="15" hidden="1" customHeight="1" outlineLevel="1" x14ac:dyDescent="0.25">
      <c r="B65" s="114" t="s">
        <v>86</v>
      </c>
      <c r="C65" s="115">
        <v>326964</v>
      </c>
      <c r="D65" s="116">
        <f t="shared" si="22"/>
        <v>-8.9211398646201867E-2</v>
      </c>
      <c r="E65" s="115">
        <v>180678</v>
      </c>
      <c r="F65" s="116">
        <f t="shared" si="22"/>
        <v>-0.18794214675451926</v>
      </c>
      <c r="G65" s="115">
        <v>507642</v>
      </c>
      <c r="H65" s="116">
        <f t="shared" si="9"/>
        <v>-0.12698887673607528</v>
      </c>
      <c r="I65" s="117">
        <v>355605</v>
      </c>
      <c r="J65" s="116">
        <f t="shared" si="10"/>
        <v>-8.9154534184400114E-2</v>
      </c>
      <c r="K65" s="117">
        <v>197290</v>
      </c>
      <c r="L65" s="116">
        <f t="shared" si="11"/>
        <v>-0.2143252531769072</v>
      </c>
      <c r="M65" s="117">
        <v>552895</v>
      </c>
      <c r="N65" s="116">
        <f t="shared" si="12"/>
        <v>-0.13814980335795712</v>
      </c>
      <c r="O65" s="115">
        <v>1650116</v>
      </c>
      <c r="P65" s="116">
        <f t="shared" si="13"/>
        <v>-7.711478263106708E-2</v>
      </c>
      <c r="Q65" s="115">
        <v>1369960</v>
      </c>
      <c r="R65" s="116">
        <f t="shared" si="14"/>
        <v>-0.12739845041822406</v>
      </c>
      <c r="S65" s="115">
        <v>3020076</v>
      </c>
      <c r="T65" s="116">
        <f t="shared" si="15"/>
        <v>-0.10062421660235699</v>
      </c>
    </row>
    <row r="66" spans="2:20" ht="15" hidden="1" customHeight="1" outlineLevel="1" x14ac:dyDescent="0.25">
      <c r="B66" s="114" t="s">
        <v>87</v>
      </c>
      <c r="C66" s="115">
        <v>320823</v>
      </c>
      <c r="D66" s="116">
        <f t="shared" si="22"/>
        <v>-6.9460598484211267E-2</v>
      </c>
      <c r="E66" s="115">
        <v>166674</v>
      </c>
      <c r="F66" s="116">
        <f t="shared" si="22"/>
        <v>-0.18549395988897144</v>
      </c>
      <c r="G66" s="115">
        <v>487497</v>
      </c>
      <c r="H66" s="116">
        <f t="shared" si="9"/>
        <v>-0.11267867121220665</v>
      </c>
      <c r="I66" s="117">
        <v>348628</v>
      </c>
      <c r="J66" s="116">
        <f t="shared" si="10"/>
        <v>-7.562508285827918E-2</v>
      </c>
      <c r="K66" s="117">
        <v>181952</v>
      </c>
      <c r="L66" s="116">
        <f t="shared" si="11"/>
        <v>-0.21830843719255733</v>
      </c>
      <c r="M66" s="117">
        <v>530580</v>
      </c>
      <c r="N66" s="116">
        <f t="shared" si="12"/>
        <v>-0.13007835492370279</v>
      </c>
      <c r="O66" s="115">
        <v>1669106</v>
      </c>
      <c r="P66" s="116">
        <f t="shared" si="13"/>
        <v>-7.8815085942363639E-2</v>
      </c>
      <c r="Q66" s="115">
        <v>1328566</v>
      </c>
      <c r="R66" s="116">
        <f t="shared" si="14"/>
        <v>-0.16447644802213701</v>
      </c>
      <c r="S66" s="115">
        <v>2997672</v>
      </c>
      <c r="T66" s="116">
        <f t="shared" si="15"/>
        <v>-0.11885319628502189</v>
      </c>
    </row>
    <row r="67" spans="2:20" ht="15" hidden="1" customHeight="1" outlineLevel="1" x14ac:dyDescent="0.25">
      <c r="B67" s="114" t="s">
        <v>88</v>
      </c>
      <c r="C67" s="115">
        <v>245666</v>
      </c>
      <c r="D67" s="116">
        <f t="shared" si="22"/>
        <v>-0.19890041446418028</v>
      </c>
      <c r="E67" s="115">
        <v>129106</v>
      </c>
      <c r="F67" s="116">
        <f t="shared" si="22"/>
        <v>-0.25007260772081463</v>
      </c>
      <c r="G67" s="115">
        <v>374772</v>
      </c>
      <c r="H67" s="116">
        <f t="shared" si="9"/>
        <v>-0.21729922998043105</v>
      </c>
      <c r="I67" s="117">
        <v>267528</v>
      </c>
      <c r="J67" s="116">
        <f t="shared" si="10"/>
        <v>-0.19831468923336937</v>
      </c>
      <c r="K67" s="117">
        <v>142173</v>
      </c>
      <c r="L67" s="116">
        <f t="shared" si="11"/>
        <v>-0.28498792999396505</v>
      </c>
      <c r="M67" s="117">
        <v>409701</v>
      </c>
      <c r="N67" s="116">
        <f t="shared" si="12"/>
        <v>-0.23067635344861581</v>
      </c>
      <c r="O67" s="115">
        <v>1624863</v>
      </c>
      <c r="P67" s="116">
        <f t="shared" si="13"/>
        <v>-0.1127749878644686</v>
      </c>
      <c r="Q67" s="115">
        <v>1252596</v>
      </c>
      <c r="R67" s="116">
        <f t="shared" si="14"/>
        <v>-0.14195644966393306</v>
      </c>
      <c r="S67" s="115">
        <v>2877459</v>
      </c>
      <c r="T67" s="116">
        <f t="shared" si="15"/>
        <v>-0.12571846305344481</v>
      </c>
    </row>
    <row r="68" spans="2:20" ht="15" hidden="1" customHeight="1" outlineLevel="1" x14ac:dyDescent="0.25">
      <c r="B68" s="114" t="s">
        <v>89</v>
      </c>
      <c r="C68" s="115">
        <v>270995</v>
      </c>
      <c r="D68" s="116">
        <f t="shared" si="22"/>
        <v>-0.1999084749265585</v>
      </c>
      <c r="E68" s="115">
        <v>120885</v>
      </c>
      <c r="F68" s="116">
        <f t="shared" si="22"/>
        <v>-0.2818272012737415</v>
      </c>
      <c r="G68" s="115">
        <v>391880</v>
      </c>
      <c r="H68" s="116">
        <f t="shared" si="9"/>
        <v>-0.22710382858540357</v>
      </c>
      <c r="I68" s="117">
        <v>287064</v>
      </c>
      <c r="J68" s="116">
        <f t="shared" si="10"/>
        <v>-0.20435925010255107</v>
      </c>
      <c r="K68" s="117">
        <v>133101</v>
      </c>
      <c r="L68" s="116">
        <f t="shared" si="11"/>
        <v>-0.31719616483612323</v>
      </c>
      <c r="M68" s="117">
        <v>420165</v>
      </c>
      <c r="N68" s="116">
        <f t="shared" si="12"/>
        <v>-0.24393904223101548</v>
      </c>
      <c r="O68" s="115">
        <v>1563852</v>
      </c>
      <c r="P68" s="116">
        <f t="shared" si="13"/>
        <v>-0.12100826071878423</v>
      </c>
      <c r="Q68" s="115">
        <v>1153578</v>
      </c>
      <c r="R68" s="116">
        <f t="shared" si="14"/>
        <v>-0.11818502873444603</v>
      </c>
      <c r="S68" s="115">
        <v>2717430</v>
      </c>
      <c r="T68" s="116">
        <f t="shared" si="15"/>
        <v>-0.11981197986997827</v>
      </c>
    </row>
    <row r="69" spans="2:20" ht="15" hidden="1" customHeight="1" outlineLevel="1" x14ac:dyDescent="0.25">
      <c r="B69" s="114" t="s">
        <v>90</v>
      </c>
      <c r="C69" s="115">
        <v>380111</v>
      </c>
      <c r="D69" s="116">
        <f t="shared" si="22"/>
        <v>-0.1817034971960001</v>
      </c>
      <c r="E69" s="115">
        <v>183744</v>
      </c>
      <c r="F69" s="116">
        <f t="shared" si="22"/>
        <v>-0.34790524354538199</v>
      </c>
      <c r="G69" s="115">
        <v>563855</v>
      </c>
      <c r="H69" s="116">
        <f t="shared" si="9"/>
        <v>-0.24445590856101518</v>
      </c>
      <c r="I69" s="117">
        <v>407201</v>
      </c>
      <c r="J69" s="116">
        <f t="shared" si="10"/>
        <v>-0.19383538998513195</v>
      </c>
      <c r="K69" s="117">
        <v>201943</v>
      </c>
      <c r="L69" s="116">
        <f t="shared" si="11"/>
        <v>-0.36909176682298028</v>
      </c>
      <c r="M69" s="117">
        <v>609144</v>
      </c>
      <c r="N69" s="116">
        <f t="shared" si="12"/>
        <v>-0.26181543204490587</v>
      </c>
      <c r="O69" s="115">
        <v>1953383</v>
      </c>
      <c r="P69" s="116">
        <f t="shared" si="13"/>
        <v>-0.1277363413458984</v>
      </c>
      <c r="Q69" s="115">
        <v>1616501</v>
      </c>
      <c r="R69" s="116">
        <f t="shared" si="14"/>
        <v>-0.15681948228278786</v>
      </c>
      <c r="S69" s="115">
        <v>3569884</v>
      </c>
      <c r="T69" s="116">
        <f t="shared" si="15"/>
        <v>-0.14115038584531348</v>
      </c>
    </row>
    <row r="70" spans="2:20" ht="15" hidden="1" customHeight="1" outlineLevel="1" x14ac:dyDescent="0.25">
      <c r="B70" s="114" t="s">
        <v>91</v>
      </c>
      <c r="C70" s="115">
        <v>296069</v>
      </c>
      <c r="D70" s="116">
        <f t="shared" si="22"/>
        <v>-0.2162137120044898</v>
      </c>
      <c r="E70" s="115">
        <v>158481</v>
      </c>
      <c r="F70" s="116">
        <f t="shared" si="22"/>
        <v>-0.28909015058741205</v>
      </c>
      <c r="G70" s="115">
        <v>454550</v>
      </c>
      <c r="H70" s="116">
        <f t="shared" si="9"/>
        <v>-0.24326043128578301</v>
      </c>
      <c r="I70" s="117">
        <v>317906</v>
      </c>
      <c r="J70" s="116">
        <f t="shared" si="10"/>
        <v>-0.21405915088345595</v>
      </c>
      <c r="K70" s="117">
        <v>174001</v>
      </c>
      <c r="L70" s="116">
        <f t="shared" si="11"/>
        <v>-0.32028469750889677</v>
      </c>
      <c r="M70" s="117">
        <v>491907</v>
      </c>
      <c r="N70" s="116">
        <f t="shared" si="12"/>
        <v>-0.25523027122616515</v>
      </c>
      <c r="O70" s="115">
        <v>1793828</v>
      </c>
      <c r="P70" s="116">
        <f t="shared" si="13"/>
        <v>-0.15020017689279797</v>
      </c>
      <c r="Q70" s="115">
        <v>1385305</v>
      </c>
      <c r="R70" s="116">
        <f t="shared" si="14"/>
        <v>-0.18088954140504754</v>
      </c>
      <c r="S70" s="115">
        <v>3179133</v>
      </c>
      <c r="T70" s="116">
        <f t="shared" si="15"/>
        <v>-0.16385121540279957</v>
      </c>
    </row>
    <row r="71" spans="2:20" ht="15" hidden="1" customHeight="1" outlineLevel="1" x14ac:dyDescent="0.25">
      <c r="B71" s="114" t="s">
        <v>92</v>
      </c>
      <c r="C71" s="115">
        <v>255209</v>
      </c>
      <c r="D71" s="116">
        <f t="shared" si="22"/>
        <v>-0.21988549349978448</v>
      </c>
      <c r="E71" s="115">
        <v>148633</v>
      </c>
      <c r="F71" s="116">
        <f t="shared" si="22"/>
        <v>-0.17290559528115523</v>
      </c>
      <c r="G71" s="115">
        <v>403842</v>
      </c>
      <c r="H71" s="116">
        <f t="shared" si="9"/>
        <v>-0.20322858134983268</v>
      </c>
      <c r="I71" s="117">
        <v>280718</v>
      </c>
      <c r="J71" s="116">
        <f t="shared" si="10"/>
        <v>-0.21176520139834609</v>
      </c>
      <c r="K71" s="117">
        <v>164190</v>
      </c>
      <c r="L71" s="116">
        <f t="shared" si="11"/>
        <v>-0.20007989944362703</v>
      </c>
      <c r="M71" s="117">
        <v>444908</v>
      </c>
      <c r="N71" s="116">
        <f t="shared" si="12"/>
        <v>-0.20749279025566758</v>
      </c>
      <c r="O71" s="115">
        <v>1487696</v>
      </c>
      <c r="P71" s="116">
        <f t="shared" si="13"/>
        <v>-0.14723468162368059</v>
      </c>
      <c r="Q71" s="115">
        <v>1080912</v>
      </c>
      <c r="R71" s="116">
        <f t="shared" si="14"/>
        <v>-0.19503367580078701</v>
      </c>
      <c r="S71" s="115">
        <v>2568608</v>
      </c>
      <c r="T71" s="116">
        <f t="shared" si="15"/>
        <v>-0.16802419155012427</v>
      </c>
    </row>
    <row r="72" spans="2:20" ht="15" hidden="1" customHeight="1" outlineLevel="1" x14ac:dyDescent="0.25">
      <c r="B72" s="114" t="s">
        <v>93</v>
      </c>
      <c r="C72" s="115">
        <v>247005</v>
      </c>
      <c r="D72" s="116">
        <f t="shared" si="22"/>
        <v>-0.23168922302646111</v>
      </c>
      <c r="E72" s="115">
        <v>131071</v>
      </c>
      <c r="F72" s="116">
        <f t="shared" si="22"/>
        <v>-0.30427189825578305</v>
      </c>
      <c r="G72" s="115">
        <v>378076</v>
      </c>
      <c r="H72" s="116">
        <f t="shared" si="9"/>
        <v>-0.25850731047196918</v>
      </c>
      <c r="I72" s="117">
        <v>278712</v>
      </c>
      <c r="J72" s="116">
        <f t="shared" si="10"/>
        <v>-0.21441114377601955</v>
      </c>
      <c r="K72" s="117">
        <v>145623</v>
      </c>
      <c r="L72" s="116">
        <f t="shared" si="11"/>
        <v>-0.32064565790394439</v>
      </c>
      <c r="M72" s="117">
        <v>424335</v>
      </c>
      <c r="N72" s="116">
        <f t="shared" si="12"/>
        <v>-0.25442249304208486</v>
      </c>
      <c r="O72" s="115">
        <v>1419900</v>
      </c>
      <c r="P72" s="116">
        <f t="shared" si="13"/>
        <v>-0.17629464275355089</v>
      </c>
      <c r="Q72" s="115">
        <v>1003208</v>
      </c>
      <c r="R72" s="116">
        <f t="shared" si="14"/>
        <v>-0.19423050510388895</v>
      </c>
      <c r="S72" s="115">
        <v>2423108</v>
      </c>
      <c r="T72" s="116">
        <f t="shared" si="15"/>
        <v>-0.18381636922596034</v>
      </c>
    </row>
    <row r="73" spans="2:20" ht="15" hidden="1" customHeight="1" outlineLevel="1" x14ac:dyDescent="0.25">
      <c r="B73" s="114" t="s">
        <v>94</v>
      </c>
      <c r="C73" s="115">
        <v>303590</v>
      </c>
      <c r="D73" s="116">
        <f t="shared" si="22"/>
        <v>-0.25441203196604956</v>
      </c>
      <c r="E73" s="115">
        <v>147394</v>
      </c>
      <c r="F73" s="116">
        <f t="shared" si="22"/>
        <v>-0.28432143724204906</v>
      </c>
      <c r="G73" s="115">
        <v>450984</v>
      </c>
      <c r="H73" s="116">
        <f t="shared" si="9"/>
        <v>-0.26445855052419376</v>
      </c>
      <c r="I73" s="117">
        <v>338449</v>
      </c>
      <c r="J73" s="116">
        <f t="shared" si="10"/>
        <v>-0.24265364028570913</v>
      </c>
      <c r="K73" s="117">
        <v>165146</v>
      </c>
      <c r="L73" s="116">
        <f t="shared" si="11"/>
        <v>-0.29413926928929235</v>
      </c>
      <c r="M73" s="117">
        <v>503595</v>
      </c>
      <c r="N73" s="116">
        <f t="shared" si="12"/>
        <v>-0.26034586077444144</v>
      </c>
      <c r="O73" s="115">
        <v>1648568</v>
      </c>
      <c r="P73" s="116">
        <f t="shared" si="13"/>
        <v>-0.14307976436575187</v>
      </c>
      <c r="Q73" s="115">
        <v>1269875</v>
      </c>
      <c r="R73" s="116">
        <f t="shared" si="14"/>
        <v>-0.12624943149018031</v>
      </c>
      <c r="S73" s="115">
        <v>2918443</v>
      </c>
      <c r="T73" s="116">
        <f t="shared" si="15"/>
        <v>-0.13583689398582843</v>
      </c>
    </row>
    <row r="74" spans="2:20" ht="15" hidden="1" customHeight="1" outlineLevel="1" x14ac:dyDescent="0.25">
      <c r="B74" s="114" t="s">
        <v>95</v>
      </c>
      <c r="C74" s="115">
        <v>342997</v>
      </c>
      <c r="D74" s="116">
        <f t="shared" si="22"/>
        <v>-0.16389506425632328</v>
      </c>
      <c r="E74" s="115">
        <v>204458</v>
      </c>
      <c r="F74" s="116">
        <f t="shared" si="22"/>
        <v>-0.18999267080007132</v>
      </c>
      <c r="G74" s="115">
        <v>547455</v>
      </c>
      <c r="H74" s="116">
        <f t="shared" si="9"/>
        <v>-0.17383614503649758</v>
      </c>
      <c r="I74" s="117">
        <v>378366</v>
      </c>
      <c r="J74" s="116">
        <f t="shared" si="10"/>
        <v>-0.16703138002544926</v>
      </c>
      <c r="K74" s="117">
        <v>230571</v>
      </c>
      <c r="L74" s="116">
        <f t="shared" si="11"/>
        <v>-0.1956189559174446</v>
      </c>
      <c r="M74" s="117">
        <v>608937</v>
      </c>
      <c r="N74" s="116">
        <f t="shared" si="12"/>
        <v>-0.17809178789604818</v>
      </c>
      <c r="O74" s="115">
        <v>1727907</v>
      </c>
      <c r="P74" s="116">
        <f t="shared" si="13"/>
        <v>-0.17948224822567727</v>
      </c>
      <c r="Q74" s="115">
        <v>1557564</v>
      </c>
      <c r="R74" s="116">
        <f t="shared" si="14"/>
        <v>-0.1703522994811919</v>
      </c>
      <c r="S74" s="115">
        <v>3285471</v>
      </c>
      <c r="T74" s="116">
        <f t="shared" si="15"/>
        <v>-0.17517913745897196</v>
      </c>
    </row>
    <row r="75" spans="2:20" ht="15" hidden="1" customHeight="1" outlineLevel="1" x14ac:dyDescent="0.25">
      <c r="B75" s="114" t="s">
        <v>96</v>
      </c>
      <c r="C75" s="115">
        <v>323178</v>
      </c>
      <c r="D75" s="116">
        <f t="shared" si="22"/>
        <v>-0.17956802534576255</v>
      </c>
      <c r="E75" s="115">
        <v>208085</v>
      </c>
      <c r="F75" s="116">
        <f t="shared" si="22"/>
        <v>-0.12990846863723227</v>
      </c>
      <c r="G75" s="115">
        <v>531263</v>
      </c>
      <c r="H75" s="116">
        <f t="shared" si="9"/>
        <v>-0.16080813186639598</v>
      </c>
      <c r="I75" s="117">
        <v>358041</v>
      </c>
      <c r="J75" s="116">
        <f t="shared" si="10"/>
        <v>-0.16875190085599467</v>
      </c>
      <c r="K75" s="117">
        <v>232866</v>
      </c>
      <c r="L75" s="116">
        <f t="shared" si="11"/>
        <v>-0.14260151106790964</v>
      </c>
      <c r="M75" s="117">
        <v>590907</v>
      </c>
      <c r="N75" s="116">
        <f t="shared" si="12"/>
        <v>-0.15863925857475836</v>
      </c>
      <c r="O75" s="115">
        <v>1654586</v>
      </c>
      <c r="P75" s="116">
        <f t="shared" si="13"/>
        <v>-0.15048496084835161</v>
      </c>
      <c r="Q75" s="115">
        <v>1492297</v>
      </c>
      <c r="R75" s="116">
        <f t="shared" si="14"/>
        <v>-0.17127898072052172</v>
      </c>
      <c r="S75" s="115">
        <v>3146883</v>
      </c>
      <c r="T75" s="116">
        <f t="shared" si="15"/>
        <v>-0.16047434562851515</v>
      </c>
    </row>
    <row r="76" spans="2:20" ht="15" hidden="1" customHeight="1" outlineLevel="1" x14ac:dyDescent="0.25">
      <c r="B76" s="114" t="s">
        <v>97</v>
      </c>
      <c r="C76" s="115">
        <v>363278</v>
      </c>
      <c r="D76" s="116">
        <f t="shared" si="22"/>
        <v>-4.4027904602259471E-2</v>
      </c>
      <c r="E76" s="115">
        <v>231046</v>
      </c>
      <c r="F76" s="116">
        <f t="shared" si="22"/>
        <v>-0.10302658550220511</v>
      </c>
      <c r="G76" s="115">
        <v>594324</v>
      </c>
      <c r="H76" s="116">
        <f t="shared" si="9"/>
        <v>-6.7863041156349002E-2</v>
      </c>
      <c r="I76" s="117">
        <v>398582</v>
      </c>
      <c r="J76" s="116">
        <f t="shared" si="10"/>
        <v>-4.5568613928718471E-2</v>
      </c>
      <c r="K76" s="117">
        <v>257275</v>
      </c>
      <c r="L76" s="116">
        <f t="shared" si="11"/>
        <v>-0.11983154408796381</v>
      </c>
      <c r="M76" s="117">
        <v>655857</v>
      </c>
      <c r="N76" s="116">
        <f t="shared" si="12"/>
        <v>-7.6145843017604964E-2</v>
      </c>
      <c r="O76" s="115">
        <v>1832577</v>
      </c>
      <c r="P76" s="116">
        <f t="shared" si="13"/>
        <v>-8.5032255938552681E-2</v>
      </c>
      <c r="Q76" s="115">
        <v>1587962</v>
      </c>
      <c r="R76" s="116">
        <f t="shared" si="14"/>
        <v>-0.11628429836692333</v>
      </c>
      <c r="S76" s="115">
        <v>3420539</v>
      </c>
      <c r="T76" s="116">
        <f t="shared" si="15"/>
        <v>-9.9811253323199511E-2</v>
      </c>
    </row>
    <row r="77" spans="2:20" collapsed="1" x14ac:dyDescent="0.25">
      <c r="B77" s="125">
        <v>2009</v>
      </c>
      <c r="C77" s="117">
        <v>3675885</v>
      </c>
      <c r="D77" s="126">
        <f t="shared" si="22"/>
        <v>-0.17048246889832519</v>
      </c>
      <c r="E77" s="117">
        <v>2010255</v>
      </c>
      <c r="F77" s="126">
        <f t="shared" si="22"/>
        <v>-0.22548747644971512</v>
      </c>
      <c r="G77" s="117">
        <v>5686140</v>
      </c>
      <c r="H77" s="126">
        <f t="shared" ref="H77:H103" si="23">G77/G90-1</f>
        <v>-0.1907996498579807</v>
      </c>
      <c r="I77" s="117">
        <v>4016800</v>
      </c>
      <c r="J77" s="126">
        <f t="shared" ref="J77:J103" si="24">I77/I90-1</f>
        <v>-0.16871652298012063</v>
      </c>
      <c r="K77" s="117">
        <v>2226131</v>
      </c>
      <c r="L77" s="126">
        <f t="shared" ref="L77:L103" si="25">K77/K90-1</f>
        <v>-0.24738001556540212</v>
      </c>
      <c r="M77" s="117">
        <v>6242931</v>
      </c>
      <c r="N77" s="126">
        <f t="shared" ref="N77:N103" si="26">M77/M90-1</f>
        <v>-0.19858526849166513</v>
      </c>
      <c r="O77" s="117">
        <v>20026382</v>
      </c>
      <c r="P77" s="126">
        <f t="shared" ref="P77:P103" si="27">O77/O90-1</f>
        <v>-0.12964341224210163</v>
      </c>
      <c r="Q77" s="117">
        <v>16098324</v>
      </c>
      <c r="R77" s="126">
        <f t="shared" ref="R77:R103" si="28">Q77/Q90-1</f>
        <v>-0.1550624012015529</v>
      </c>
      <c r="S77" s="117">
        <v>36124706</v>
      </c>
      <c r="T77" s="126">
        <f t="shared" ref="T77:T103" si="29">S77/S90-1</f>
        <v>-0.1411573422777006</v>
      </c>
    </row>
    <row r="78" spans="2:20" ht="15" hidden="1" customHeight="1" outlineLevel="1" x14ac:dyDescent="0.25">
      <c r="B78" s="114" t="s">
        <v>86</v>
      </c>
      <c r="C78" s="115">
        <v>358990</v>
      </c>
      <c r="D78" s="116">
        <f t="shared" si="22"/>
        <v>-2.7530590297248025E-2</v>
      </c>
      <c r="E78" s="115">
        <v>222494</v>
      </c>
      <c r="F78" s="116">
        <f t="shared" si="22"/>
        <v>-0.14426372003399957</v>
      </c>
      <c r="G78" s="115">
        <v>581484</v>
      </c>
      <c r="H78" s="116">
        <f t="shared" si="23"/>
        <v>-7.5771350825550421E-2</v>
      </c>
      <c r="I78" s="117">
        <v>390412</v>
      </c>
      <c r="J78" s="116">
        <f t="shared" si="24"/>
        <v>-3.3832158244717081E-2</v>
      </c>
      <c r="K78" s="117">
        <v>251109</v>
      </c>
      <c r="L78" s="116">
        <f t="shared" si="25"/>
        <v>-0.13281808480880208</v>
      </c>
      <c r="M78" s="117">
        <v>641521</v>
      </c>
      <c r="N78" s="116">
        <f t="shared" si="26"/>
        <v>-7.5154400189143877E-2</v>
      </c>
      <c r="O78" s="115">
        <v>1787997</v>
      </c>
      <c r="P78" s="116">
        <f t="shared" si="27"/>
        <v>-4.3343871906311726E-2</v>
      </c>
      <c r="Q78" s="115">
        <v>1569972</v>
      </c>
      <c r="R78" s="116">
        <f t="shared" si="28"/>
        <v>-0.10478583187121915</v>
      </c>
      <c r="S78" s="115">
        <v>3357969</v>
      </c>
      <c r="T78" s="116">
        <f t="shared" si="29"/>
        <v>-7.3087376260990933E-2</v>
      </c>
    </row>
    <row r="79" spans="2:20" ht="15" hidden="1" customHeight="1" outlineLevel="1" x14ac:dyDescent="0.25">
      <c r="B79" s="114" t="s">
        <v>87</v>
      </c>
      <c r="C79" s="115">
        <v>344771</v>
      </c>
      <c r="D79" s="116">
        <f t="shared" si="22"/>
        <v>-9.6422075573563415E-2</v>
      </c>
      <c r="E79" s="115">
        <v>204632</v>
      </c>
      <c r="F79" s="116">
        <f t="shared" si="22"/>
        <v>-9.6750841973771928E-2</v>
      </c>
      <c r="G79" s="115">
        <v>549403</v>
      </c>
      <c r="H79" s="116">
        <f t="shared" si="23"/>
        <v>-9.6544556686010696E-2</v>
      </c>
      <c r="I79" s="117">
        <v>377150</v>
      </c>
      <c r="J79" s="116">
        <f t="shared" si="24"/>
        <v>-8.5887548292961968E-2</v>
      </c>
      <c r="K79" s="117">
        <v>232767</v>
      </c>
      <c r="L79" s="116">
        <f t="shared" si="25"/>
        <v>-8.0317667279084959E-2</v>
      </c>
      <c r="M79" s="117">
        <v>609917</v>
      </c>
      <c r="N79" s="116">
        <f t="shared" si="26"/>
        <v>-8.3769853728737909E-2</v>
      </c>
      <c r="O79" s="115">
        <v>1811912</v>
      </c>
      <c r="P79" s="116">
        <f t="shared" si="27"/>
        <v>-6.4776170247908271E-2</v>
      </c>
      <c r="Q79" s="115">
        <v>1590100</v>
      </c>
      <c r="R79" s="116">
        <f t="shared" si="28"/>
        <v>-7.1143047241964852E-2</v>
      </c>
      <c r="S79" s="115">
        <v>3402012</v>
      </c>
      <c r="T79" s="116">
        <f t="shared" si="29"/>
        <v>-6.7762877199155191E-2</v>
      </c>
    </row>
    <row r="80" spans="2:20" ht="15" hidden="1" customHeight="1" outlineLevel="1" x14ac:dyDescent="0.25">
      <c r="B80" s="114" t="s">
        <v>88</v>
      </c>
      <c r="C80" s="115">
        <v>306661</v>
      </c>
      <c r="D80" s="116">
        <f t="shared" si="22"/>
        <v>-6.2912338922349598E-2</v>
      </c>
      <c r="E80" s="115">
        <v>172158</v>
      </c>
      <c r="F80" s="116">
        <f t="shared" si="22"/>
        <v>-0.10233387561006135</v>
      </c>
      <c r="G80" s="115">
        <v>478819</v>
      </c>
      <c r="H80" s="116">
        <f t="shared" si="23"/>
        <v>-7.7478695959601773E-2</v>
      </c>
      <c r="I80" s="117">
        <v>333707</v>
      </c>
      <c r="J80" s="116">
        <f t="shared" si="24"/>
        <v>-5.4889999093710395E-2</v>
      </c>
      <c r="K80" s="117">
        <v>198840</v>
      </c>
      <c r="L80" s="116">
        <f t="shared" si="25"/>
        <v>-8.0750969686602891E-2</v>
      </c>
      <c r="M80" s="117">
        <v>532547</v>
      </c>
      <c r="N80" s="116">
        <f t="shared" si="26"/>
        <v>-6.4714302022321979E-2</v>
      </c>
      <c r="O80" s="115">
        <v>1831399</v>
      </c>
      <c r="P80" s="116">
        <f t="shared" si="27"/>
        <v>-2.433412392465728E-2</v>
      </c>
      <c r="Q80" s="115">
        <v>1459828</v>
      </c>
      <c r="R80" s="116">
        <f t="shared" si="28"/>
        <v>-6.9402096896855281E-2</v>
      </c>
      <c r="S80" s="115">
        <v>3291227</v>
      </c>
      <c r="T80" s="116">
        <f t="shared" si="29"/>
        <v>-4.4851448513034131E-2</v>
      </c>
    </row>
    <row r="81" spans="2:20" ht="15" hidden="1" customHeight="1" outlineLevel="1" x14ac:dyDescent="0.25">
      <c r="B81" s="114" t="s">
        <v>89</v>
      </c>
      <c r="C81" s="115">
        <v>338705</v>
      </c>
      <c r="D81" s="116">
        <f t="shared" si="22"/>
        <v>-9.112010347177868E-2</v>
      </c>
      <c r="E81" s="115">
        <v>168323</v>
      </c>
      <c r="F81" s="116">
        <f t="shared" si="22"/>
        <v>-0.10513136769130982</v>
      </c>
      <c r="G81" s="115">
        <v>507028</v>
      </c>
      <c r="H81" s="116">
        <f t="shared" si="23"/>
        <v>-9.5819958627576862E-2</v>
      </c>
      <c r="I81" s="117">
        <v>360796</v>
      </c>
      <c r="J81" s="116">
        <f t="shared" si="24"/>
        <v>-8.9701248142419976E-2</v>
      </c>
      <c r="K81" s="117">
        <v>194933</v>
      </c>
      <c r="L81" s="116">
        <f t="shared" si="25"/>
        <v>-8.2720034633338324E-2</v>
      </c>
      <c r="M81" s="117">
        <v>555729</v>
      </c>
      <c r="N81" s="116">
        <f t="shared" si="26"/>
        <v>-8.7264580914198753E-2</v>
      </c>
      <c r="O81" s="115">
        <v>1779143</v>
      </c>
      <c r="P81" s="116">
        <f t="shared" si="27"/>
        <v>-3.2166060209772973E-2</v>
      </c>
      <c r="Q81" s="115">
        <v>1308186</v>
      </c>
      <c r="R81" s="116">
        <f t="shared" si="28"/>
        <v>-5.2931296604647793E-2</v>
      </c>
      <c r="S81" s="115">
        <v>3087329</v>
      </c>
      <c r="T81" s="116">
        <f t="shared" si="29"/>
        <v>-4.1075012121172594E-2</v>
      </c>
    </row>
    <row r="82" spans="2:20" ht="15" hidden="1" customHeight="1" outlineLevel="1" x14ac:dyDescent="0.25">
      <c r="B82" s="114" t="s">
        <v>90</v>
      </c>
      <c r="C82" s="115">
        <v>464515</v>
      </c>
      <c r="D82" s="116">
        <f t="shared" si="22"/>
        <v>-4.9799533608804181E-2</v>
      </c>
      <c r="E82" s="115">
        <v>281775</v>
      </c>
      <c r="F82" s="116">
        <f t="shared" si="22"/>
        <v>-1.1458000778835298E-2</v>
      </c>
      <c r="G82" s="115">
        <v>746290</v>
      </c>
      <c r="H82" s="116">
        <f t="shared" si="23"/>
        <v>-3.5677690040457399E-2</v>
      </c>
      <c r="I82" s="117">
        <v>505109</v>
      </c>
      <c r="J82" s="116">
        <f t="shared" si="24"/>
        <v>-4.5929073995372383E-2</v>
      </c>
      <c r="K82" s="117">
        <v>320083</v>
      </c>
      <c r="L82" s="116">
        <f t="shared" si="25"/>
        <v>5.0364388232819746E-3</v>
      </c>
      <c r="M82" s="117">
        <v>825192</v>
      </c>
      <c r="N82" s="116">
        <f t="shared" si="26"/>
        <v>-2.6786051251085019E-2</v>
      </c>
      <c r="O82" s="115">
        <v>2239441</v>
      </c>
      <c r="P82" s="116">
        <f t="shared" si="27"/>
        <v>-1.7945388519283956E-2</v>
      </c>
      <c r="Q82" s="115">
        <v>1917147</v>
      </c>
      <c r="R82" s="116">
        <f t="shared" si="28"/>
        <v>-1.6848196488104317E-2</v>
      </c>
      <c r="S82" s="115">
        <v>4156588</v>
      </c>
      <c r="T82" s="116">
        <f t="shared" si="29"/>
        <v>-1.7439634036220064E-2</v>
      </c>
    </row>
    <row r="83" spans="2:20" ht="15" hidden="1" customHeight="1" outlineLevel="1" x14ac:dyDescent="0.25">
      <c r="B83" s="114" t="s">
        <v>91</v>
      </c>
      <c r="C83" s="115">
        <v>377742</v>
      </c>
      <c r="D83" s="116">
        <f t="shared" si="22"/>
        <v>-7.5172727851417376E-2</v>
      </c>
      <c r="E83" s="115">
        <v>222927</v>
      </c>
      <c r="F83" s="116">
        <f t="shared" si="22"/>
        <v>-0.10126026027640256</v>
      </c>
      <c r="G83" s="115">
        <v>600669</v>
      </c>
      <c r="H83" s="116">
        <f t="shared" si="23"/>
        <v>-8.5029474934881E-2</v>
      </c>
      <c r="I83" s="117">
        <v>404491</v>
      </c>
      <c r="J83" s="116">
        <f t="shared" si="24"/>
        <v>-7.6930274165795676E-2</v>
      </c>
      <c r="K83" s="117">
        <v>255991</v>
      </c>
      <c r="L83" s="116">
        <f t="shared" si="25"/>
        <v>-7.8695156141468492E-2</v>
      </c>
      <c r="M83" s="117">
        <v>660482</v>
      </c>
      <c r="N83" s="116">
        <f t="shared" si="26"/>
        <v>-7.7615112721158397E-2</v>
      </c>
      <c r="O83" s="115">
        <v>2110883</v>
      </c>
      <c r="P83" s="116">
        <f t="shared" si="27"/>
        <v>4.5682148507975029E-2</v>
      </c>
      <c r="Q83" s="115">
        <v>1691231</v>
      </c>
      <c r="R83" s="116">
        <f t="shared" si="28"/>
        <v>1.6319586749147019E-2</v>
      </c>
      <c r="S83" s="115">
        <v>3802114</v>
      </c>
      <c r="T83" s="116">
        <f t="shared" si="29"/>
        <v>3.2414452282811146E-2</v>
      </c>
    </row>
    <row r="84" spans="2:20" ht="15" hidden="1" customHeight="1" outlineLevel="1" x14ac:dyDescent="0.25">
      <c r="B84" s="114" t="s">
        <v>92</v>
      </c>
      <c r="C84" s="115">
        <v>327143</v>
      </c>
      <c r="D84" s="116">
        <f t="shared" si="22"/>
        <v>-9.701890127986279E-3</v>
      </c>
      <c r="E84" s="115">
        <v>179705</v>
      </c>
      <c r="F84" s="116">
        <f t="shared" si="22"/>
        <v>-4.6303667144297567E-2</v>
      </c>
      <c r="G84" s="115">
        <v>506848</v>
      </c>
      <c r="H84" s="116">
        <f t="shared" si="23"/>
        <v>-2.2996349112722636E-2</v>
      </c>
      <c r="I84" s="117">
        <v>356135</v>
      </c>
      <c r="J84" s="116">
        <f t="shared" si="24"/>
        <v>-8.5300905626128909E-3</v>
      </c>
      <c r="K84" s="117">
        <v>205258</v>
      </c>
      <c r="L84" s="116">
        <f t="shared" si="25"/>
        <v>-2.0276268937405084E-2</v>
      </c>
      <c r="M84" s="117">
        <v>561393</v>
      </c>
      <c r="N84" s="116">
        <f t="shared" si="26"/>
        <v>-1.2857281015640765E-2</v>
      </c>
      <c r="O84" s="115">
        <v>1744555</v>
      </c>
      <c r="P84" s="116">
        <f t="shared" si="27"/>
        <v>5.1291399508267776E-2</v>
      </c>
      <c r="Q84" s="115">
        <v>1342804</v>
      </c>
      <c r="R84" s="116">
        <f t="shared" si="28"/>
        <v>5.5669331513616749E-2</v>
      </c>
      <c r="S84" s="115">
        <v>3087359</v>
      </c>
      <c r="T84" s="116">
        <f t="shared" si="29"/>
        <v>5.3191050247438643E-2</v>
      </c>
    </row>
    <row r="85" spans="2:20" ht="15" hidden="1" customHeight="1" outlineLevel="1" x14ac:dyDescent="0.25">
      <c r="B85" s="114" t="s">
        <v>93</v>
      </c>
      <c r="C85" s="115">
        <v>321491</v>
      </c>
      <c r="D85" s="116">
        <f t="shared" si="22"/>
        <v>0.17592128605131774</v>
      </c>
      <c r="E85" s="115">
        <v>188394</v>
      </c>
      <c r="F85" s="116">
        <f t="shared" si="22"/>
        <v>0.21198903771181543</v>
      </c>
      <c r="G85" s="115">
        <v>509885</v>
      </c>
      <c r="H85" s="116">
        <f t="shared" si="23"/>
        <v>0.18899488616887061</v>
      </c>
      <c r="I85" s="117">
        <v>354781</v>
      </c>
      <c r="J85" s="116">
        <f t="shared" si="24"/>
        <v>0.16382310778405795</v>
      </c>
      <c r="K85" s="117">
        <v>214355</v>
      </c>
      <c r="L85" s="116">
        <f t="shared" si="25"/>
        <v>0.24292589585990965</v>
      </c>
      <c r="M85" s="117">
        <v>569136</v>
      </c>
      <c r="N85" s="116">
        <f t="shared" si="26"/>
        <v>0.19240479278275124</v>
      </c>
      <c r="O85" s="115">
        <v>1723796</v>
      </c>
      <c r="P85" s="116">
        <f t="shared" si="27"/>
        <v>0.13424943807212686</v>
      </c>
      <c r="Q85" s="115">
        <v>1245031</v>
      </c>
      <c r="R85" s="116">
        <f t="shared" si="28"/>
        <v>4.6445033166018446E-2</v>
      </c>
      <c r="S85" s="115">
        <v>2968827</v>
      </c>
      <c r="T85" s="116">
        <f t="shared" si="29"/>
        <v>9.5694103058083568E-2</v>
      </c>
    </row>
    <row r="86" spans="2:20" ht="15" hidden="1" customHeight="1" outlineLevel="1" x14ac:dyDescent="0.25">
      <c r="B86" s="114" t="s">
        <v>94</v>
      </c>
      <c r="C86" s="115">
        <v>407182</v>
      </c>
      <c r="D86" s="116">
        <f t="shared" si="22"/>
        <v>0.12538417317089356</v>
      </c>
      <c r="E86" s="115">
        <v>205950</v>
      </c>
      <c r="F86" s="116">
        <f t="shared" si="22"/>
        <v>7.7026058853368662E-2</v>
      </c>
      <c r="G86" s="115">
        <v>613132</v>
      </c>
      <c r="H86" s="116">
        <f t="shared" si="23"/>
        <v>0.10866361563512017</v>
      </c>
      <c r="I86" s="117">
        <v>446888</v>
      </c>
      <c r="J86" s="116">
        <f t="shared" si="24"/>
        <v>9.9341951513511439E-2</v>
      </c>
      <c r="K86" s="117">
        <v>233964</v>
      </c>
      <c r="L86" s="116">
        <f t="shared" si="25"/>
        <v>9.434827145884106E-2</v>
      </c>
      <c r="M86" s="117">
        <v>680852</v>
      </c>
      <c r="N86" s="116">
        <f t="shared" si="26"/>
        <v>9.7620820960248045E-2</v>
      </c>
      <c r="O86" s="115">
        <v>1923829</v>
      </c>
      <c r="P86" s="116">
        <f t="shared" si="27"/>
        <v>5.4774182052441889E-2</v>
      </c>
      <c r="Q86" s="115">
        <v>1453361</v>
      </c>
      <c r="R86" s="116">
        <f t="shared" si="28"/>
        <v>-1.6239190118536362E-2</v>
      </c>
      <c r="S86" s="115">
        <v>3377190</v>
      </c>
      <c r="T86" s="116">
        <f t="shared" si="29"/>
        <v>2.2995041009888029E-2</v>
      </c>
    </row>
    <row r="87" spans="2:20" ht="15" hidden="1" customHeight="1" outlineLevel="1" x14ac:dyDescent="0.25">
      <c r="B87" s="114" t="s">
        <v>95</v>
      </c>
      <c r="C87" s="115">
        <v>410232</v>
      </c>
      <c r="D87" s="116">
        <f t="shared" si="22"/>
        <v>-2.3726683833013684E-2</v>
      </c>
      <c r="E87" s="115">
        <v>252415</v>
      </c>
      <c r="F87" s="116">
        <f t="shared" si="22"/>
        <v>-2.2056658453050715E-2</v>
      </c>
      <c r="G87" s="115">
        <v>662647</v>
      </c>
      <c r="H87" s="116">
        <f t="shared" si="23"/>
        <v>-2.3091211982721793E-2</v>
      </c>
      <c r="I87" s="117">
        <v>454238</v>
      </c>
      <c r="J87" s="116">
        <f t="shared" si="24"/>
        <v>-1.2980973985902144E-2</v>
      </c>
      <c r="K87" s="117">
        <v>286644</v>
      </c>
      <c r="L87" s="116">
        <f t="shared" si="25"/>
        <v>1.1513863738654706E-4</v>
      </c>
      <c r="M87" s="117">
        <v>740882</v>
      </c>
      <c r="N87" s="116">
        <f t="shared" si="26"/>
        <v>-7.9550308439885198E-3</v>
      </c>
      <c r="O87" s="115">
        <v>2105874</v>
      </c>
      <c r="P87" s="116">
        <f t="shared" si="27"/>
        <v>3.8621677420118461E-2</v>
      </c>
      <c r="Q87" s="115">
        <v>1877380</v>
      </c>
      <c r="R87" s="116">
        <f t="shared" si="28"/>
        <v>2.2325420310153277E-2</v>
      </c>
      <c r="S87" s="115">
        <v>3983254</v>
      </c>
      <c r="T87" s="116">
        <f t="shared" si="29"/>
        <v>3.0876709520935686E-2</v>
      </c>
    </row>
    <row r="88" spans="2:20" ht="15" hidden="1" customHeight="1" outlineLevel="1" x14ac:dyDescent="0.25">
      <c r="B88" s="114" t="s">
        <v>96</v>
      </c>
      <c r="C88" s="115">
        <v>393912</v>
      </c>
      <c r="D88" s="116">
        <f t="shared" si="22"/>
        <v>2.416157288121501E-2</v>
      </c>
      <c r="E88" s="115">
        <v>239153</v>
      </c>
      <c r="F88" s="116">
        <f t="shared" si="22"/>
        <v>4.4900119285631312E-3</v>
      </c>
      <c r="G88" s="115">
        <v>633065</v>
      </c>
      <c r="H88" s="116">
        <f t="shared" si="23"/>
        <v>1.6640356638718545E-2</v>
      </c>
      <c r="I88" s="117">
        <v>430727</v>
      </c>
      <c r="J88" s="116">
        <f t="shared" si="24"/>
        <v>3.090116223409356E-2</v>
      </c>
      <c r="K88" s="117">
        <v>271596</v>
      </c>
      <c r="L88" s="116">
        <f t="shared" si="25"/>
        <v>3.042374714030438E-2</v>
      </c>
      <c r="M88" s="117">
        <v>702323</v>
      </c>
      <c r="N88" s="116">
        <f t="shared" si="26"/>
        <v>3.0716488135334563E-2</v>
      </c>
      <c r="O88" s="115">
        <v>1947683</v>
      </c>
      <c r="P88" s="116">
        <f t="shared" si="27"/>
        <v>6.5803269287174615E-2</v>
      </c>
      <c r="Q88" s="115">
        <v>1800723</v>
      </c>
      <c r="R88" s="116">
        <f t="shared" si="28"/>
        <v>5.2222453358514276E-2</v>
      </c>
      <c r="S88" s="115">
        <v>3748406</v>
      </c>
      <c r="T88" s="116">
        <f t="shared" si="29"/>
        <v>5.9235601833850238E-2</v>
      </c>
    </row>
    <row r="89" spans="2:20" ht="15" hidden="1" customHeight="1" outlineLevel="1" x14ac:dyDescent="0.25">
      <c r="B89" s="114" t="s">
        <v>97</v>
      </c>
      <c r="C89" s="115">
        <v>380009</v>
      </c>
      <c r="D89" s="116">
        <f t="shared" si="22"/>
        <v>-1.3263501741029304E-2</v>
      </c>
      <c r="E89" s="115">
        <v>257584</v>
      </c>
      <c r="F89" s="116">
        <f t="shared" si="22"/>
        <v>-2.5557224950046864E-3</v>
      </c>
      <c r="G89" s="115">
        <v>637593</v>
      </c>
      <c r="H89" s="116">
        <f t="shared" si="23"/>
        <v>-8.9654175494007227E-3</v>
      </c>
      <c r="I89" s="117">
        <v>417612</v>
      </c>
      <c r="J89" s="116">
        <f t="shared" si="24"/>
        <v>-1.4045202461983042E-2</v>
      </c>
      <c r="K89" s="117">
        <v>292302</v>
      </c>
      <c r="L89" s="116">
        <f t="shared" si="25"/>
        <v>2.1406407245890602E-2</v>
      </c>
      <c r="M89" s="117">
        <v>709914</v>
      </c>
      <c r="N89" s="116">
        <f t="shared" si="26"/>
        <v>2.4938815364006217E-4</v>
      </c>
      <c r="O89" s="115">
        <v>2002887</v>
      </c>
      <c r="P89" s="116">
        <f t="shared" si="27"/>
        <v>1.4990579261402015E-2</v>
      </c>
      <c r="Q89" s="115">
        <v>1796915</v>
      </c>
      <c r="R89" s="116">
        <f t="shared" si="28"/>
        <v>1.5024427828462361E-2</v>
      </c>
      <c r="S89" s="115">
        <v>3799802</v>
      </c>
      <c r="T89" s="116">
        <f t="shared" si="29"/>
        <v>1.5006585866151667E-2</v>
      </c>
    </row>
    <row r="90" spans="2:20" collapsed="1" x14ac:dyDescent="0.25">
      <c r="B90" s="125">
        <v>2008</v>
      </c>
      <c r="C90" s="117">
        <v>4431353</v>
      </c>
      <c r="D90" s="126">
        <f t="shared" si="22"/>
        <v>-1.6004693312584695E-2</v>
      </c>
      <c r="E90" s="117">
        <v>2595510</v>
      </c>
      <c r="F90" s="126">
        <f t="shared" si="22"/>
        <v>-3.4785519049478464E-2</v>
      </c>
      <c r="G90" s="117">
        <v>7026863</v>
      </c>
      <c r="H90" s="126">
        <f t="shared" si="23"/>
        <v>-2.3026275085405223E-2</v>
      </c>
      <c r="I90" s="117">
        <v>4832046</v>
      </c>
      <c r="J90" s="126">
        <f t="shared" si="24"/>
        <v>-1.5047493134241141E-2</v>
      </c>
      <c r="K90" s="117">
        <v>2957842</v>
      </c>
      <c r="L90" s="126">
        <f t="shared" si="25"/>
        <v>-1.4033604649689946E-2</v>
      </c>
      <c r="M90" s="117">
        <v>7789888</v>
      </c>
      <c r="N90" s="126">
        <f t="shared" si="26"/>
        <v>-1.4662762533220852E-2</v>
      </c>
      <c r="O90" s="117">
        <v>23009399</v>
      </c>
      <c r="P90" s="126">
        <f t="shared" si="27"/>
        <v>1.5767408703919239E-2</v>
      </c>
      <c r="Q90" s="117">
        <v>19052678</v>
      </c>
      <c r="R90" s="126">
        <f t="shared" si="28"/>
        <v>-1.214256123466384E-2</v>
      </c>
      <c r="S90" s="117">
        <v>42062077</v>
      </c>
      <c r="T90" s="126">
        <f t="shared" si="29"/>
        <v>2.9322277811290043E-3</v>
      </c>
    </row>
    <row r="91" spans="2:20" ht="15" hidden="1" customHeight="1" outlineLevel="1" x14ac:dyDescent="0.25">
      <c r="B91" s="114" t="s">
        <v>86</v>
      </c>
      <c r="C91" s="115">
        <v>369153</v>
      </c>
      <c r="D91" s="116">
        <f t="shared" si="22"/>
        <v>2.3786940894568787E-2</v>
      </c>
      <c r="E91" s="115">
        <v>260003</v>
      </c>
      <c r="F91" s="116">
        <f t="shared" si="22"/>
        <v>4.0773846455605556E-2</v>
      </c>
      <c r="G91" s="115">
        <v>629156</v>
      </c>
      <c r="H91" s="116">
        <f t="shared" si="23"/>
        <v>3.0739212277991479E-2</v>
      </c>
      <c r="I91" s="117">
        <v>404083</v>
      </c>
      <c r="J91" s="116">
        <f t="shared" si="24"/>
        <v>2.0259607785708678E-2</v>
      </c>
      <c r="K91" s="117">
        <v>289569</v>
      </c>
      <c r="L91" s="116">
        <f t="shared" si="25"/>
        <v>4.8942613508755395E-2</v>
      </c>
      <c r="M91" s="117">
        <v>693652</v>
      </c>
      <c r="N91" s="116">
        <f t="shared" si="26"/>
        <v>3.2040552463336036E-2</v>
      </c>
      <c r="O91" s="115">
        <v>1869007</v>
      </c>
      <c r="P91" s="116">
        <f t="shared" si="27"/>
        <v>2.0115212129172555E-3</v>
      </c>
      <c r="Q91" s="115">
        <v>1753739</v>
      </c>
      <c r="R91" s="116">
        <f t="shared" si="28"/>
        <v>1.9982772870003718E-2</v>
      </c>
      <c r="S91" s="115">
        <v>3622746</v>
      </c>
      <c r="T91" s="116">
        <f t="shared" si="29"/>
        <v>1.0631483921937912E-2</v>
      </c>
    </row>
    <row r="92" spans="2:20" ht="15" hidden="1" customHeight="1" outlineLevel="1" x14ac:dyDescent="0.25">
      <c r="B92" s="114" t="s">
        <v>87</v>
      </c>
      <c r="C92" s="115">
        <v>381562</v>
      </c>
      <c r="D92" s="116">
        <f t="shared" si="22"/>
        <v>1.1084347565709862E-2</v>
      </c>
      <c r="E92" s="115">
        <v>226551</v>
      </c>
      <c r="F92" s="116">
        <f t="shared" si="22"/>
        <v>4.2421340993110679E-3</v>
      </c>
      <c r="G92" s="115">
        <v>608113</v>
      </c>
      <c r="H92" s="116">
        <f t="shared" si="23"/>
        <v>8.5244281253058496E-3</v>
      </c>
      <c r="I92" s="117">
        <v>412586</v>
      </c>
      <c r="J92" s="116">
        <f t="shared" si="24"/>
        <v>-2.3334485952155593E-3</v>
      </c>
      <c r="K92" s="117">
        <v>253095</v>
      </c>
      <c r="L92" s="116">
        <f t="shared" si="25"/>
        <v>1.6992554889894151E-4</v>
      </c>
      <c r="M92" s="117">
        <v>665681</v>
      </c>
      <c r="N92" s="116">
        <f t="shared" si="26"/>
        <v>-1.3831320891145582E-3</v>
      </c>
      <c r="O92" s="115">
        <v>1937410</v>
      </c>
      <c r="P92" s="116">
        <f t="shared" si="27"/>
        <v>3.0077534547082507E-2</v>
      </c>
      <c r="Q92" s="115">
        <v>1711889</v>
      </c>
      <c r="R92" s="116">
        <f t="shared" si="28"/>
        <v>3.9804070372329026E-3</v>
      </c>
      <c r="S92" s="115">
        <v>3649299</v>
      </c>
      <c r="T92" s="116">
        <f t="shared" si="29"/>
        <v>1.7668444628620383E-2</v>
      </c>
    </row>
    <row r="93" spans="2:20" ht="15" hidden="1" customHeight="1" outlineLevel="1" x14ac:dyDescent="0.25">
      <c r="B93" s="114" t="s">
        <v>88</v>
      </c>
      <c r="C93" s="115">
        <v>327249</v>
      </c>
      <c r="D93" s="116">
        <f t="shared" si="22"/>
        <v>-0.117499056145839</v>
      </c>
      <c r="E93" s="115">
        <v>191784</v>
      </c>
      <c r="F93" s="116">
        <f t="shared" si="22"/>
        <v>-3.1239441744418395E-3</v>
      </c>
      <c r="G93" s="115">
        <v>519033</v>
      </c>
      <c r="H93" s="116">
        <f t="shared" si="23"/>
        <v>-7.8429701440860811E-2</v>
      </c>
      <c r="I93" s="117">
        <v>353088</v>
      </c>
      <c r="J93" s="116">
        <f t="shared" si="24"/>
        <v>-0.11907708275118756</v>
      </c>
      <c r="K93" s="117">
        <v>216307</v>
      </c>
      <c r="L93" s="116">
        <f t="shared" si="25"/>
        <v>6.4863456375370276E-3</v>
      </c>
      <c r="M93" s="117">
        <v>569395</v>
      </c>
      <c r="N93" s="116">
        <f t="shared" si="26"/>
        <v>-7.5250637861786651E-2</v>
      </c>
      <c r="O93" s="115">
        <v>1877076</v>
      </c>
      <c r="P93" s="116">
        <f t="shared" si="27"/>
        <v>-5.1335480587531568E-2</v>
      </c>
      <c r="Q93" s="115">
        <v>1568699</v>
      </c>
      <c r="R93" s="116">
        <f t="shared" si="28"/>
        <v>-8.2617142268996191E-2</v>
      </c>
      <c r="S93" s="115">
        <v>3445775</v>
      </c>
      <c r="T93" s="116">
        <f t="shared" si="29"/>
        <v>-6.5837034579028564E-2</v>
      </c>
    </row>
    <row r="94" spans="2:20" ht="15" hidden="1" customHeight="1" outlineLevel="1" x14ac:dyDescent="0.25">
      <c r="B94" s="114" t="s">
        <v>89</v>
      </c>
      <c r="C94" s="115">
        <v>372662</v>
      </c>
      <c r="D94" s="116">
        <f t="shared" si="22"/>
        <v>-0.102482093571026</v>
      </c>
      <c r="E94" s="115">
        <v>188098</v>
      </c>
      <c r="F94" s="116">
        <f t="shared" si="22"/>
        <v>-7.5794500894243444E-2</v>
      </c>
      <c r="G94" s="115">
        <v>560760</v>
      </c>
      <c r="H94" s="116">
        <f t="shared" si="23"/>
        <v>-9.3703635464445378E-2</v>
      </c>
      <c r="I94" s="117">
        <v>396349</v>
      </c>
      <c r="J94" s="116">
        <f t="shared" si="24"/>
        <v>-0.11769118779746135</v>
      </c>
      <c r="K94" s="117">
        <v>212512</v>
      </c>
      <c r="L94" s="116">
        <f t="shared" si="25"/>
        <v>-7.412264459209239E-2</v>
      </c>
      <c r="M94" s="117">
        <v>608861</v>
      </c>
      <c r="N94" s="116">
        <f t="shared" si="26"/>
        <v>-0.10295796789064493</v>
      </c>
      <c r="O94" s="115">
        <v>1838273</v>
      </c>
      <c r="P94" s="116">
        <f t="shared" si="27"/>
        <v>-4.7924052403013229E-2</v>
      </c>
      <c r="Q94" s="115">
        <v>1381300</v>
      </c>
      <c r="R94" s="116">
        <f t="shared" si="28"/>
        <v>-0.11251119560733835</v>
      </c>
      <c r="S94" s="115">
        <v>3219573</v>
      </c>
      <c r="T94" s="116">
        <f t="shared" si="29"/>
        <v>-7.6750556819058402E-2</v>
      </c>
    </row>
    <row r="95" spans="2:20" ht="15" hidden="1" customHeight="1" outlineLevel="1" x14ac:dyDescent="0.25">
      <c r="B95" s="114" t="s">
        <v>90</v>
      </c>
      <c r="C95" s="115">
        <v>488860</v>
      </c>
      <c r="D95" s="116">
        <f t="shared" si="22"/>
        <v>-1.5647432399507832E-2</v>
      </c>
      <c r="E95" s="115">
        <v>285041</v>
      </c>
      <c r="F95" s="116">
        <f t="shared" si="22"/>
        <v>-9.8376714731843729E-3</v>
      </c>
      <c r="G95" s="115">
        <v>773901</v>
      </c>
      <c r="H95" s="116">
        <f t="shared" si="23"/>
        <v>-1.3515546128509248E-2</v>
      </c>
      <c r="I95" s="117">
        <v>529425</v>
      </c>
      <c r="J95" s="116">
        <f t="shared" si="24"/>
        <v>-2.6745763584288929E-2</v>
      </c>
      <c r="K95" s="117">
        <v>318479</v>
      </c>
      <c r="L95" s="116">
        <f t="shared" si="25"/>
        <v>-6.3832774354574129E-3</v>
      </c>
      <c r="M95" s="117">
        <v>847904</v>
      </c>
      <c r="N95" s="116">
        <f t="shared" si="26"/>
        <v>-1.9196089295649865E-2</v>
      </c>
      <c r="O95" s="115">
        <v>2280363</v>
      </c>
      <c r="P95" s="116">
        <f t="shared" si="27"/>
        <v>-3.4954478685411017E-2</v>
      </c>
      <c r="Q95" s="115">
        <v>1950001</v>
      </c>
      <c r="R95" s="116">
        <f t="shared" si="28"/>
        <v>-0.10745544374088578</v>
      </c>
      <c r="S95" s="115">
        <v>4230364</v>
      </c>
      <c r="T95" s="116">
        <f t="shared" si="29"/>
        <v>-6.9784562610975764E-2</v>
      </c>
    </row>
    <row r="96" spans="2:20" ht="15" hidden="1" customHeight="1" outlineLevel="1" x14ac:dyDescent="0.25">
      <c r="B96" s="114" t="s">
        <v>91</v>
      </c>
      <c r="C96" s="115">
        <v>408446</v>
      </c>
      <c r="D96" s="116">
        <f t="shared" si="22"/>
        <v>-0.10230661875405223</v>
      </c>
      <c r="E96" s="115">
        <v>248044</v>
      </c>
      <c r="F96" s="116">
        <f t="shared" si="22"/>
        <v>-3.113867883257293E-2</v>
      </c>
      <c r="G96" s="115">
        <v>656490</v>
      </c>
      <c r="H96" s="116">
        <f t="shared" si="23"/>
        <v>-7.6680951490201932E-2</v>
      </c>
      <c r="I96" s="117">
        <v>438202</v>
      </c>
      <c r="J96" s="116">
        <f t="shared" si="24"/>
        <v>-0.11307350405207384</v>
      </c>
      <c r="K96" s="117">
        <v>277857</v>
      </c>
      <c r="L96" s="116">
        <f t="shared" si="25"/>
        <v>-1.6226455176320598E-2</v>
      </c>
      <c r="M96" s="117">
        <v>716059</v>
      </c>
      <c r="N96" s="116">
        <f t="shared" si="26"/>
        <v>-7.7847234027208945E-2</v>
      </c>
      <c r="O96" s="115">
        <v>2018666</v>
      </c>
      <c r="P96" s="116">
        <f t="shared" si="27"/>
        <v>-6.3728045683160262E-2</v>
      </c>
      <c r="Q96" s="115">
        <v>1664074</v>
      </c>
      <c r="R96" s="116">
        <f t="shared" si="28"/>
        <v>-0.11107205605125214</v>
      </c>
      <c r="S96" s="115">
        <v>3682740</v>
      </c>
      <c r="T96" s="116">
        <f t="shared" si="29"/>
        <v>-8.5730656550322304E-2</v>
      </c>
    </row>
    <row r="97" spans="2:20" ht="15" hidden="1" customHeight="1" outlineLevel="1" x14ac:dyDescent="0.25">
      <c r="B97" s="114" t="s">
        <v>92</v>
      </c>
      <c r="C97" s="115">
        <v>330348</v>
      </c>
      <c r="D97" s="116">
        <f t="shared" si="22"/>
        <v>-0.1067040193830312</v>
      </c>
      <c r="E97" s="115">
        <v>188430</v>
      </c>
      <c r="F97" s="116">
        <f t="shared" si="22"/>
        <v>3.7490158076433966E-2</v>
      </c>
      <c r="G97" s="115">
        <v>518778</v>
      </c>
      <c r="H97" s="116">
        <f t="shared" si="23"/>
        <v>-5.9211612011700554E-2</v>
      </c>
      <c r="I97" s="117">
        <v>359199</v>
      </c>
      <c r="J97" s="116">
        <f t="shared" si="24"/>
        <v>-9.7542101838336004E-2</v>
      </c>
      <c r="K97" s="117">
        <v>209506</v>
      </c>
      <c r="L97" s="116">
        <f t="shared" si="25"/>
        <v>5.1056293865920255E-2</v>
      </c>
      <c r="M97" s="117">
        <v>568705</v>
      </c>
      <c r="N97" s="116">
        <f t="shared" si="26"/>
        <v>-4.7956648676157454E-2</v>
      </c>
      <c r="O97" s="115">
        <v>1659440</v>
      </c>
      <c r="P97" s="116">
        <f t="shared" si="27"/>
        <v>-7.3677018376969827E-2</v>
      </c>
      <c r="Q97" s="115">
        <v>1271993</v>
      </c>
      <c r="R97" s="116">
        <f t="shared" si="28"/>
        <v>-8.7916185346202935E-2</v>
      </c>
      <c r="S97" s="115">
        <v>2931433</v>
      </c>
      <c r="T97" s="116">
        <f t="shared" si="29"/>
        <v>-7.9909843855735074E-2</v>
      </c>
    </row>
    <row r="98" spans="2:20" ht="15" hidden="1" customHeight="1" outlineLevel="1" x14ac:dyDescent="0.25">
      <c r="B98" s="114" t="s">
        <v>93</v>
      </c>
      <c r="C98" s="115">
        <v>273395</v>
      </c>
      <c r="D98" s="116">
        <f t="shared" si="22"/>
        <v>-0.23843282542689215</v>
      </c>
      <c r="E98" s="115">
        <v>155442</v>
      </c>
      <c r="F98" s="116">
        <f t="shared" si="22"/>
        <v>2.4815728055485931E-2</v>
      </c>
      <c r="G98" s="115">
        <v>428837</v>
      </c>
      <c r="H98" s="116">
        <f t="shared" si="23"/>
        <v>-0.16024305419568097</v>
      </c>
      <c r="I98" s="117">
        <v>304841</v>
      </c>
      <c r="J98" s="116">
        <f t="shared" si="24"/>
        <v>-0.21400117058882684</v>
      </c>
      <c r="K98" s="117">
        <v>172460</v>
      </c>
      <c r="L98" s="116">
        <f t="shared" si="25"/>
        <v>2.2591165134894675E-2</v>
      </c>
      <c r="M98" s="117">
        <v>477301</v>
      </c>
      <c r="N98" s="116">
        <f t="shared" si="26"/>
        <v>-0.14229930870151974</v>
      </c>
      <c r="O98" s="115">
        <v>1519768</v>
      </c>
      <c r="P98" s="116">
        <f t="shared" si="27"/>
        <v>-0.1096378836611186</v>
      </c>
      <c r="Q98" s="115">
        <v>1189772</v>
      </c>
      <c r="R98" s="116">
        <f t="shared" si="28"/>
        <v>-7.2388604877987928E-2</v>
      </c>
      <c r="S98" s="115">
        <v>2709540</v>
      </c>
      <c r="T98" s="116">
        <f t="shared" si="29"/>
        <v>-9.3656559277397911E-2</v>
      </c>
    </row>
    <row r="99" spans="2:20" ht="15" hidden="1" customHeight="1" outlineLevel="1" x14ac:dyDescent="0.25">
      <c r="B99" s="114" t="s">
        <v>94</v>
      </c>
      <c r="C99" s="115">
        <v>361816</v>
      </c>
      <c r="D99" s="116">
        <f t="shared" si="22"/>
        <v>-3.5825827426317791E-2</v>
      </c>
      <c r="E99" s="115">
        <v>191221</v>
      </c>
      <c r="F99" s="116">
        <f t="shared" si="22"/>
        <v>-0.11771979606431815</v>
      </c>
      <c r="G99" s="115">
        <v>553037</v>
      </c>
      <c r="H99" s="116">
        <f t="shared" si="23"/>
        <v>-6.5807988243143933E-2</v>
      </c>
      <c r="I99" s="117">
        <v>406505</v>
      </c>
      <c r="J99" s="116">
        <f t="shared" si="24"/>
        <v>-1.3241811696033112E-3</v>
      </c>
      <c r="K99" s="117">
        <v>213793</v>
      </c>
      <c r="L99" s="116">
        <f t="shared" si="25"/>
        <v>-0.11306508689176797</v>
      </c>
      <c r="M99" s="117">
        <v>620298</v>
      </c>
      <c r="N99" s="116">
        <f t="shared" si="26"/>
        <v>-4.288440975109975E-2</v>
      </c>
      <c r="O99" s="115">
        <v>1823925</v>
      </c>
      <c r="P99" s="116">
        <f t="shared" si="27"/>
        <v>-5.9357304205217121E-2</v>
      </c>
      <c r="Q99" s="115">
        <v>1477352</v>
      </c>
      <c r="R99" s="116">
        <f t="shared" si="28"/>
        <v>-0.10179409903202918</v>
      </c>
      <c r="S99" s="115">
        <v>3301277</v>
      </c>
      <c r="T99" s="116">
        <f t="shared" si="29"/>
        <v>-7.8833618272889594E-2</v>
      </c>
    </row>
    <row r="100" spans="2:20" ht="15" hidden="1" customHeight="1" outlineLevel="1" x14ac:dyDescent="0.25">
      <c r="B100" s="114" t="s">
        <v>95</v>
      </c>
      <c r="C100" s="115">
        <v>420202</v>
      </c>
      <c r="D100" s="116">
        <f t="shared" si="22"/>
        <v>-1.4681226741827591E-2</v>
      </c>
      <c r="E100" s="115">
        <v>258108</v>
      </c>
      <c r="F100" s="116">
        <f t="shared" si="22"/>
        <v>-1.3661567621893633E-2</v>
      </c>
      <c r="G100" s="115">
        <v>678310</v>
      </c>
      <c r="H100" s="116">
        <f t="shared" si="23"/>
        <v>-1.4293478418823891E-2</v>
      </c>
      <c r="I100" s="117">
        <v>460212</v>
      </c>
      <c r="J100" s="116">
        <f t="shared" si="24"/>
        <v>-6.2770043984375912E-3</v>
      </c>
      <c r="K100" s="117">
        <v>286611</v>
      </c>
      <c r="L100" s="116">
        <f t="shared" si="25"/>
        <v>-1.3899831756986947E-2</v>
      </c>
      <c r="M100" s="117">
        <v>746823</v>
      </c>
      <c r="N100" s="116">
        <f t="shared" si="26"/>
        <v>-9.2163392016132439E-3</v>
      </c>
      <c r="O100" s="115">
        <v>2027566</v>
      </c>
      <c r="P100" s="116">
        <f t="shared" si="27"/>
        <v>2.4161026045161904E-3</v>
      </c>
      <c r="Q100" s="115">
        <v>1836382</v>
      </c>
      <c r="R100" s="116">
        <f t="shared" si="28"/>
        <v>-5.8806492912417685E-3</v>
      </c>
      <c r="S100" s="115">
        <v>3863948</v>
      </c>
      <c r="T100" s="116">
        <f t="shared" si="29"/>
        <v>-1.5442163722078073E-3</v>
      </c>
    </row>
    <row r="101" spans="2:20" ht="15" hidden="1" customHeight="1" outlineLevel="1" x14ac:dyDescent="0.25">
      <c r="B101" s="114" t="s">
        <v>96</v>
      </c>
      <c r="C101" s="115">
        <v>384619</v>
      </c>
      <c r="D101" s="116">
        <f t="shared" si="22"/>
        <v>5.6318878851659981E-3</v>
      </c>
      <c r="E101" s="115">
        <v>238084</v>
      </c>
      <c r="F101" s="116">
        <f t="shared" si="22"/>
        <v>-4.6290658548309604E-2</v>
      </c>
      <c r="G101" s="115">
        <v>622703</v>
      </c>
      <c r="H101" s="116">
        <f t="shared" si="23"/>
        <v>-1.4874111104958843E-2</v>
      </c>
      <c r="I101" s="117">
        <v>417816</v>
      </c>
      <c r="J101" s="116">
        <f t="shared" si="24"/>
        <v>1.4954088325316972E-2</v>
      </c>
      <c r="K101" s="117">
        <v>263577</v>
      </c>
      <c r="L101" s="116">
        <f t="shared" si="25"/>
        <v>-4.3638699002917281E-2</v>
      </c>
      <c r="M101" s="117">
        <v>681393</v>
      </c>
      <c r="N101" s="116">
        <f t="shared" si="26"/>
        <v>-8.5425687945244189E-3</v>
      </c>
      <c r="O101" s="115">
        <v>1827432</v>
      </c>
      <c r="P101" s="116">
        <f t="shared" si="27"/>
        <v>7.1897560994429455E-3</v>
      </c>
      <c r="Q101" s="115">
        <v>1711352</v>
      </c>
      <c r="R101" s="116">
        <f t="shared" si="28"/>
        <v>-2.7795577976231001E-2</v>
      </c>
      <c r="S101" s="115">
        <v>3538784</v>
      </c>
      <c r="T101" s="116">
        <f t="shared" si="29"/>
        <v>-1.0038137818151993E-2</v>
      </c>
    </row>
    <row r="102" spans="2:20" ht="15" hidden="1" customHeight="1" outlineLevel="1" x14ac:dyDescent="0.25">
      <c r="B102" s="114" t="s">
        <v>97</v>
      </c>
      <c r="C102" s="115">
        <v>385117</v>
      </c>
      <c r="D102" s="116">
        <f t="shared" si="22"/>
        <v>4.2017056830849553E-2</v>
      </c>
      <c r="E102" s="115">
        <v>258244</v>
      </c>
      <c r="F102" s="116">
        <f t="shared" si="22"/>
        <v>1.0737807549028311E-3</v>
      </c>
      <c r="G102" s="115">
        <v>643361</v>
      </c>
      <c r="H102" s="116">
        <f t="shared" si="23"/>
        <v>2.5186637027830194E-2</v>
      </c>
      <c r="I102" s="117">
        <v>423561</v>
      </c>
      <c r="J102" s="116">
        <f t="shared" si="24"/>
        <v>6.8373632249895344E-2</v>
      </c>
      <c r="K102" s="117">
        <v>286176</v>
      </c>
      <c r="L102" s="116">
        <f t="shared" si="25"/>
        <v>2.7613012369931411E-4</v>
      </c>
      <c r="M102" s="117">
        <v>709737</v>
      </c>
      <c r="N102" s="116">
        <f t="shared" si="26"/>
        <v>3.9829990725967823E-2</v>
      </c>
      <c r="O102" s="115">
        <v>1973306</v>
      </c>
      <c r="P102" s="116">
        <f t="shared" si="27"/>
        <v>1.4404573108824703E-2</v>
      </c>
      <c r="Q102" s="115">
        <v>1770317</v>
      </c>
      <c r="R102" s="116">
        <f t="shared" si="28"/>
        <v>-2.575561961303563E-2</v>
      </c>
      <c r="S102" s="115">
        <v>3743623</v>
      </c>
      <c r="T102" s="116">
        <f t="shared" si="29"/>
        <v>-4.9914908105271882E-3</v>
      </c>
    </row>
    <row r="103" spans="2:20" collapsed="1" x14ac:dyDescent="0.25">
      <c r="B103" s="125">
        <v>2007</v>
      </c>
      <c r="C103" s="117">
        <v>4503429</v>
      </c>
      <c r="D103" s="126">
        <f t="shared" si="22"/>
        <v>-5.3541378873348644E-2</v>
      </c>
      <c r="E103" s="117">
        <v>2689050</v>
      </c>
      <c r="F103" s="126">
        <f t="shared" si="22"/>
        <v>-1.6632821765178885E-2</v>
      </c>
      <c r="G103" s="117">
        <v>7192479</v>
      </c>
      <c r="H103" s="126">
        <f t="shared" si="23"/>
        <v>-4.0071285175133919E-2</v>
      </c>
      <c r="I103" s="117">
        <v>4905867</v>
      </c>
      <c r="J103" s="126">
        <f t="shared" si="24"/>
        <v>-4.9586725625142325E-2</v>
      </c>
      <c r="K103" s="117">
        <v>2999942</v>
      </c>
      <c r="L103" s="126">
        <f t="shared" si="25"/>
        <v>-1.2491889932851441E-2</v>
      </c>
      <c r="M103" s="117">
        <v>7905809</v>
      </c>
      <c r="N103" s="126">
        <f t="shared" si="26"/>
        <v>-3.5843558484220717E-2</v>
      </c>
      <c r="O103" s="117">
        <v>22652232</v>
      </c>
      <c r="P103" s="126">
        <f t="shared" si="27"/>
        <v>-3.1719413523430995E-2</v>
      </c>
      <c r="Q103" s="117">
        <v>19286870</v>
      </c>
      <c r="R103" s="126">
        <f t="shared" si="28"/>
        <v>-5.8914487359399748E-2</v>
      </c>
      <c r="S103" s="117">
        <v>41939102</v>
      </c>
      <c r="T103" s="126">
        <f t="shared" si="29"/>
        <v>-4.4418472100876349E-2</v>
      </c>
    </row>
    <row r="104" spans="2:20" ht="15" hidden="1" customHeight="1" outlineLevel="1" x14ac:dyDescent="0.25">
      <c r="B104" s="114" t="s">
        <v>86</v>
      </c>
      <c r="C104" s="115">
        <v>360576</v>
      </c>
      <c r="D104" s="127"/>
      <c r="E104" s="115">
        <v>249817</v>
      </c>
      <c r="F104" s="127"/>
      <c r="G104" s="115">
        <v>610393</v>
      </c>
      <c r="H104" s="127"/>
      <c r="I104" s="117">
        <v>396059</v>
      </c>
      <c r="J104" s="127"/>
      <c r="K104" s="117">
        <v>276058</v>
      </c>
      <c r="L104" s="127"/>
      <c r="M104" s="117">
        <v>672117</v>
      </c>
      <c r="N104" s="127"/>
      <c r="O104" s="115">
        <v>1865255</v>
      </c>
      <c r="P104" s="127"/>
      <c r="Q104" s="115">
        <v>1719381</v>
      </c>
      <c r="R104" s="127"/>
      <c r="S104" s="115">
        <v>3584636</v>
      </c>
      <c r="T104" s="127"/>
    </row>
    <row r="105" spans="2:20" ht="15" hidden="1" customHeight="1" outlineLevel="1" x14ac:dyDescent="0.25">
      <c r="B105" s="114" t="s">
        <v>87</v>
      </c>
      <c r="C105" s="115">
        <v>377379</v>
      </c>
      <c r="D105" s="127"/>
      <c r="E105" s="115">
        <v>225594</v>
      </c>
      <c r="F105" s="127"/>
      <c r="G105" s="115">
        <v>602973</v>
      </c>
      <c r="H105" s="127"/>
      <c r="I105" s="117">
        <v>413551</v>
      </c>
      <c r="J105" s="127"/>
      <c r="K105" s="117">
        <v>253052</v>
      </c>
      <c r="L105" s="127"/>
      <c r="M105" s="117">
        <v>666603</v>
      </c>
      <c r="N105" s="127"/>
      <c r="O105" s="115">
        <v>1880839</v>
      </c>
      <c r="P105" s="127"/>
      <c r="Q105" s="115">
        <v>1705102</v>
      </c>
      <c r="R105" s="127"/>
      <c r="S105" s="115">
        <v>3585941</v>
      </c>
      <c r="T105" s="127"/>
    </row>
    <row r="106" spans="2:20" ht="15" hidden="1" customHeight="1" outlineLevel="1" x14ac:dyDescent="0.25">
      <c r="B106" s="114" t="s">
        <v>88</v>
      </c>
      <c r="C106" s="115">
        <v>370820</v>
      </c>
      <c r="D106" s="127"/>
      <c r="E106" s="115">
        <v>192385</v>
      </c>
      <c r="F106" s="127"/>
      <c r="G106" s="115">
        <v>563205</v>
      </c>
      <c r="H106" s="127"/>
      <c r="I106" s="117">
        <v>400816</v>
      </c>
      <c r="J106" s="127"/>
      <c r="K106" s="117">
        <v>214913</v>
      </c>
      <c r="L106" s="127"/>
      <c r="M106" s="117">
        <v>615729</v>
      </c>
      <c r="N106" s="127"/>
      <c r="O106" s="115">
        <v>1978651</v>
      </c>
      <c r="P106" s="127"/>
      <c r="Q106" s="115">
        <v>1709972</v>
      </c>
      <c r="R106" s="127"/>
      <c r="S106" s="115">
        <v>3688623</v>
      </c>
      <c r="T106" s="127"/>
    </row>
    <row r="107" spans="2:20" ht="15" hidden="1" customHeight="1" outlineLevel="1" x14ac:dyDescent="0.25">
      <c r="B107" s="114" t="s">
        <v>89</v>
      </c>
      <c r="C107" s="115">
        <v>415214</v>
      </c>
      <c r="D107" s="127"/>
      <c r="E107" s="115">
        <v>203524</v>
      </c>
      <c r="F107" s="127"/>
      <c r="G107" s="115">
        <v>618738</v>
      </c>
      <c r="H107" s="127"/>
      <c r="I107" s="117">
        <v>449218</v>
      </c>
      <c r="J107" s="127"/>
      <c r="K107" s="117">
        <v>229525</v>
      </c>
      <c r="L107" s="127"/>
      <c r="M107" s="117">
        <v>678743</v>
      </c>
      <c r="N107" s="127"/>
      <c r="O107" s="115">
        <v>1930805</v>
      </c>
      <c r="P107" s="127"/>
      <c r="Q107" s="115">
        <v>1556414</v>
      </c>
      <c r="R107" s="127"/>
      <c r="S107" s="115">
        <v>3487219</v>
      </c>
      <c r="T107" s="127"/>
    </row>
    <row r="108" spans="2:20" ht="15" hidden="1" customHeight="1" outlineLevel="1" x14ac:dyDescent="0.25">
      <c r="B108" s="114" t="s">
        <v>90</v>
      </c>
      <c r="C108" s="115">
        <v>496631</v>
      </c>
      <c r="D108" s="127"/>
      <c r="E108" s="115">
        <v>287873</v>
      </c>
      <c r="F108" s="127"/>
      <c r="G108" s="115">
        <v>784504</v>
      </c>
      <c r="H108" s="127"/>
      <c r="I108" s="117">
        <v>543974</v>
      </c>
      <c r="J108" s="127"/>
      <c r="K108" s="117">
        <v>320525</v>
      </c>
      <c r="L108" s="127"/>
      <c r="M108" s="117">
        <v>864499</v>
      </c>
      <c r="N108" s="127"/>
      <c r="O108" s="115">
        <v>2362959</v>
      </c>
      <c r="P108" s="127"/>
      <c r="Q108" s="115">
        <v>2184766</v>
      </c>
      <c r="R108" s="127"/>
      <c r="S108" s="115">
        <v>4547725</v>
      </c>
      <c r="T108" s="127"/>
    </row>
    <row r="109" spans="2:20" ht="15" hidden="1" customHeight="1" outlineLevel="1" x14ac:dyDescent="0.25">
      <c r="B109" s="114" t="s">
        <v>91</v>
      </c>
      <c r="C109" s="115">
        <v>454995</v>
      </c>
      <c r="D109" s="127"/>
      <c r="E109" s="115">
        <v>256016</v>
      </c>
      <c r="F109" s="127"/>
      <c r="G109" s="115">
        <v>711011</v>
      </c>
      <c r="H109" s="127"/>
      <c r="I109" s="117">
        <v>494068</v>
      </c>
      <c r="J109" s="127"/>
      <c r="K109" s="117">
        <v>282440</v>
      </c>
      <c r="L109" s="127"/>
      <c r="M109" s="117">
        <v>776508</v>
      </c>
      <c r="N109" s="127"/>
      <c r="O109" s="115">
        <v>2156068</v>
      </c>
      <c r="P109" s="127"/>
      <c r="Q109" s="115">
        <v>1872001</v>
      </c>
      <c r="R109" s="127"/>
      <c r="S109" s="115">
        <v>4028069</v>
      </c>
      <c r="T109" s="127"/>
    </row>
    <row r="110" spans="2:20" ht="15" hidden="1" customHeight="1" outlineLevel="1" x14ac:dyDescent="0.25">
      <c r="B110" s="114" t="s">
        <v>92</v>
      </c>
      <c r="C110" s="115">
        <v>369808</v>
      </c>
      <c r="D110" s="127"/>
      <c r="E110" s="115">
        <v>181621</v>
      </c>
      <c r="F110" s="127"/>
      <c r="G110" s="115">
        <v>551429</v>
      </c>
      <c r="H110" s="127"/>
      <c r="I110" s="117">
        <v>398023</v>
      </c>
      <c r="J110" s="127"/>
      <c r="K110" s="117">
        <v>199329</v>
      </c>
      <c r="L110" s="127"/>
      <c r="M110" s="117">
        <v>597352</v>
      </c>
      <c r="N110" s="127"/>
      <c r="O110" s="115">
        <v>1791427</v>
      </c>
      <c r="P110" s="127"/>
      <c r="Q110" s="115">
        <v>1394601</v>
      </c>
      <c r="R110" s="127"/>
      <c r="S110" s="115">
        <v>3186028</v>
      </c>
      <c r="T110" s="127"/>
    </row>
    <row r="111" spans="2:20" ht="15" hidden="1" customHeight="1" outlineLevel="1" x14ac:dyDescent="0.25">
      <c r="B111" s="114" t="s">
        <v>93</v>
      </c>
      <c r="C111" s="115">
        <v>358990</v>
      </c>
      <c r="D111" s="127"/>
      <c r="E111" s="115">
        <v>151678</v>
      </c>
      <c r="F111" s="127"/>
      <c r="G111" s="115">
        <v>510668</v>
      </c>
      <c r="H111" s="127"/>
      <c r="I111" s="117">
        <v>387839</v>
      </c>
      <c r="J111" s="127"/>
      <c r="K111" s="117">
        <v>168650</v>
      </c>
      <c r="L111" s="127"/>
      <c r="M111" s="117">
        <v>556489</v>
      </c>
      <c r="N111" s="127"/>
      <c r="O111" s="115">
        <v>1706910</v>
      </c>
      <c r="P111" s="127"/>
      <c r="Q111" s="115">
        <v>1282619</v>
      </c>
      <c r="R111" s="127"/>
      <c r="S111" s="115">
        <v>2989529</v>
      </c>
      <c r="T111" s="127"/>
    </row>
    <row r="112" spans="2:20" ht="15" hidden="1" customHeight="1" outlineLevel="1" x14ac:dyDescent="0.25">
      <c r="B112" s="114" t="s">
        <v>94</v>
      </c>
      <c r="C112" s="115">
        <v>375260</v>
      </c>
      <c r="D112" s="127"/>
      <c r="E112" s="115">
        <v>216735</v>
      </c>
      <c r="F112" s="127"/>
      <c r="G112" s="115">
        <v>591995</v>
      </c>
      <c r="H112" s="127"/>
      <c r="I112" s="117">
        <v>407044</v>
      </c>
      <c r="J112" s="127"/>
      <c r="K112" s="117">
        <v>241047</v>
      </c>
      <c r="L112" s="127"/>
      <c r="M112" s="117">
        <v>648091</v>
      </c>
      <c r="N112" s="127"/>
      <c r="O112" s="115">
        <v>1939020</v>
      </c>
      <c r="P112" s="127"/>
      <c r="Q112" s="115">
        <v>1644781</v>
      </c>
      <c r="R112" s="127"/>
      <c r="S112" s="115">
        <v>3583801</v>
      </c>
      <c r="T112" s="127"/>
    </row>
    <row r="113" spans="2:20" ht="15" hidden="1" customHeight="1" outlineLevel="1" x14ac:dyDescent="0.25">
      <c r="B113" s="114" t="s">
        <v>95</v>
      </c>
      <c r="C113" s="115">
        <v>426463</v>
      </c>
      <c r="D113" s="127"/>
      <c r="E113" s="115">
        <v>261683</v>
      </c>
      <c r="F113" s="127"/>
      <c r="G113" s="115">
        <v>688146</v>
      </c>
      <c r="H113" s="127"/>
      <c r="I113" s="117">
        <v>463119</v>
      </c>
      <c r="J113" s="127"/>
      <c r="K113" s="117">
        <v>290651</v>
      </c>
      <c r="L113" s="127"/>
      <c r="M113" s="117">
        <v>753770</v>
      </c>
      <c r="N113" s="127"/>
      <c r="O113" s="115">
        <v>2022679</v>
      </c>
      <c r="P113" s="127"/>
      <c r="Q113" s="115">
        <v>1847245</v>
      </c>
      <c r="R113" s="127"/>
      <c r="S113" s="115">
        <v>3869924</v>
      </c>
      <c r="T113" s="127"/>
    </row>
    <row r="114" spans="2:20" ht="15" hidden="1" customHeight="1" outlineLevel="1" x14ac:dyDescent="0.25">
      <c r="B114" s="114" t="s">
        <v>96</v>
      </c>
      <c r="C114" s="115">
        <v>382465</v>
      </c>
      <c r="D114" s="127"/>
      <c r="E114" s="115">
        <v>249640</v>
      </c>
      <c r="F114" s="127"/>
      <c r="G114" s="115">
        <v>632105</v>
      </c>
      <c r="H114" s="127"/>
      <c r="I114" s="117">
        <v>411660</v>
      </c>
      <c r="J114" s="127"/>
      <c r="K114" s="117">
        <v>275604</v>
      </c>
      <c r="L114" s="127"/>
      <c r="M114" s="117">
        <v>687264</v>
      </c>
      <c r="N114" s="127"/>
      <c r="O114" s="115">
        <v>1814387</v>
      </c>
      <c r="P114" s="127"/>
      <c r="Q114" s="115">
        <v>1760280</v>
      </c>
      <c r="R114" s="127"/>
      <c r="S114" s="115">
        <v>3574667</v>
      </c>
      <c r="T114" s="127"/>
    </row>
    <row r="115" spans="2:20" ht="15" hidden="1" customHeight="1" outlineLevel="1" x14ac:dyDescent="0.25">
      <c r="B115" s="114" t="s">
        <v>97</v>
      </c>
      <c r="C115" s="115">
        <v>369588</v>
      </c>
      <c r="D115" s="127"/>
      <c r="E115" s="115">
        <v>257967</v>
      </c>
      <c r="F115" s="127"/>
      <c r="G115" s="115">
        <v>627555</v>
      </c>
      <c r="H115" s="127"/>
      <c r="I115" s="117">
        <v>396454</v>
      </c>
      <c r="J115" s="127"/>
      <c r="K115" s="117">
        <v>286097</v>
      </c>
      <c r="L115" s="127"/>
      <c r="M115" s="117">
        <v>682551</v>
      </c>
      <c r="N115" s="127"/>
      <c r="O115" s="115">
        <v>1945285</v>
      </c>
      <c r="P115" s="127"/>
      <c r="Q115" s="115">
        <v>1817118</v>
      </c>
      <c r="R115" s="127"/>
      <c r="S115" s="115">
        <v>3762403</v>
      </c>
      <c r="T115" s="127"/>
    </row>
    <row r="116" spans="2:20" collapsed="1" x14ac:dyDescent="0.25">
      <c r="B116" s="125">
        <v>2006</v>
      </c>
      <c r="C116" s="117">
        <v>4758189</v>
      </c>
      <c r="D116" s="117"/>
      <c r="E116" s="117">
        <v>2734533</v>
      </c>
      <c r="F116" s="117"/>
      <c r="G116" s="117">
        <v>7492722</v>
      </c>
      <c r="H116" s="117"/>
      <c r="I116" s="117">
        <v>5161825</v>
      </c>
      <c r="J116" s="117"/>
      <c r="K116" s="117">
        <v>3037891</v>
      </c>
      <c r="L116" s="117"/>
      <c r="M116" s="117">
        <v>8199716</v>
      </c>
      <c r="N116" s="117"/>
      <c r="O116" s="117">
        <v>23394285</v>
      </c>
      <c r="P116" s="117"/>
      <c r="Q116" s="117">
        <v>20494280</v>
      </c>
      <c r="R116" s="117"/>
      <c r="S116" s="117">
        <v>43888565</v>
      </c>
      <c r="T116" s="117"/>
    </row>
    <row r="117" spans="2:20" ht="15" customHeight="1" x14ac:dyDescent="0.25">
      <c r="B117" s="402" t="s">
        <v>79</v>
      </c>
      <c r="C117" s="402"/>
      <c r="D117" s="402"/>
      <c r="E117" s="402"/>
      <c r="F117" s="402"/>
      <c r="G117" s="402"/>
      <c r="H117" s="402"/>
      <c r="I117" s="402"/>
      <c r="J117" s="402"/>
      <c r="K117" s="402"/>
      <c r="L117" s="402"/>
      <c r="M117" s="402"/>
      <c r="N117" s="402"/>
      <c r="O117" s="402"/>
      <c r="P117" s="402"/>
      <c r="Q117" s="402"/>
      <c r="R117" s="402"/>
      <c r="S117" s="402"/>
      <c r="T117" s="402"/>
    </row>
    <row r="120" spans="2:20" x14ac:dyDescent="0.25"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</row>
    <row r="121" spans="2:20" x14ac:dyDescent="0.25">
      <c r="C121" s="274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</row>
  </sheetData>
  <mergeCells count="6">
    <mergeCell ref="B117:T117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10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3" width="10.7109375" style="110" customWidth="1"/>
    <col min="4" max="4" width="11.7109375" style="110" customWidth="1"/>
    <col min="5" max="6" width="10.7109375" style="110" customWidth="1"/>
    <col min="7" max="7" width="11.7109375" style="110" customWidth="1"/>
    <col min="8" max="9" width="10.7109375" style="110" customWidth="1"/>
    <col min="10" max="10" width="11.7109375" style="110" customWidth="1"/>
    <col min="11" max="11" width="10.7109375" style="110" customWidth="1"/>
    <col min="12" max="16384" width="11.42578125" style="110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429" t="s">
        <v>263</v>
      </c>
      <c r="C5" s="429"/>
      <c r="D5" s="429"/>
      <c r="E5" s="429"/>
      <c r="F5" s="429"/>
      <c r="G5" s="429"/>
      <c r="H5" s="429"/>
      <c r="I5" s="429"/>
      <c r="J5" s="429"/>
      <c r="K5" s="429"/>
    </row>
    <row r="6" spans="2:11" ht="15" customHeight="1" x14ac:dyDescent="0.25">
      <c r="B6" s="275"/>
      <c r="C6" s="404" t="s">
        <v>71</v>
      </c>
      <c r="D6" s="404"/>
      <c r="E6" s="404"/>
      <c r="F6" s="407" t="s">
        <v>134</v>
      </c>
      <c r="G6" s="407"/>
      <c r="H6" s="407"/>
      <c r="I6" s="404" t="s">
        <v>47</v>
      </c>
      <c r="J6" s="404"/>
      <c r="K6" s="404"/>
    </row>
    <row r="7" spans="2:11" ht="15" customHeight="1" x14ac:dyDescent="0.25">
      <c r="B7" s="275"/>
      <c r="C7" s="130" t="s">
        <v>142</v>
      </c>
      <c r="D7" s="130" t="s">
        <v>143</v>
      </c>
      <c r="E7" s="130" t="s">
        <v>117</v>
      </c>
      <c r="F7" s="131" t="s">
        <v>142</v>
      </c>
      <c r="G7" s="131" t="s">
        <v>143</v>
      </c>
      <c r="H7" s="131" t="s">
        <v>117</v>
      </c>
      <c r="I7" s="130" t="s">
        <v>136</v>
      </c>
      <c r="J7" s="130" t="s">
        <v>143</v>
      </c>
      <c r="K7" s="130" t="s">
        <v>117</v>
      </c>
    </row>
    <row r="8" spans="2:11" x14ac:dyDescent="0.25">
      <c r="B8" s="114" t="s">
        <v>94</v>
      </c>
      <c r="C8" s="276">
        <f>IFERROR('Tablas PERNOCTA zona'!C8/'Tablas PERNOCTA zona'!C21-1,"-")</f>
        <v>0.11442811170011491</v>
      </c>
      <c r="D8" s="276">
        <f>IFERROR('Tablas PERNOCTA zona'!E8/'Tablas PERNOCTA zona'!E21-1,"-")</f>
        <v>0.1381738979980256</v>
      </c>
      <c r="E8" s="276">
        <f>IFERROR('Tablas PERNOCTA zona'!G8/'Tablas PERNOCTA zona'!G21-1,"-")</f>
        <v>0.12063734544080318</v>
      </c>
      <c r="F8" s="277">
        <f>IFERROR('Tablas PERNOCTA zona'!I8/'Tablas PERNOCTA zona'!I21-1,"-")</f>
        <v>0.12130340170990817</v>
      </c>
      <c r="G8" s="277">
        <f>IFERROR('Tablas PERNOCTA zona'!K8/'Tablas PERNOCTA zona'!K21-1,"-")</f>
        <v>0.15170958370004439</v>
      </c>
      <c r="H8" s="277">
        <f>IFERROR('Tablas PERNOCTA zona'!M8/'Tablas PERNOCTA zona'!M21-1,"-")</f>
        <v>0.12915091298103687</v>
      </c>
      <c r="I8" s="276">
        <f>IFERROR('Tablas PERNOCTA zona'!O8/'Tablas PERNOCTA zona'!O21-1,"-")</f>
        <v>0.11045806788675505</v>
      </c>
      <c r="J8" s="276">
        <f>IFERROR('Tablas PERNOCTA zona'!Q8/'Tablas PERNOCTA zona'!Q21-1,"-")</f>
        <v>9.1495628594137068E-2</v>
      </c>
      <c r="K8" s="276">
        <f>IFERROR('Tablas PERNOCTA zona'!S8/'Tablas PERNOCTA zona'!S21-1,"-")</f>
        <v>0.10335564640488482</v>
      </c>
    </row>
    <row r="9" spans="2:11" x14ac:dyDescent="0.25">
      <c r="B9" s="114" t="s">
        <v>95</v>
      </c>
      <c r="C9" s="276">
        <f>IFERROR('Tablas PERNOCTA zona'!C9/'Tablas PERNOCTA zona'!C22-1,"-")</f>
        <v>-3.7730542259353239E-2</v>
      </c>
      <c r="D9" s="276">
        <f>IFERROR('Tablas PERNOCTA zona'!E9/'Tablas PERNOCTA zona'!E22-1,"-")</f>
        <v>9.353484466834594E-2</v>
      </c>
      <c r="E9" s="276">
        <f>IFERROR('Tablas PERNOCTA zona'!G9/'Tablas PERNOCTA zona'!G22-1,"-")</f>
        <v>-2.1256163338432277E-3</v>
      </c>
      <c r="F9" s="277">
        <f>IFERROR('Tablas PERNOCTA zona'!I9/'Tablas PERNOCTA zona'!I22-1,"-")</f>
        <v>-3.1085589177609729E-2</v>
      </c>
      <c r="G9" s="277">
        <f>IFERROR('Tablas PERNOCTA zona'!K9/'Tablas PERNOCTA zona'!K22-1,"-")</f>
        <v>0.10208659363588946</v>
      </c>
      <c r="H9" s="277">
        <f>IFERROR('Tablas PERNOCTA zona'!M9/'Tablas PERNOCTA zona'!M22-1,"-")</f>
        <v>4.2964405376093584E-3</v>
      </c>
      <c r="I9" s="276">
        <f>IFERROR('Tablas PERNOCTA zona'!O9/'Tablas PERNOCTA zona'!O22-1,"-")</f>
        <v>2.4611268715786894E-2</v>
      </c>
      <c r="J9" s="276">
        <f>IFERROR('Tablas PERNOCTA zona'!Q9/'Tablas PERNOCTA zona'!Q22-1,"-")</f>
        <v>-1.3442599328389981E-2</v>
      </c>
      <c r="K9" s="276">
        <f>IFERROR('Tablas PERNOCTA zona'!S9/'Tablas PERNOCTA zona'!S22-1,"-")</f>
        <v>9.7385990142668799E-3</v>
      </c>
    </row>
    <row r="10" spans="2:11" x14ac:dyDescent="0.25">
      <c r="B10" s="114" t="s">
        <v>96</v>
      </c>
      <c r="C10" s="276">
        <f>IFERROR('Tablas PERNOCTA zona'!C10/'Tablas PERNOCTA zona'!C23-1,"-")</f>
        <v>2.0207236985169352E-2</v>
      </c>
      <c r="D10" s="276">
        <f>IFERROR('Tablas PERNOCTA zona'!E10/'Tablas PERNOCTA zona'!E23-1,"-")</f>
        <v>5.3262512596573774E-2</v>
      </c>
      <c r="E10" s="276">
        <f>IFERROR('Tablas PERNOCTA zona'!G10/'Tablas PERNOCTA zona'!G23-1,"-")</f>
        <v>2.9454720586392646E-2</v>
      </c>
      <c r="F10" s="277">
        <f>IFERROR('Tablas PERNOCTA zona'!I10/'Tablas PERNOCTA zona'!I23-1,"-")</f>
        <v>2.6891498713047968E-2</v>
      </c>
      <c r="G10" s="277">
        <f>IFERROR('Tablas PERNOCTA zona'!K10/'Tablas PERNOCTA zona'!K23-1,"-")</f>
        <v>6.5771662132502628E-2</v>
      </c>
      <c r="H10" s="277">
        <f>IFERROR('Tablas PERNOCTA zona'!M10/'Tablas PERNOCTA zona'!M23-1,"-")</f>
        <v>3.7506346441238625E-2</v>
      </c>
      <c r="I10" s="276">
        <f>IFERROR('Tablas PERNOCTA zona'!O10/'Tablas PERNOCTA zona'!O23-1,"-")</f>
        <v>9.7953410175612987E-2</v>
      </c>
      <c r="J10" s="276">
        <f>IFERROR('Tablas PERNOCTA zona'!Q10/'Tablas PERNOCTA zona'!Q23-1,"-")</f>
        <v>-1.8505632998975785E-2</v>
      </c>
      <c r="K10" s="276">
        <f>IFERROR('Tablas PERNOCTA zona'!S10/'Tablas PERNOCTA zona'!S23-1,"-")</f>
        <v>5.077652533062138E-2</v>
      </c>
    </row>
    <row r="11" spans="2:11" x14ac:dyDescent="0.25">
      <c r="B11" s="114" t="s">
        <v>97</v>
      </c>
      <c r="C11" s="276">
        <f>IFERROR('Tablas PERNOCTA zona'!C11/'Tablas PERNOCTA zona'!C24-1,"-")</f>
        <v>7.5819262696009471E-2</v>
      </c>
      <c r="D11" s="276">
        <f>IFERROR('Tablas PERNOCTA zona'!E11/'Tablas PERNOCTA zona'!E24-1,"-")</f>
        <v>-5.6581804449759021E-3</v>
      </c>
      <c r="E11" s="276">
        <f>IFERROR('Tablas PERNOCTA zona'!G11/'Tablas PERNOCTA zona'!G24-1,"-")</f>
        <v>5.203376315083541E-2</v>
      </c>
      <c r="F11" s="277">
        <f>IFERROR('Tablas PERNOCTA zona'!I11/'Tablas PERNOCTA zona'!I24-1,"-")</f>
        <v>8.9122672481966925E-2</v>
      </c>
      <c r="G11" s="277">
        <f>IFERROR('Tablas PERNOCTA zona'!K11/'Tablas PERNOCTA zona'!K24-1,"-")</f>
        <v>9.6548366218760506E-3</v>
      </c>
      <c r="H11" s="277">
        <f>IFERROR('Tablas PERNOCTA zona'!M11/'Tablas PERNOCTA zona'!M24-1,"-")</f>
        <v>6.6272496470053843E-2</v>
      </c>
      <c r="I11" s="276">
        <f>IFERROR('Tablas PERNOCTA zona'!O11/'Tablas PERNOCTA zona'!O24-1,"-")</f>
        <v>5.8627846696827302E-2</v>
      </c>
      <c r="J11" s="276">
        <f>IFERROR('Tablas PERNOCTA zona'!Q11/'Tablas PERNOCTA zona'!Q24-1,"-")</f>
        <v>2.7435817348253622E-3</v>
      </c>
      <c r="K11" s="276">
        <f>IFERROR('Tablas PERNOCTA zona'!S11/'Tablas PERNOCTA zona'!S24-1,"-")</f>
        <v>3.6286733309891073E-2</v>
      </c>
    </row>
    <row r="12" spans="2:11" ht="30" customHeight="1" x14ac:dyDescent="0.25">
      <c r="B12" s="63" t="str">
        <f>actualizaciones!$A$2</f>
        <v>I cuatrimestre 2014</v>
      </c>
      <c r="C12" s="168">
        <v>3.8111488721634501E-2</v>
      </c>
      <c r="D12" s="168">
        <v>6.1986834980495509E-2</v>
      </c>
      <c r="E12" s="168">
        <v>4.4733150874138872E-2</v>
      </c>
      <c r="F12" s="168">
        <v>4.629154162355209E-2</v>
      </c>
      <c r="G12" s="168">
        <v>7.4742072392256942E-2</v>
      </c>
      <c r="H12" s="168">
        <v>5.4034460350313118E-2</v>
      </c>
      <c r="I12" s="168">
        <v>7.0730126263278903E-2</v>
      </c>
      <c r="J12" s="168">
        <v>1.1774448250255309E-2</v>
      </c>
      <c r="K12" s="168">
        <v>4.7553045847100295E-2</v>
      </c>
    </row>
    <row r="13" spans="2:11" outlineLevel="1" x14ac:dyDescent="0.25">
      <c r="B13" s="114" t="s">
        <v>86</v>
      </c>
      <c r="C13" s="276">
        <f>IFERROR('Tablas PERNOCTA zona'!C13/'Tablas PERNOCTA zona'!C26-1,"-")</f>
        <v>0.12495691557872202</v>
      </c>
      <c r="D13" s="276">
        <f>IFERROR('Tablas PERNOCTA zona'!E13/'Tablas PERNOCTA zona'!E26-1,"-")</f>
        <v>5.2951541231721855E-2</v>
      </c>
      <c r="E13" s="276">
        <f>IFERROR('Tablas PERNOCTA zona'!G13/'Tablas PERNOCTA zona'!G26-1,"-")</f>
        <v>0.10328045190480917</v>
      </c>
      <c r="F13" s="277">
        <f>IFERROR('Tablas PERNOCTA zona'!I13/'Tablas PERNOCTA zona'!I26-1,"-")</f>
        <v>0.14724372048839096</v>
      </c>
      <c r="G13" s="277">
        <f>IFERROR('Tablas PERNOCTA zona'!K13/'Tablas PERNOCTA zona'!K26-1,"-")</f>
        <v>2.7492050413893354E-2</v>
      </c>
      <c r="H13" s="277">
        <f>IFERROR('Tablas PERNOCTA zona'!M13/'Tablas PERNOCTA zona'!M26-1,"-")</f>
        <v>0.11099745939711347</v>
      </c>
      <c r="I13" s="276">
        <f>IFERROR('Tablas PERNOCTA zona'!O13/'Tablas PERNOCTA zona'!O26-1,"-")</f>
        <v>7.8095048302302184E-2</v>
      </c>
      <c r="J13" s="276">
        <f>IFERROR('Tablas PERNOCTA zona'!Q13/'Tablas PERNOCTA zona'!Q26-1,"-")</f>
        <v>7.9003359727809919E-2</v>
      </c>
      <c r="K13" s="276">
        <f>IFERROR('Tablas PERNOCTA zona'!S13/'Tablas PERNOCTA zona'!S26-1,"-")</f>
        <v>7.845865510288097E-2</v>
      </c>
    </row>
    <row r="14" spans="2:11" outlineLevel="1" x14ac:dyDescent="0.25">
      <c r="B14" s="114" t="s">
        <v>87</v>
      </c>
      <c r="C14" s="276">
        <f>IFERROR('Tablas PERNOCTA zona'!C14/'Tablas PERNOCTA zona'!C27-1,"-")</f>
        <v>0.23599679723031741</v>
      </c>
      <c r="D14" s="276">
        <f>IFERROR('Tablas PERNOCTA zona'!E14/'Tablas PERNOCTA zona'!E27-1,"-")</f>
        <v>0.33582275743916434</v>
      </c>
      <c r="E14" s="276">
        <f>IFERROR('Tablas PERNOCTA zona'!G14/'Tablas PERNOCTA zona'!G27-1,"-")</f>
        <v>0.26399440200594793</v>
      </c>
      <c r="F14" s="277">
        <f>IFERROR('Tablas PERNOCTA zona'!I14/'Tablas PERNOCTA zona'!I27-1,"-")</f>
        <v>0.26025707686912769</v>
      </c>
      <c r="G14" s="277">
        <f>IFERROR('Tablas PERNOCTA zona'!K14/'Tablas PERNOCTA zona'!K27-1,"-")</f>
        <v>0.29363058785751961</v>
      </c>
      <c r="H14" s="277">
        <f>IFERROR('Tablas PERNOCTA zona'!M14/'Tablas PERNOCTA zona'!M27-1,"-")</f>
        <v>0.2697137954865001</v>
      </c>
      <c r="I14" s="276">
        <f>IFERROR('Tablas PERNOCTA zona'!O14/'Tablas PERNOCTA zona'!O27-1,"-")</f>
        <v>9.1089362579634514E-2</v>
      </c>
      <c r="J14" s="276">
        <f>IFERROR('Tablas PERNOCTA zona'!Q14/'Tablas PERNOCTA zona'!Q27-1,"-")</f>
        <v>8.8882097984221309E-2</v>
      </c>
      <c r="K14" s="276">
        <f>IFERROR('Tablas PERNOCTA zona'!S14/'Tablas PERNOCTA zona'!S27-1,"-")</f>
        <v>9.0219065775246632E-2</v>
      </c>
    </row>
    <row r="15" spans="2:11" outlineLevel="1" x14ac:dyDescent="0.25">
      <c r="B15" s="114" t="s">
        <v>88</v>
      </c>
      <c r="C15" s="276">
        <f>IFERROR('Tablas PERNOCTA zona'!C15/'Tablas PERNOCTA zona'!C28-1,"-")</f>
        <v>6.5185128278549609E-2</v>
      </c>
      <c r="D15" s="276">
        <f>IFERROR('Tablas PERNOCTA zona'!E15/'Tablas PERNOCTA zona'!E28-1,"-")</f>
        <v>0.16345971042335816</v>
      </c>
      <c r="E15" s="276">
        <f>IFERROR('Tablas PERNOCTA zona'!G15/'Tablas PERNOCTA zona'!G28-1,"-")</f>
        <v>9.060904770286915E-2</v>
      </c>
      <c r="F15" s="277">
        <f>IFERROR('Tablas PERNOCTA zona'!I15/'Tablas PERNOCTA zona'!I28-1,"-")</f>
        <v>7.0969700530779223E-2</v>
      </c>
      <c r="G15" s="277">
        <f>IFERROR('Tablas PERNOCTA zona'!K15/'Tablas PERNOCTA zona'!K28-1,"-")</f>
        <v>0.12988923893517734</v>
      </c>
      <c r="H15" s="277">
        <f>IFERROR('Tablas PERNOCTA zona'!M15/'Tablas PERNOCTA zona'!M28-1,"-")</f>
        <v>8.6617552221058158E-2</v>
      </c>
      <c r="I15" s="276">
        <f>IFERROR('Tablas PERNOCTA zona'!O15/'Tablas PERNOCTA zona'!O28-1,"-")</f>
        <v>4.1536178832715986E-2</v>
      </c>
      <c r="J15" s="276">
        <f>IFERROR('Tablas PERNOCTA zona'!Q15/'Tablas PERNOCTA zona'!Q28-1,"-")</f>
        <v>1.8444850475287433E-2</v>
      </c>
      <c r="K15" s="276">
        <f>IFERROR('Tablas PERNOCTA zona'!S15/'Tablas PERNOCTA zona'!S28-1,"-")</f>
        <v>3.2789613952356245E-2</v>
      </c>
    </row>
    <row r="16" spans="2:11" outlineLevel="1" x14ac:dyDescent="0.25">
      <c r="B16" s="114" t="s">
        <v>89</v>
      </c>
      <c r="C16" s="276">
        <f>IFERROR('Tablas PERNOCTA zona'!C16/'Tablas PERNOCTA zona'!C29-1,"-")</f>
        <v>8.8334985968800961E-3</v>
      </c>
      <c r="D16" s="276">
        <f>IFERROR('Tablas PERNOCTA zona'!E16/'Tablas PERNOCTA zona'!E29-1,"-")</f>
        <v>0.10834969865240063</v>
      </c>
      <c r="E16" s="276">
        <f>IFERROR('Tablas PERNOCTA zona'!G16/'Tablas PERNOCTA zona'!G29-1,"-")</f>
        <v>3.1032225579053385E-2</v>
      </c>
      <c r="F16" s="277">
        <f>IFERROR('Tablas PERNOCTA zona'!I16/'Tablas PERNOCTA zona'!I29-1,"-")</f>
        <v>2.4682820683042062E-2</v>
      </c>
      <c r="G16" s="277">
        <f>IFERROR('Tablas PERNOCTA zona'!K16/'Tablas PERNOCTA zona'!K29-1,"-")</f>
        <v>7.2152830304393234E-2</v>
      </c>
      <c r="H16" s="277">
        <f>IFERROR('Tablas PERNOCTA zona'!M16/'Tablas PERNOCTA zona'!M29-1,"-")</f>
        <v>3.5656731300891753E-2</v>
      </c>
      <c r="I16" s="276">
        <f>IFERROR('Tablas PERNOCTA zona'!O16/'Tablas PERNOCTA zona'!O29-1,"-")</f>
        <v>1.7828264750782807E-2</v>
      </c>
      <c r="J16" s="276">
        <f>IFERROR('Tablas PERNOCTA zona'!Q16/'Tablas PERNOCTA zona'!Q29-1,"-")</f>
        <v>3.8800236785725417E-2</v>
      </c>
      <c r="K16" s="276">
        <f>IFERROR('Tablas PERNOCTA zona'!S16/'Tablas PERNOCTA zona'!S29-1,"-")</f>
        <v>2.5595902754915301E-2</v>
      </c>
    </row>
    <row r="17" spans="2:11" outlineLevel="1" x14ac:dyDescent="0.25">
      <c r="B17" s="114" t="s">
        <v>90</v>
      </c>
      <c r="C17" s="276">
        <f>IFERROR('Tablas PERNOCTA zona'!C17/'Tablas PERNOCTA zona'!C30-1,"-")</f>
        <v>0.10008322111092616</v>
      </c>
      <c r="D17" s="276">
        <f>IFERROR('Tablas PERNOCTA zona'!E17/'Tablas PERNOCTA zona'!E30-1,"-")</f>
        <v>0.15241244551330224</v>
      </c>
      <c r="E17" s="276">
        <f>IFERROR('Tablas PERNOCTA zona'!G17/'Tablas PERNOCTA zona'!G30-1,"-")</f>
        <v>0.11400291870928192</v>
      </c>
      <c r="F17" s="277">
        <f>IFERROR('Tablas PERNOCTA zona'!I17/'Tablas PERNOCTA zona'!I30-1,"-")</f>
        <v>9.7923340639577416E-2</v>
      </c>
      <c r="G17" s="277">
        <f>IFERROR('Tablas PERNOCTA zona'!K17/'Tablas PERNOCTA zona'!K30-1,"-")</f>
        <v>0.11992859952197987</v>
      </c>
      <c r="H17" s="277">
        <f>IFERROR('Tablas PERNOCTA zona'!M17/'Tablas PERNOCTA zona'!M30-1,"-")</f>
        <v>0.10388426297759357</v>
      </c>
      <c r="I17" s="276">
        <f>IFERROR('Tablas PERNOCTA zona'!O17/'Tablas PERNOCTA zona'!O30-1,"-")</f>
        <v>4.0725419063834201E-2</v>
      </c>
      <c r="J17" s="276">
        <f>IFERROR('Tablas PERNOCTA zona'!Q17/'Tablas PERNOCTA zona'!Q30-1,"-")</f>
        <v>-5.7707686583327034E-3</v>
      </c>
      <c r="K17" s="276">
        <f>IFERROR('Tablas PERNOCTA zona'!S17/'Tablas PERNOCTA zona'!S30-1,"-")</f>
        <v>2.21057875353603E-2</v>
      </c>
    </row>
    <row r="18" spans="2:11" outlineLevel="1" x14ac:dyDescent="0.25">
      <c r="B18" s="114" t="s">
        <v>91</v>
      </c>
      <c r="C18" s="276">
        <f>IFERROR('Tablas PERNOCTA zona'!C18/'Tablas PERNOCTA zona'!C31-1,"-")</f>
        <v>0.24750242201123807</v>
      </c>
      <c r="D18" s="276">
        <f>IFERROR('Tablas PERNOCTA zona'!E18/'Tablas PERNOCTA zona'!E31-1,"-")</f>
        <v>1.1855992687128643</v>
      </c>
      <c r="E18" s="276">
        <f>IFERROR('Tablas PERNOCTA zona'!G18/'Tablas PERNOCTA zona'!G31-1,"-")</f>
        <v>0.41694820534965826</v>
      </c>
      <c r="F18" s="277">
        <f>IFERROR('Tablas PERNOCTA zona'!I18/'Tablas PERNOCTA zona'!I31-1,"-")</f>
        <v>0.10035732649488094</v>
      </c>
      <c r="G18" s="277">
        <f>IFERROR('Tablas PERNOCTA zona'!K18/'Tablas PERNOCTA zona'!K31-1,"-")</f>
        <v>0.14840050714575259</v>
      </c>
      <c r="H18" s="277">
        <f>IFERROR('Tablas PERNOCTA zona'!M18/'Tablas PERNOCTA zona'!M31-1,"-")</f>
        <v>0.11351881386969098</v>
      </c>
      <c r="I18" s="276">
        <f>IFERROR('Tablas PERNOCTA zona'!O18/'Tablas PERNOCTA zona'!O31-1,"-")</f>
        <v>-7.7386124436309434E-3</v>
      </c>
      <c r="J18" s="276">
        <f>IFERROR('Tablas PERNOCTA zona'!Q18/'Tablas PERNOCTA zona'!Q31-1,"-")</f>
        <v>-3.2773990561085764E-4</v>
      </c>
      <c r="K18" s="276">
        <f>IFERROR('Tablas PERNOCTA zona'!S18/'Tablas PERNOCTA zona'!S31-1,"-")</f>
        <v>-4.8455953611696856E-3</v>
      </c>
    </row>
    <row r="19" spans="2:11" outlineLevel="1" x14ac:dyDescent="0.25">
      <c r="B19" s="114" t="s">
        <v>92</v>
      </c>
      <c r="C19" s="276">
        <f>IFERROR('Tablas PERNOCTA zona'!C19/'Tablas PERNOCTA zona'!C32-1,"-")</f>
        <v>-3.2934162940728928E-2</v>
      </c>
      <c r="D19" s="276">
        <f>IFERROR('Tablas PERNOCTA zona'!E19/'Tablas PERNOCTA zona'!E32-1,"-")</f>
        <v>4.7850914080828755E-2</v>
      </c>
      <c r="E19" s="276">
        <f>IFERROR('Tablas PERNOCTA zona'!G19/'Tablas PERNOCTA zona'!G32-1,"-")</f>
        <v>-1.3632601907400899E-2</v>
      </c>
      <c r="F19" s="277">
        <f>IFERROR('Tablas PERNOCTA zona'!I19/'Tablas PERNOCTA zona'!I32-1,"-")</f>
        <v>-3.4845791241445823E-2</v>
      </c>
      <c r="G19" s="277">
        <f>IFERROR('Tablas PERNOCTA zona'!K19/'Tablas PERNOCTA zona'!K32-1,"-")</f>
        <v>9.8622905900249691E-3</v>
      </c>
      <c r="H19" s="277">
        <f>IFERROR('Tablas PERNOCTA zona'!M19/'Tablas PERNOCTA zona'!M32-1,"-")</f>
        <v>-2.4000254151963274E-2</v>
      </c>
      <c r="I19" s="276">
        <f>IFERROR('Tablas PERNOCTA zona'!O19/'Tablas PERNOCTA zona'!O32-1,"-")</f>
        <v>-1.0798098193686267E-2</v>
      </c>
      <c r="J19" s="276">
        <f>IFERROR('Tablas PERNOCTA zona'!Q19/'Tablas PERNOCTA zona'!Q32-1,"-")</f>
        <v>2.7304066022226792E-4</v>
      </c>
      <c r="K19" s="276">
        <f>IFERROR('Tablas PERNOCTA zona'!S19/'Tablas PERNOCTA zona'!S32-1,"-")</f>
        <v>-6.8112511142026655E-3</v>
      </c>
    </row>
    <row r="20" spans="2:11" outlineLevel="1" x14ac:dyDescent="0.25">
      <c r="B20" s="114" t="s">
        <v>93</v>
      </c>
      <c r="C20" s="276">
        <f>IFERROR('Tablas PERNOCTA zona'!C20/'Tablas PERNOCTA zona'!C33-1,"-")</f>
        <v>-6.9284513572176798E-2</v>
      </c>
      <c r="D20" s="276">
        <f>IFERROR('Tablas PERNOCTA zona'!E20/'Tablas PERNOCTA zona'!E33-1,"-")</f>
        <v>6.8873959045741673E-2</v>
      </c>
      <c r="E20" s="276">
        <f>IFERROR('Tablas PERNOCTA zona'!G20/'Tablas PERNOCTA zona'!G33-1,"-")</f>
        <v>-4.004744850758557E-2</v>
      </c>
      <c r="F20" s="277">
        <f>IFERROR('Tablas PERNOCTA zona'!I20/'Tablas PERNOCTA zona'!I33-1,"-")</f>
        <v>-4.7331178124968676E-2</v>
      </c>
      <c r="G20" s="277">
        <f>IFERROR('Tablas PERNOCTA zona'!K20/'Tablas PERNOCTA zona'!K33-1,"-")</f>
        <v>4.870243997042456E-2</v>
      </c>
      <c r="H20" s="277">
        <f>IFERROR('Tablas PERNOCTA zona'!M20/'Tablas PERNOCTA zona'!M33-1,"-")</f>
        <v>-2.6603704478861401E-2</v>
      </c>
      <c r="I20" s="276">
        <f>IFERROR('Tablas PERNOCTA zona'!O20/'Tablas PERNOCTA zona'!O33-1,"-")</f>
        <v>2.7586330441221163E-2</v>
      </c>
      <c r="J20" s="276">
        <f>IFERROR('Tablas PERNOCTA zona'!Q20/'Tablas PERNOCTA zona'!Q33-1,"-")</f>
        <v>7.5351348430471088E-2</v>
      </c>
      <c r="K20" s="276">
        <f>IFERROR('Tablas PERNOCTA zona'!S20/'Tablas PERNOCTA zona'!S33-1,"-")</f>
        <v>4.4141114850707819E-2</v>
      </c>
    </row>
    <row r="21" spans="2:11" outlineLevel="1" x14ac:dyDescent="0.25">
      <c r="B21" s="114" t="s">
        <v>94</v>
      </c>
      <c r="C21" s="276">
        <f>IFERROR('Tablas PERNOCTA zona'!C21/'Tablas PERNOCTA zona'!C34-1,"-")</f>
        <v>-7.7418968744493499E-2</v>
      </c>
      <c r="D21" s="276">
        <f>IFERROR('Tablas PERNOCTA zona'!E21/'Tablas PERNOCTA zona'!E34-1,"-")</f>
        <v>-1.7273454690938217E-2</v>
      </c>
      <c r="E21" s="276">
        <f>IFERROR('Tablas PERNOCTA zona'!G21/'Tablas PERNOCTA zona'!G34-1,"-")</f>
        <v>-6.2414069303496578E-2</v>
      </c>
      <c r="F21" s="277">
        <f>IFERROR('Tablas PERNOCTA zona'!I21/'Tablas PERNOCTA zona'!I34-1,"-")</f>
        <v>-8.2232548583583087E-2</v>
      </c>
      <c r="G21" s="277">
        <f>IFERROR('Tablas PERNOCTA zona'!K21/'Tablas PERNOCTA zona'!K34-1,"-")</f>
        <v>-6.2153862539051419E-2</v>
      </c>
      <c r="H21" s="277">
        <f>IFERROR('Tablas PERNOCTA zona'!M21/'Tablas PERNOCTA zona'!M34-1,"-")</f>
        <v>-7.7133222735141338E-2</v>
      </c>
      <c r="I21" s="276">
        <f>IFERROR('Tablas PERNOCTA zona'!O21/'Tablas PERNOCTA zona'!O34-1,"-")</f>
        <v>-3.6403310215923801E-2</v>
      </c>
      <c r="J21" s="276">
        <f>IFERROR('Tablas PERNOCTA zona'!Q21/'Tablas PERNOCTA zona'!Q34-1,"-")</f>
        <v>-4.592359716556027E-2</v>
      </c>
      <c r="K21" s="276">
        <f>IFERROR('Tablas PERNOCTA zona'!S21/'Tablas PERNOCTA zona'!S34-1,"-")</f>
        <v>-3.9991325456758431E-2</v>
      </c>
    </row>
    <row r="22" spans="2:11" outlineLevel="1" x14ac:dyDescent="0.25">
      <c r="B22" s="114" t="s">
        <v>95</v>
      </c>
      <c r="C22" s="276">
        <f>IFERROR('Tablas PERNOCTA zona'!C22/'Tablas PERNOCTA zona'!C35-1,"-")</f>
        <v>8.7984089828365697E-3</v>
      </c>
      <c r="D22" s="276">
        <f>IFERROR('Tablas PERNOCTA zona'!E22/'Tablas PERNOCTA zona'!E35-1,"-")</f>
        <v>-1.0050494905486596E-2</v>
      </c>
      <c r="E22" s="276">
        <f>IFERROR('Tablas PERNOCTA zona'!G22/'Tablas PERNOCTA zona'!G35-1,"-")</f>
        <v>3.6151830067352453E-3</v>
      </c>
      <c r="F22" s="277">
        <f>IFERROR('Tablas PERNOCTA zona'!I22/'Tablas PERNOCTA zona'!I35-1,"-")</f>
        <v>1.060045396456033E-2</v>
      </c>
      <c r="G22" s="277">
        <f>IFERROR('Tablas PERNOCTA zona'!K22/'Tablas PERNOCTA zona'!K35-1,"-")</f>
        <v>-5.6100938605939343E-2</v>
      </c>
      <c r="H22" s="277">
        <f>IFERROR('Tablas PERNOCTA zona'!M22/'Tablas PERNOCTA zona'!M35-1,"-")</f>
        <v>-8.0238395163355625E-3</v>
      </c>
      <c r="I22" s="276">
        <f>IFERROR('Tablas PERNOCTA zona'!O22/'Tablas PERNOCTA zona'!O35-1,"-")</f>
        <v>5.8260510846717795E-2</v>
      </c>
      <c r="J22" s="276">
        <f>IFERROR('Tablas PERNOCTA zona'!Q22/'Tablas PERNOCTA zona'!Q35-1,"-")</f>
        <v>-1.9978700838499841E-2</v>
      </c>
      <c r="K22" s="276">
        <f>IFERROR('Tablas PERNOCTA zona'!S22/'Tablas PERNOCTA zona'!S35-1,"-")</f>
        <v>2.6240017255211745E-2</v>
      </c>
    </row>
    <row r="23" spans="2:11" outlineLevel="1" x14ac:dyDescent="0.25">
      <c r="B23" s="114" t="s">
        <v>96</v>
      </c>
      <c r="C23" s="276">
        <f>IFERROR('Tablas PERNOCTA zona'!C23/'Tablas PERNOCTA zona'!C36-1,"-")</f>
        <v>-6.8722850575643757E-2</v>
      </c>
      <c r="D23" s="276">
        <f>IFERROR('Tablas PERNOCTA zona'!E23/'Tablas PERNOCTA zona'!E36-1,"-")</f>
        <v>-6.4871833465306339E-2</v>
      </c>
      <c r="E23" s="276">
        <f>IFERROR('Tablas PERNOCTA zona'!G23/'Tablas PERNOCTA zona'!G36-1,"-")</f>
        <v>-6.7648696255327656E-2</v>
      </c>
      <c r="F23" s="277">
        <f>IFERROR('Tablas PERNOCTA zona'!I23/'Tablas PERNOCTA zona'!I36-1,"-")</f>
        <v>-7.5713650308497638E-2</v>
      </c>
      <c r="G23" s="277">
        <f>IFERROR('Tablas PERNOCTA zona'!K23/'Tablas PERNOCTA zona'!K36-1,"-")</f>
        <v>-0.11060069432268471</v>
      </c>
      <c r="H23" s="277">
        <f>IFERROR('Tablas PERNOCTA zona'!M23/'Tablas PERNOCTA zona'!M36-1,"-")</f>
        <v>-8.5507049024063364E-2</v>
      </c>
      <c r="I23" s="276">
        <f>IFERROR('Tablas PERNOCTA zona'!O23/'Tablas PERNOCTA zona'!O36-1,"-")</f>
        <v>-0.10118802102722568</v>
      </c>
      <c r="J23" s="276">
        <f>IFERROR('Tablas PERNOCTA zona'!Q23/'Tablas PERNOCTA zona'!Q36-1,"-")</f>
        <v>-9.8542453225793913E-2</v>
      </c>
      <c r="K23" s="276">
        <f>IFERROR('Tablas PERNOCTA zona'!S23/'Tablas PERNOCTA zona'!S36-1,"-")</f>
        <v>-0.10011819013763579</v>
      </c>
    </row>
    <row r="24" spans="2:11" outlineLevel="1" x14ac:dyDescent="0.25">
      <c r="B24" s="114" t="s">
        <v>97</v>
      </c>
      <c r="C24" s="276">
        <f>IFERROR('Tablas PERNOCTA zona'!C24/'Tablas PERNOCTA zona'!C37-1,"-")</f>
        <v>-2.5758027737469824E-2</v>
      </c>
      <c r="D24" s="276">
        <f>IFERROR('Tablas PERNOCTA zona'!E24/'Tablas PERNOCTA zona'!E37-1,"-")</f>
        <v>2.1275911939578895E-2</v>
      </c>
      <c r="E24" s="276">
        <f>IFERROR('Tablas PERNOCTA zona'!G24/'Tablas PERNOCTA zona'!G37-1,"-")</f>
        <v>-1.2481379538085591E-2</v>
      </c>
      <c r="F24" s="277">
        <f>IFERROR('Tablas PERNOCTA zona'!I24/'Tablas PERNOCTA zona'!I37-1,"-")</f>
        <v>-4.3985071788750663E-2</v>
      </c>
      <c r="G24" s="277">
        <f>IFERROR('Tablas PERNOCTA zona'!K24/'Tablas PERNOCTA zona'!K37-1,"-")</f>
        <v>-3.4018951039324508E-2</v>
      </c>
      <c r="H24" s="277">
        <f>IFERROR('Tablas PERNOCTA zona'!M24/'Tablas PERNOCTA zona'!M37-1,"-")</f>
        <v>-4.1140540867962261E-2</v>
      </c>
      <c r="I24" s="276">
        <f>IFERROR('Tablas PERNOCTA zona'!O24/'Tablas PERNOCTA zona'!O37-1,"-")</f>
        <v>-3.7407700664739307E-2</v>
      </c>
      <c r="J24" s="276">
        <f>IFERROR('Tablas PERNOCTA zona'!Q24/'Tablas PERNOCTA zona'!Q37-1,"-")</f>
        <v>-2.8773366156077729E-2</v>
      </c>
      <c r="K24" s="276">
        <f>IFERROR('Tablas PERNOCTA zona'!S24/'Tablas PERNOCTA zona'!S37-1,"-")</f>
        <v>-3.3974397191538608E-2</v>
      </c>
    </row>
    <row r="25" spans="2:11" x14ac:dyDescent="0.25">
      <c r="B25" s="278">
        <v>2013</v>
      </c>
      <c r="C25" s="279">
        <f>IFERROR('Tablas PERNOCTA zona'!C25/'Tablas PERNOCTA zona'!C38-1,"-")</f>
        <v>3.7939657032608487E-2</v>
      </c>
      <c r="D25" s="279">
        <f>IFERROR('Tablas PERNOCTA zona'!E25/'Tablas PERNOCTA zona'!E38-1,"-")</f>
        <v>0.11834172646899699</v>
      </c>
      <c r="E25" s="279">
        <f>IFERROR('Tablas PERNOCTA zona'!G25/'Tablas PERNOCTA zona'!G38-1,"-")</f>
        <v>5.8720750316323178E-2</v>
      </c>
      <c r="F25" s="279">
        <f>IFERROR('Tablas PERNOCTA zona'!I25/'Tablas PERNOCTA zona'!I38-1,"-")</f>
        <v>3.1787850270117879E-2</v>
      </c>
      <c r="G25" s="279">
        <f>IFERROR('Tablas PERNOCTA zona'!K25/'Tablas PERNOCTA zona'!K38-1,"-")</f>
        <v>3.9611591426796489E-2</v>
      </c>
      <c r="H25" s="279">
        <f>IFERROR('Tablas PERNOCTA zona'!M25/'Tablas PERNOCTA zona'!M38-1,"-")</f>
        <v>3.3885398720638005E-2</v>
      </c>
      <c r="I25" s="279">
        <f>IFERROR('Tablas PERNOCTA zona'!O25/'Tablas PERNOCTA zona'!O38-1,"-")</f>
        <v>1.247735858269361E-2</v>
      </c>
      <c r="J25" s="279">
        <f>IFERROR('Tablas PERNOCTA zona'!Q25/'Tablas PERNOCTA zona'!Q38-1,"-")</f>
        <v>5.0082433337164112E-3</v>
      </c>
      <c r="K25" s="279">
        <f>IFERROR('Tablas PERNOCTA zona'!S25/'Tablas PERNOCTA zona'!S38-1,"-")</f>
        <v>9.5838721326253484E-3</v>
      </c>
    </row>
    <row r="26" spans="2:11" hidden="1" outlineLevel="1" x14ac:dyDescent="0.25">
      <c r="B26" s="114" t="s">
        <v>86</v>
      </c>
      <c r="C26" s="276">
        <f>IFERROR('Tablas PERNOCTA zona'!C26/'Tablas PERNOCTA zona'!C39-1,"-")</f>
        <v>-3.7109926548721472E-2</v>
      </c>
      <c r="D26" s="276">
        <f>IFERROR('Tablas PERNOCTA zona'!E26/'Tablas PERNOCTA zona'!E39-1,"-")</f>
        <v>-3.8526177957464602E-2</v>
      </c>
      <c r="E26" s="276">
        <f>IFERROR('Tablas PERNOCTA zona'!G26/'Tablas PERNOCTA zona'!G39-1,"-")</f>
        <v>-3.753671295957306E-2</v>
      </c>
      <c r="F26" s="277">
        <f>IFERROR('Tablas PERNOCTA zona'!I26/'Tablas PERNOCTA zona'!I39-1,"-")</f>
        <v>-1.9212377473480591E-2</v>
      </c>
      <c r="G26" s="277">
        <f>IFERROR('Tablas PERNOCTA zona'!K26/'Tablas PERNOCTA zona'!K39-1,"-")</f>
        <v>-7.6774051689813549E-2</v>
      </c>
      <c r="H26" s="277">
        <f>IFERROR('Tablas PERNOCTA zona'!M26/'Tablas PERNOCTA zona'!M39-1,"-")</f>
        <v>-3.7378515137079571E-2</v>
      </c>
      <c r="I26" s="276">
        <f>IFERROR('Tablas PERNOCTA zona'!O26/'Tablas PERNOCTA zona'!O39-1,"-")</f>
        <v>2.5734703644519463E-2</v>
      </c>
      <c r="J26" s="276">
        <f>IFERROR('Tablas PERNOCTA zona'!Q26/'Tablas PERNOCTA zona'!Q39-1,"-")</f>
        <v>-0.1130968349753263</v>
      </c>
      <c r="K26" s="276">
        <f>IFERROR('Tablas PERNOCTA zona'!S26/'Tablas PERNOCTA zona'!S39-1,"-")</f>
        <v>-3.4750446312769911E-2</v>
      </c>
    </row>
    <row r="27" spans="2:11" hidden="1" outlineLevel="1" x14ac:dyDescent="0.25">
      <c r="B27" s="114" t="s">
        <v>87</v>
      </c>
      <c r="C27" s="276">
        <f>IFERROR('Tablas PERNOCTA zona'!C27/'Tablas PERNOCTA zona'!C40-1,"-")</f>
        <v>-0.11520469010380063</v>
      </c>
      <c r="D27" s="276">
        <f>IFERROR('Tablas PERNOCTA zona'!E27/'Tablas PERNOCTA zona'!E40-1,"-")</f>
        <v>-0.11322688889708321</v>
      </c>
      <c r="E27" s="276">
        <f>IFERROR('Tablas PERNOCTA zona'!G27/'Tablas PERNOCTA zona'!G40-1,"-")</f>
        <v>-0.11465087848274835</v>
      </c>
      <c r="F27" s="277">
        <f>IFERROR('Tablas PERNOCTA zona'!I27/'Tablas PERNOCTA zona'!I40-1,"-")</f>
        <v>-0.13720846526622188</v>
      </c>
      <c r="G27" s="277">
        <f>IFERROR('Tablas PERNOCTA zona'!K27/'Tablas PERNOCTA zona'!K40-1,"-")</f>
        <v>-0.15094449853943526</v>
      </c>
      <c r="H27" s="277">
        <f>IFERROR('Tablas PERNOCTA zona'!M27/'Tablas PERNOCTA zona'!M40-1,"-")</f>
        <v>-0.14114562788863005</v>
      </c>
      <c r="I27" s="276">
        <f>IFERROR('Tablas PERNOCTA zona'!O27/'Tablas PERNOCTA zona'!O40-1,"-")</f>
        <v>-4.8845191807622812E-2</v>
      </c>
      <c r="J27" s="276">
        <f>IFERROR('Tablas PERNOCTA zona'!Q27/'Tablas PERNOCTA zona'!Q40-1,"-")</f>
        <v>-0.13171244023758399</v>
      </c>
      <c r="K27" s="276">
        <f>IFERROR('Tablas PERNOCTA zona'!S27/'Tablas PERNOCTA zona'!S40-1,"-")</f>
        <v>-8.3338995532597049E-2</v>
      </c>
    </row>
    <row r="28" spans="2:11" hidden="1" outlineLevel="1" x14ac:dyDescent="0.25">
      <c r="B28" s="114" t="s">
        <v>88</v>
      </c>
      <c r="C28" s="276">
        <f>IFERROR('Tablas PERNOCTA zona'!C28/'Tablas PERNOCTA zona'!C41-1,"-")</f>
        <v>0.10119475645349207</v>
      </c>
      <c r="D28" s="276">
        <f>IFERROR('Tablas PERNOCTA zona'!E28/'Tablas PERNOCTA zona'!E41-1,"-")</f>
        <v>-2.4242838452676163E-2</v>
      </c>
      <c r="E28" s="276">
        <f>IFERROR('Tablas PERNOCTA zona'!G28/'Tablas PERNOCTA zona'!G41-1,"-")</f>
        <v>6.575074143044346E-2</v>
      </c>
      <c r="F28" s="277">
        <f>IFERROR('Tablas PERNOCTA zona'!I28/'Tablas PERNOCTA zona'!I41-1,"-")</f>
        <v>0.11599186891170188</v>
      </c>
      <c r="G28" s="277">
        <f>IFERROR('Tablas PERNOCTA zona'!K28/'Tablas PERNOCTA zona'!K41-1,"-")</f>
        <v>-5.5439500004263231E-2</v>
      </c>
      <c r="H28" s="277">
        <f>IFERROR('Tablas PERNOCTA zona'!M28/'Tablas PERNOCTA zona'!M41-1,"-")</f>
        <v>6.4673556535122856E-2</v>
      </c>
      <c r="I28" s="276">
        <f>IFERROR('Tablas PERNOCTA zona'!O28/'Tablas PERNOCTA zona'!O41-1,"-")</f>
        <v>1.506520861131988E-2</v>
      </c>
      <c r="J28" s="276">
        <f>IFERROR('Tablas PERNOCTA zona'!Q28/'Tablas PERNOCTA zona'!Q41-1,"-")</f>
        <v>-0.12940963273195871</v>
      </c>
      <c r="K28" s="276">
        <f>IFERROR('Tablas PERNOCTA zona'!S28/'Tablas PERNOCTA zona'!S41-1,"-")</f>
        <v>-4.4967134023501942E-2</v>
      </c>
    </row>
    <row r="29" spans="2:11" hidden="1" outlineLevel="1" x14ac:dyDescent="0.25">
      <c r="B29" s="114" t="s">
        <v>89</v>
      </c>
      <c r="C29" s="276">
        <f>IFERROR('Tablas PERNOCTA zona'!C29/'Tablas PERNOCTA zona'!C42-1,"-")</f>
        <v>-1.6687112654738989E-2</v>
      </c>
      <c r="D29" s="276">
        <f>IFERROR('Tablas PERNOCTA zona'!E29/'Tablas PERNOCTA zona'!E42-1,"-")</f>
        <v>8.8744163185057845E-2</v>
      </c>
      <c r="E29" s="276">
        <f>IFERROR('Tablas PERNOCTA zona'!G29/'Tablas PERNOCTA zona'!G42-1,"-")</f>
        <v>5.0225826448895283E-3</v>
      </c>
      <c r="F29" s="277">
        <f>IFERROR('Tablas PERNOCTA zona'!I29/'Tablas PERNOCTA zona'!I42-1,"-")</f>
        <v>-6.470121537559359E-2</v>
      </c>
      <c r="G29" s="277">
        <f>IFERROR('Tablas PERNOCTA zona'!K29/'Tablas PERNOCTA zona'!K42-1,"-")</f>
        <v>4.6241043738637577E-2</v>
      </c>
      <c r="H29" s="277">
        <f>IFERROR('Tablas PERNOCTA zona'!M29/'Tablas PERNOCTA zona'!M42-1,"-")</f>
        <v>-4.119750060038152E-2</v>
      </c>
      <c r="I29" s="276">
        <f>IFERROR('Tablas PERNOCTA zona'!O29/'Tablas PERNOCTA zona'!O42-1,"-")</f>
        <v>-5.2626041998082851E-2</v>
      </c>
      <c r="J29" s="276">
        <f>IFERROR('Tablas PERNOCTA zona'!Q29/'Tablas PERNOCTA zona'!Q42-1,"-")</f>
        <v>-0.1141019469296668</v>
      </c>
      <c r="K29" s="276">
        <f>IFERROR('Tablas PERNOCTA zona'!S29/'Tablas PERNOCTA zona'!S42-1,"-")</f>
        <v>-7.6365512696968674E-2</v>
      </c>
    </row>
    <row r="30" spans="2:11" hidden="1" outlineLevel="1" x14ac:dyDescent="0.25">
      <c r="B30" s="114" t="s">
        <v>90</v>
      </c>
      <c r="C30" s="276">
        <f>IFERROR('Tablas PERNOCTA zona'!C30/'Tablas PERNOCTA zona'!C43-1,"-")</f>
        <v>-9.845771049264318E-2</v>
      </c>
      <c r="D30" s="276">
        <f>IFERROR('Tablas PERNOCTA zona'!E30/'Tablas PERNOCTA zona'!E43-1,"-")</f>
        <v>-7.7559446323070658E-2</v>
      </c>
      <c r="E30" s="276">
        <f>IFERROR('Tablas PERNOCTA zona'!G30/'Tablas PERNOCTA zona'!G43-1,"-")</f>
        <v>-9.2991723682195881E-2</v>
      </c>
      <c r="F30" s="277">
        <f>IFERROR('Tablas PERNOCTA zona'!I30/'Tablas PERNOCTA zona'!I43-1,"-")</f>
        <v>-0.14047007731566574</v>
      </c>
      <c r="G30" s="277">
        <f>IFERROR('Tablas PERNOCTA zona'!K30/'Tablas PERNOCTA zona'!K43-1,"-")</f>
        <v>-0.11140683388445305</v>
      </c>
      <c r="H30" s="277">
        <f>IFERROR('Tablas PERNOCTA zona'!M30/'Tablas PERNOCTA zona'!M43-1,"-")</f>
        <v>-0.13278666678512097</v>
      </c>
      <c r="I30" s="276">
        <f>IFERROR('Tablas PERNOCTA zona'!O30/'Tablas PERNOCTA zona'!O43-1,"-")</f>
        <v>-4.2002921015319328E-2</v>
      </c>
      <c r="J30" s="276">
        <f>IFERROR('Tablas PERNOCTA zona'!Q30/'Tablas PERNOCTA zona'!Q43-1,"-")</f>
        <v>-0.10390186399927837</v>
      </c>
      <c r="K30" s="276">
        <f>IFERROR('Tablas PERNOCTA zona'!S30/'Tablas PERNOCTA zona'!S43-1,"-")</f>
        <v>-6.7789595673515057E-2</v>
      </c>
    </row>
    <row r="31" spans="2:11" hidden="1" outlineLevel="1" x14ac:dyDescent="0.25">
      <c r="B31" s="114" t="s">
        <v>91</v>
      </c>
      <c r="C31" s="276">
        <f>IFERROR('Tablas PERNOCTA zona'!C31/'Tablas PERNOCTA zona'!C44-1,"-")</f>
        <v>-0.13662445422152336</v>
      </c>
      <c r="D31" s="276">
        <f>IFERROR('Tablas PERNOCTA zona'!E31/'Tablas PERNOCTA zona'!E44-1,"-")</f>
        <v>-0.50301844264085338</v>
      </c>
      <c r="E31" s="276">
        <f>IFERROR('Tablas PERNOCTA zona'!G31/'Tablas PERNOCTA zona'!G44-1,"-")</f>
        <v>-0.23808510020612172</v>
      </c>
      <c r="F31" s="277">
        <f>IFERROR('Tablas PERNOCTA zona'!I31/'Tablas PERNOCTA zona'!I44-1,"-")</f>
        <v>-4.7494761379276107E-2</v>
      </c>
      <c r="G31" s="277">
        <f>IFERROR('Tablas PERNOCTA zona'!K31/'Tablas PERNOCTA zona'!K44-1,"-")</f>
        <v>-0.10865871752884826</v>
      </c>
      <c r="H31" s="277">
        <f>IFERROR('Tablas PERNOCTA zona'!M31/'Tablas PERNOCTA zona'!M44-1,"-")</f>
        <v>-6.5070104554863173E-2</v>
      </c>
      <c r="I31" s="276">
        <f>IFERROR('Tablas PERNOCTA zona'!O31/'Tablas PERNOCTA zona'!O44-1,"-")</f>
        <v>-1.215644182877007E-4</v>
      </c>
      <c r="J31" s="276">
        <f>IFERROR('Tablas PERNOCTA zona'!Q31/'Tablas PERNOCTA zona'!Q44-1,"-")</f>
        <v>-0.10425194044597352</v>
      </c>
      <c r="K31" s="276">
        <f>IFERROR('Tablas PERNOCTA zona'!S31/'Tablas PERNOCTA zona'!S44-1,"-")</f>
        <v>-4.3527173151655774E-2</v>
      </c>
    </row>
    <row r="32" spans="2:11" hidden="1" outlineLevel="1" x14ac:dyDescent="0.25">
      <c r="B32" s="114" t="s">
        <v>92</v>
      </c>
      <c r="C32" s="276">
        <f>IFERROR('Tablas PERNOCTA zona'!C32/'Tablas PERNOCTA zona'!C45-1,"-")</f>
        <v>8.9062269983806175E-3</v>
      </c>
      <c r="D32" s="276">
        <f>IFERROR('Tablas PERNOCTA zona'!E32/'Tablas PERNOCTA zona'!E45-1,"-")</f>
        <v>8.0317701128909125E-3</v>
      </c>
      <c r="E32" s="276">
        <f>IFERROR('Tablas PERNOCTA zona'!G32/'Tablas PERNOCTA zona'!G45-1,"-")</f>
        <v>8.6971596212828128E-3</v>
      </c>
      <c r="F32" s="277">
        <f>IFERROR('Tablas PERNOCTA zona'!I32/'Tablas PERNOCTA zona'!I45-1,"-")</f>
        <v>-2.5937832871536504E-3</v>
      </c>
      <c r="G32" s="277">
        <f>IFERROR('Tablas PERNOCTA zona'!K32/'Tablas PERNOCTA zona'!K45-1,"-")</f>
        <v>-1.4357630097405538E-2</v>
      </c>
      <c r="H32" s="277">
        <f>IFERROR('Tablas PERNOCTA zona'!M32/'Tablas PERNOCTA zona'!M45-1,"-")</f>
        <v>-5.4732462280292493E-3</v>
      </c>
      <c r="I32" s="276">
        <f>IFERROR('Tablas PERNOCTA zona'!O32/'Tablas PERNOCTA zona'!O45-1,"-")</f>
        <v>2.3752619921471041E-2</v>
      </c>
      <c r="J32" s="276">
        <f>IFERROR('Tablas PERNOCTA zona'!Q32/'Tablas PERNOCTA zona'!Q45-1,"-")</f>
        <v>-0.11448102445521968</v>
      </c>
      <c r="K32" s="276">
        <f>IFERROR('Tablas PERNOCTA zona'!S32/'Tablas PERNOCTA zona'!S45-1,"-")</f>
        <v>-3.07347456913446E-2</v>
      </c>
    </row>
    <row r="33" spans="2:11" hidden="1" outlineLevel="1" x14ac:dyDescent="0.25">
      <c r="B33" s="114" t="s">
        <v>93</v>
      </c>
      <c r="C33" s="276">
        <f>IFERROR('Tablas PERNOCTA zona'!C33/'Tablas PERNOCTA zona'!C46-1,"-")</f>
        <v>8.2046068877411837E-2</v>
      </c>
      <c r="D33" s="276">
        <f>IFERROR('Tablas PERNOCTA zona'!E33/'Tablas PERNOCTA zona'!E46-1,"-")</f>
        <v>-7.9165740534933637E-2</v>
      </c>
      <c r="E33" s="276">
        <f>IFERROR('Tablas PERNOCTA zona'!G33/'Tablas PERNOCTA zona'!G46-1,"-")</f>
        <v>4.3389946939548896E-2</v>
      </c>
      <c r="F33" s="277">
        <f>IFERROR('Tablas PERNOCTA zona'!I33/'Tablas PERNOCTA zona'!I46-1,"-")</f>
        <v>4.1693600517130003E-2</v>
      </c>
      <c r="G33" s="277">
        <f>IFERROR('Tablas PERNOCTA zona'!K33/'Tablas PERNOCTA zona'!K46-1,"-")</f>
        <v>-9.7264470948681514E-2</v>
      </c>
      <c r="H33" s="277">
        <f>IFERROR('Tablas PERNOCTA zona'!M33/'Tablas PERNOCTA zona'!M46-1,"-")</f>
        <v>8.1976725784158599E-3</v>
      </c>
      <c r="I33" s="276">
        <f>IFERROR('Tablas PERNOCTA zona'!O33/'Tablas PERNOCTA zona'!O46-1,"-")</f>
        <v>2.5110045058638564E-2</v>
      </c>
      <c r="J33" s="276">
        <f>IFERROR('Tablas PERNOCTA zona'!Q33/'Tablas PERNOCTA zona'!Q46-1,"-")</f>
        <v>-0.10051753869895363</v>
      </c>
      <c r="K33" s="276">
        <f>IFERROR('Tablas PERNOCTA zona'!S33/'Tablas PERNOCTA zona'!S46-1,"-")</f>
        <v>-2.2221052278186271E-2</v>
      </c>
    </row>
    <row r="34" spans="2:11" hidden="1" outlineLevel="1" x14ac:dyDescent="0.25">
      <c r="B34" s="114" t="s">
        <v>94</v>
      </c>
      <c r="C34" s="276">
        <f>IFERROR('Tablas PERNOCTA zona'!C34/'Tablas PERNOCTA zona'!C47-1,"-")</f>
        <v>-3.3905600077087428E-2</v>
      </c>
      <c r="D34" s="276">
        <f>IFERROR('Tablas PERNOCTA zona'!E34/'Tablas PERNOCTA zona'!E47-1,"-")</f>
        <v>-0.18967767034356431</v>
      </c>
      <c r="E34" s="276">
        <f>IFERROR('Tablas PERNOCTA zona'!G34/'Tablas PERNOCTA zona'!G47-1,"-")</f>
        <v>-7.8117308232003246E-2</v>
      </c>
      <c r="F34" s="277">
        <f>IFERROR('Tablas PERNOCTA zona'!I34/'Tablas PERNOCTA zona'!I47-1,"-")</f>
        <v>-4.7989414945636577E-2</v>
      </c>
      <c r="G34" s="277">
        <f>IFERROR('Tablas PERNOCTA zona'!K34/'Tablas PERNOCTA zona'!K47-1,"-")</f>
        <v>-0.19370259052526118</v>
      </c>
      <c r="H34" s="277">
        <f>IFERROR('Tablas PERNOCTA zona'!M34/'Tablas PERNOCTA zona'!M47-1,"-")</f>
        <v>-8.9766105867870372E-2</v>
      </c>
      <c r="I34" s="276">
        <f>IFERROR('Tablas PERNOCTA zona'!O34/'Tablas PERNOCTA zona'!O47-1,"-")</f>
        <v>-6.7768501090030409E-2</v>
      </c>
      <c r="J34" s="276">
        <f>IFERROR('Tablas PERNOCTA zona'!Q34/'Tablas PERNOCTA zona'!Q47-1,"-")</f>
        <v>-0.19907412369358768</v>
      </c>
      <c r="K34" s="276">
        <f>IFERROR('Tablas PERNOCTA zona'!S34/'Tablas PERNOCTA zona'!S47-1,"-")</f>
        <v>-0.12201624946827461</v>
      </c>
    </row>
    <row r="35" spans="2:11" hidden="1" outlineLevel="1" x14ac:dyDescent="0.25">
      <c r="B35" s="114" t="s">
        <v>95</v>
      </c>
      <c r="C35" s="276">
        <f>IFERROR('Tablas PERNOCTA zona'!C35/'Tablas PERNOCTA zona'!C48-1,"-")</f>
        <v>-1.2558433944349634E-2</v>
      </c>
      <c r="D35" s="276">
        <f>IFERROR('Tablas PERNOCTA zona'!E35/'Tablas PERNOCTA zona'!E48-1,"-")</f>
        <v>-0.13822249547834076</v>
      </c>
      <c r="E35" s="276">
        <f>IFERROR('Tablas PERNOCTA zona'!G35/'Tablas PERNOCTA zona'!G48-1,"-")</f>
        <v>-5.062702868870983E-2</v>
      </c>
      <c r="F35" s="277">
        <f>IFERROR('Tablas PERNOCTA zona'!I35/'Tablas PERNOCTA zona'!I48-1,"-")</f>
        <v>-4.9513289347881129E-3</v>
      </c>
      <c r="G35" s="277">
        <f>IFERROR('Tablas PERNOCTA zona'!K35/'Tablas PERNOCTA zona'!K48-1,"-")</f>
        <v>-0.14146591491542804</v>
      </c>
      <c r="H35" s="277">
        <f>IFERROR('Tablas PERNOCTA zona'!M35/'Tablas PERNOCTA zona'!M48-1,"-")</f>
        <v>-4.7251739664347148E-2</v>
      </c>
      <c r="I35" s="276">
        <f>IFERROR('Tablas PERNOCTA zona'!O35/'Tablas PERNOCTA zona'!O48-1,"-")</f>
        <v>-4.7916646660584816E-2</v>
      </c>
      <c r="J35" s="276">
        <f>IFERROR('Tablas PERNOCTA zona'!Q35/'Tablas PERNOCTA zona'!Q48-1,"-")</f>
        <v>-0.12741772079536828</v>
      </c>
      <c r="K35" s="276">
        <f>IFERROR('Tablas PERNOCTA zona'!S35/'Tablas PERNOCTA zona'!S48-1,"-")</f>
        <v>-8.2141826847485611E-2</v>
      </c>
    </row>
    <row r="36" spans="2:11" hidden="1" outlineLevel="1" x14ac:dyDescent="0.25">
      <c r="B36" s="114" t="s">
        <v>96</v>
      </c>
      <c r="C36" s="276">
        <f>IFERROR('Tablas PERNOCTA zona'!C36/'Tablas PERNOCTA zona'!C49-1,"-")</f>
        <v>5.5450168589459281E-2</v>
      </c>
      <c r="D36" s="276">
        <f>IFERROR('Tablas PERNOCTA zona'!E36/'Tablas PERNOCTA zona'!E49-1,"-")</f>
        <v>-4.2712072519060063E-2</v>
      </c>
      <c r="E36" s="276">
        <f>IFERROR('Tablas PERNOCTA zona'!G36/'Tablas PERNOCTA zona'!G49-1,"-")</f>
        <v>2.6101826341192957E-2</v>
      </c>
      <c r="F36" s="277">
        <f>IFERROR('Tablas PERNOCTA zona'!I36/'Tablas PERNOCTA zona'!I49-1,"-")</f>
        <v>5.650060606936913E-2</v>
      </c>
      <c r="G36" s="277">
        <f>IFERROR('Tablas PERNOCTA zona'!K36/'Tablas PERNOCTA zona'!K49-1,"-")</f>
        <v>-7.0527202107722009E-2</v>
      </c>
      <c r="H36" s="277">
        <f>IFERROR('Tablas PERNOCTA zona'!M36/'Tablas PERNOCTA zona'!M49-1,"-")</f>
        <v>1.7465871190243343E-2</v>
      </c>
      <c r="I36" s="276">
        <f>IFERROR('Tablas PERNOCTA zona'!O36/'Tablas PERNOCTA zona'!O49-1,"-")</f>
        <v>3.1568067256755983E-2</v>
      </c>
      <c r="J36" s="276">
        <f>IFERROR('Tablas PERNOCTA zona'!Q36/'Tablas PERNOCTA zona'!Q49-1,"-")</f>
        <v>-8.5574031658711802E-2</v>
      </c>
      <c r="K36" s="276">
        <f>IFERROR('Tablas PERNOCTA zona'!S36/'Tablas PERNOCTA zona'!S49-1,"-")</f>
        <v>-1.9238972020767076E-2</v>
      </c>
    </row>
    <row r="37" spans="2:11" hidden="1" outlineLevel="1" x14ac:dyDescent="0.25">
      <c r="B37" s="114" t="s">
        <v>97</v>
      </c>
      <c r="C37" s="276">
        <f>IFERROR('Tablas PERNOCTA zona'!C37/'Tablas PERNOCTA zona'!C50-1,"-")</f>
        <v>0.10081260087938992</v>
      </c>
      <c r="D37" s="276">
        <f>IFERROR('Tablas PERNOCTA zona'!E37/'Tablas PERNOCTA zona'!E50-1,"-")</f>
        <v>-3.2596056387073524E-2</v>
      </c>
      <c r="E37" s="276">
        <f>IFERROR('Tablas PERNOCTA zona'!G37/'Tablas PERNOCTA zona'!G50-1,"-")</f>
        <v>5.9566630844148927E-2</v>
      </c>
      <c r="F37" s="277">
        <f>IFERROR('Tablas PERNOCTA zona'!I37/'Tablas PERNOCTA zona'!I50-1,"-")</f>
        <v>0.11121888381423717</v>
      </c>
      <c r="G37" s="277">
        <f>IFERROR('Tablas PERNOCTA zona'!K37/'Tablas PERNOCTA zona'!K50-1,"-")</f>
        <v>-3.5088884461269454E-2</v>
      </c>
      <c r="H37" s="277">
        <f>IFERROR('Tablas PERNOCTA zona'!M37/'Tablas PERNOCTA zona'!M50-1,"-")</f>
        <v>6.5122775447002956E-2</v>
      </c>
      <c r="I37" s="276">
        <f>IFERROR('Tablas PERNOCTA zona'!O37/'Tablas PERNOCTA zona'!O50-1,"-")</f>
        <v>0.10823092106505028</v>
      </c>
      <c r="J37" s="276">
        <f>IFERROR('Tablas PERNOCTA zona'!Q37/'Tablas PERNOCTA zona'!Q50-1,"-")</f>
        <v>-1.4997949579577896E-2</v>
      </c>
      <c r="K37" s="276">
        <f>IFERROR('Tablas PERNOCTA zona'!S37/'Tablas PERNOCTA zona'!S50-1,"-")</f>
        <v>5.5713345581820617E-2</v>
      </c>
    </row>
    <row r="38" spans="2:11" collapsed="1" x14ac:dyDescent="0.25">
      <c r="B38" s="280">
        <v>2012</v>
      </c>
      <c r="C38" s="96">
        <f>IFERROR('Tablas PERNOCTA zona'!C38/'Tablas PERNOCTA zona'!C51-1,"-")</f>
        <v>-1.1160021875364246E-2</v>
      </c>
      <c r="D38" s="96">
        <f>IFERROR('Tablas PERNOCTA zona'!E38/'Tablas PERNOCTA zona'!E51-1,"-")</f>
        <v>-9.926082223986521E-2</v>
      </c>
      <c r="E38" s="96">
        <f>IFERROR('Tablas PERNOCTA zona'!G38/'Tablas PERNOCTA zona'!G51-1,"-")</f>
        <v>-3.5541800047686478E-2</v>
      </c>
      <c r="F38" s="96">
        <f>IFERROR('Tablas PERNOCTA zona'!I38/'Tablas PERNOCTA zona'!I51-1,"-")</f>
        <v>-1.4992968288299435E-2</v>
      </c>
      <c r="G38" s="96">
        <f>IFERROR('Tablas PERNOCTA zona'!K38/'Tablas PERNOCTA zona'!K51-1,"-")</f>
        <v>-8.9854273493702008E-2</v>
      </c>
      <c r="H38" s="96">
        <f>IFERROR('Tablas PERNOCTA zona'!M38/'Tablas PERNOCTA zona'!M51-1,"-")</f>
        <v>-3.6245487268038779E-2</v>
      </c>
      <c r="I38" s="96">
        <f>IFERROR('Tablas PERNOCTA zona'!O38/'Tablas PERNOCTA zona'!O51-1,"-")</f>
        <v>-4.0473760795809444E-3</v>
      </c>
      <c r="J38" s="96">
        <f>IFERROR('Tablas PERNOCTA zona'!Q38/'Tablas PERNOCTA zona'!Q51-1,"-")</f>
        <v>-0.11125947807166958</v>
      </c>
      <c r="K38" s="96">
        <f>IFERROR('Tablas PERNOCTA zona'!S38/'Tablas PERNOCTA zona'!S51-1,"-")</f>
        <v>-4.8512959835658953E-2</v>
      </c>
    </row>
    <row r="39" spans="2:11" hidden="1" outlineLevel="1" x14ac:dyDescent="0.25">
      <c r="B39" s="114" t="s">
        <v>86</v>
      </c>
      <c r="C39" s="276">
        <f>IFERROR('Tablas PERNOCTA zona'!C39/'Tablas PERNOCTA zona'!C52-1,"-")</f>
        <v>0.1921252190813334</v>
      </c>
      <c r="D39" s="276">
        <f>IFERROR('Tablas PERNOCTA zona'!E39/'Tablas PERNOCTA zona'!E52-1,"-")</f>
        <v>-6.6285599047120836E-2</v>
      </c>
      <c r="E39" s="276">
        <f>IFERROR('Tablas PERNOCTA zona'!G39/'Tablas PERNOCTA zona'!G52-1,"-")</f>
        <v>0.10035540674825216</v>
      </c>
      <c r="F39" s="277">
        <f>IFERROR('Tablas PERNOCTA zona'!I39/'Tablas PERNOCTA zona'!I52-1,"-")</f>
        <v>0.13705933307159723</v>
      </c>
      <c r="G39" s="277">
        <f>IFERROR('Tablas PERNOCTA zona'!K39/'Tablas PERNOCTA zona'!K52-1,"-")</f>
        <v>-8.412888477657432E-2</v>
      </c>
      <c r="H39" s="277">
        <f>IFERROR('Tablas PERNOCTA zona'!M39/'Tablas PERNOCTA zona'!M52-1,"-")</f>
        <v>5.6532663316583021E-2</v>
      </c>
      <c r="I39" s="276">
        <f>IFERROR('Tablas PERNOCTA zona'!O39/'Tablas PERNOCTA zona'!O52-1,"-")</f>
        <v>0.10997698671183698</v>
      </c>
      <c r="J39" s="276">
        <f>IFERROR('Tablas PERNOCTA zona'!Q39/'Tablas PERNOCTA zona'!Q52-1,"-")</f>
        <v>3.9335208691879231E-2</v>
      </c>
      <c r="K39" s="276">
        <f>IFERROR('Tablas PERNOCTA zona'!S39/'Tablas PERNOCTA zona'!S52-1,"-")</f>
        <v>7.8053742633071854E-2</v>
      </c>
    </row>
    <row r="40" spans="2:11" hidden="1" outlineLevel="1" x14ac:dyDescent="0.25">
      <c r="B40" s="114" t="s">
        <v>87</v>
      </c>
      <c r="C40" s="276">
        <f>IFERROR('Tablas PERNOCTA zona'!C40/'Tablas PERNOCTA zona'!C53-1,"-")</f>
        <v>0.20460144213992271</v>
      </c>
      <c r="D40" s="276">
        <f>IFERROR('Tablas PERNOCTA zona'!E40/'Tablas PERNOCTA zona'!E53-1,"-")</f>
        <v>-0.12994796178303081</v>
      </c>
      <c r="E40" s="276">
        <f>IFERROR('Tablas PERNOCTA zona'!G40/'Tablas PERNOCTA zona'!G53-1,"-")</f>
        <v>8.7509376165002539E-2</v>
      </c>
      <c r="F40" s="277">
        <f>IFERROR('Tablas PERNOCTA zona'!I40/'Tablas PERNOCTA zona'!I53-1,"-")</f>
        <v>0.18358425970802594</v>
      </c>
      <c r="G40" s="277">
        <f>IFERROR('Tablas PERNOCTA zona'!K40/'Tablas PERNOCTA zona'!K53-1,"-")</f>
        <v>-0.13662169963066129</v>
      </c>
      <c r="H40" s="277">
        <f>IFERROR('Tablas PERNOCTA zona'!M40/'Tablas PERNOCTA zona'!M53-1,"-")</f>
        <v>6.98542877617645E-2</v>
      </c>
      <c r="I40" s="276">
        <f>IFERROR('Tablas PERNOCTA zona'!O40/'Tablas PERNOCTA zona'!O53-1,"-")</f>
        <v>0.14376437530450148</v>
      </c>
      <c r="J40" s="276">
        <f>IFERROR('Tablas PERNOCTA zona'!Q40/'Tablas PERNOCTA zona'!Q53-1,"-")</f>
        <v>-1.0994302939622669E-2</v>
      </c>
      <c r="K40" s="276">
        <f>IFERROR('Tablas PERNOCTA zona'!S40/'Tablas PERNOCTA zona'!S53-1,"-")</f>
        <v>7.3821046229201492E-2</v>
      </c>
    </row>
    <row r="41" spans="2:11" hidden="1" outlineLevel="1" x14ac:dyDescent="0.25">
      <c r="B41" s="114" t="s">
        <v>88</v>
      </c>
      <c r="C41" s="276">
        <f>IFERROR('Tablas PERNOCTA zona'!C41/'Tablas PERNOCTA zona'!C54-1,"-")</f>
        <v>0.10583207535134909</v>
      </c>
      <c r="D41" s="276">
        <f>IFERROR('Tablas PERNOCTA zona'!E41/'Tablas PERNOCTA zona'!E54-1,"-")</f>
        <v>-4.5968125040751873E-2</v>
      </c>
      <c r="E41" s="276">
        <f>IFERROR('Tablas PERNOCTA zona'!G41/'Tablas PERNOCTA zona'!G54-1,"-")</f>
        <v>5.8253192495664408E-2</v>
      </c>
      <c r="F41" s="277">
        <f>IFERROR('Tablas PERNOCTA zona'!I41/'Tablas PERNOCTA zona'!I54-1,"-")</f>
        <v>6.1808813915976479E-2</v>
      </c>
      <c r="G41" s="277">
        <f>IFERROR('Tablas PERNOCTA zona'!K41/'Tablas PERNOCTA zona'!K54-1,"-")</f>
        <v>-1.8108904591272901E-2</v>
      </c>
      <c r="H41" s="277">
        <f>IFERROR('Tablas PERNOCTA zona'!M41/'Tablas PERNOCTA zona'!M54-1,"-")</f>
        <v>3.6553455724970707E-2</v>
      </c>
      <c r="I41" s="276">
        <f>IFERROR('Tablas PERNOCTA zona'!O41/'Tablas PERNOCTA zona'!O54-1,"-")</f>
        <v>0.10282936796329811</v>
      </c>
      <c r="J41" s="276">
        <f>IFERROR('Tablas PERNOCTA zona'!Q41/'Tablas PERNOCTA zona'!Q54-1,"-")</f>
        <v>8.0061389719086051E-2</v>
      </c>
      <c r="K41" s="276">
        <f>IFERROR('Tablas PERNOCTA zona'!S41/'Tablas PERNOCTA zona'!S54-1,"-")</f>
        <v>9.3253241664349895E-2</v>
      </c>
    </row>
    <row r="42" spans="2:11" hidden="1" outlineLevel="1" x14ac:dyDescent="0.25">
      <c r="B42" s="114" t="s">
        <v>89</v>
      </c>
      <c r="C42" s="276">
        <f>IFERROR('Tablas PERNOCTA zona'!C42/'Tablas PERNOCTA zona'!C55-1,"-")</f>
        <v>0.26900977327774789</v>
      </c>
      <c r="D42" s="276">
        <f>IFERROR('Tablas PERNOCTA zona'!E42/'Tablas PERNOCTA zona'!E55-1,"-")</f>
        <v>-0.16592360278367102</v>
      </c>
      <c r="E42" s="276">
        <f>IFERROR('Tablas PERNOCTA zona'!G42/'Tablas PERNOCTA zona'!G55-1,"-")</f>
        <v>0.14596260684999818</v>
      </c>
      <c r="F42" s="277">
        <f>IFERROR('Tablas PERNOCTA zona'!I42/'Tablas PERNOCTA zona'!I55-1,"-")</f>
        <v>0.31109209936193394</v>
      </c>
      <c r="G42" s="277">
        <f>IFERROR('Tablas PERNOCTA zona'!K42/'Tablas PERNOCTA zona'!K55-1,"-")</f>
        <v>-0.13541551092865856</v>
      </c>
      <c r="H42" s="277">
        <f>IFERROR('Tablas PERNOCTA zona'!M42/'Tablas PERNOCTA zona'!M55-1,"-")</f>
        <v>0.18179116386292504</v>
      </c>
      <c r="I42" s="276">
        <f>IFERROR('Tablas PERNOCTA zona'!O42/'Tablas PERNOCTA zona'!O55-1,"-")</f>
        <v>0.20637188401404183</v>
      </c>
      <c r="J42" s="276">
        <f>IFERROR('Tablas PERNOCTA zona'!Q42/'Tablas PERNOCTA zona'!Q55-1,"-")</f>
        <v>7.3564592780194227E-2</v>
      </c>
      <c r="K42" s="276">
        <f>IFERROR('Tablas PERNOCTA zona'!S42/'Tablas PERNOCTA zona'!S55-1,"-")</f>
        <v>0.15137034038610553</v>
      </c>
    </row>
    <row r="43" spans="2:11" hidden="1" outlineLevel="1" x14ac:dyDescent="0.25">
      <c r="B43" s="114" t="s">
        <v>90</v>
      </c>
      <c r="C43" s="276">
        <f>IFERROR('Tablas PERNOCTA zona'!C43/'Tablas PERNOCTA zona'!C56-1,"-")</f>
        <v>0.17209919575332178</v>
      </c>
      <c r="D43" s="276">
        <f>IFERROR('Tablas PERNOCTA zona'!E43/'Tablas PERNOCTA zona'!E56-1,"-")</f>
        <v>-3.0049684336359239E-2</v>
      </c>
      <c r="E43" s="276">
        <f>IFERROR('Tablas PERNOCTA zona'!G43/'Tablas PERNOCTA zona'!G56-1,"-")</f>
        <v>0.1115102113937656</v>
      </c>
      <c r="F43" s="277">
        <f>IFERROR('Tablas PERNOCTA zona'!I43/'Tablas PERNOCTA zona'!I56-1,"-")</f>
        <v>0.23045031443550212</v>
      </c>
      <c r="G43" s="277">
        <f>IFERROR('Tablas PERNOCTA zona'!K43/'Tablas PERNOCTA zona'!K56-1,"-")</f>
        <v>-1.0674938065218242E-3</v>
      </c>
      <c r="H43" s="277">
        <f>IFERROR('Tablas PERNOCTA zona'!M43/'Tablas PERNOCTA zona'!M56-1,"-")</f>
        <v>0.15941148235662506</v>
      </c>
      <c r="I43" s="276">
        <f>IFERROR('Tablas PERNOCTA zona'!O43/'Tablas PERNOCTA zona'!O56-1,"-")</f>
        <v>0.11487135958750283</v>
      </c>
      <c r="J43" s="276">
        <f>IFERROR('Tablas PERNOCTA zona'!Q43/'Tablas PERNOCTA zona'!Q56-1,"-")</f>
        <v>1.4604026947298232E-2</v>
      </c>
      <c r="K43" s="276">
        <f>IFERROR('Tablas PERNOCTA zona'!S43/'Tablas PERNOCTA zona'!S56-1,"-")</f>
        <v>7.0787629618920489E-2</v>
      </c>
    </row>
    <row r="44" spans="2:11" hidden="1" outlineLevel="1" x14ac:dyDescent="0.25">
      <c r="B44" s="114" t="s">
        <v>91</v>
      </c>
      <c r="C44" s="276">
        <f>IFERROR('Tablas PERNOCTA zona'!C44/'Tablas PERNOCTA zona'!C57-1,"-")</f>
        <v>0.16251074472098725</v>
      </c>
      <c r="D44" s="276">
        <f>IFERROR('Tablas PERNOCTA zona'!E44/'Tablas PERNOCTA zona'!E57-1,"-")</f>
        <v>-1.7964750717281985E-3</v>
      </c>
      <c r="E44" s="276">
        <f>IFERROR('Tablas PERNOCTA zona'!G44/'Tablas PERNOCTA zona'!G57-1,"-")</f>
        <v>0.11183198304337072</v>
      </c>
      <c r="F44" s="277">
        <f>IFERROR('Tablas PERNOCTA zona'!I44/'Tablas PERNOCTA zona'!I57-1,"-")</f>
        <v>0.16596129172163288</v>
      </c>
      <c r="G44" s="277">
        <f>IFERROR('Tablas PERNOCTA zona'!K44/'Tablas PERNOCTA zona'!K57-1,"-")</f>
        <v>2.6078519535224887E-2</v>
      </c>
      <c r="H44" s="277">
        <f>IFERROR('Tablas PERNOCTA zona'!M44/'Tablas PERNOCTA zona'!M57-1,"-")</f>
        <v>0.12200834787436543</v>
      </c>
      <c r="I44" s="276">
        <f>IFERROR('Tablas PERNOCTA zona'!O44/'Tablas PERNOCTA zona'!O57-1,"-")</f>
        <v>0.11904625662906598</v>
      </c>
      <c r="J44" s="276">
        <f>IFERROR('Tablas PERNOCTA zona'!Q44/'Tablas PERNOCTA zona'!Q57-1,"-")</f>
        <v>5.7632240878684238E-2</v>
      </c>
      <c r="K44" s="276">
        <f>IFERROR('Tablas PERNOCTA zona'!S44/'Tablas PERNOCTA zona'!S57-1,"-")</f>
        <v>9.2600105979740999E-2</v>
      </c>
    </row>
    <row r="45" spans="2:11" hidden="1" outlineLevel="1" x14ac:dyDescent="0.25">
      <c r="B45" s="114" t="s">
        <v>92</v>
      </c>
      <c r="C45" s="276">
        <f>IFERROR('Tablas PERNOCTA zona'!C45/'Tablas PERNOCTA zona'!C58-1,"-")</f>
        <v>1.0308256166008611E-2</v>
      </c>
      <c r="D45" s="276">
        <f>IFERROR('Tablas PERNOCTA zona'!E45/'Tablas PERNOCTA zona'!E58-1,"-")</f>
        <v>-0.30414127692606252</v>
      </c>
      <c r="E45" s="276">
        <f>IFERROR('Tablas PERNOCTA zona'!G45/'Tablas PERNOCTA zona'!G58-1,"-")</f>
        <v>-8.8200962988181475E-2</v>
      </c>
      <c r="F45" s="277">
        <f>IFERROR('Tablas PERNOCTA zona'!I45/'Tablas PERNOCTA zona'!I58-1,"-")</f>
        <v>1.6752665866116123E-2</v>
      </c>
      <c r="G45" s="277">
        <f>IFERROR('Tablas PERNOCTA zona'!K45/'Tablas PERNOCTA zona'!K58-1,"-")</f>
        <v>-0.27881331051421776</v>
      </c>
      <c r="H45" s="277">
        <f>IFERROR('Tablas PERNOCTA zona'!M45/'Tablas PERNOCTA zona'!M58-1,"-")</f>
        <v>-7.5944591171239195E-2</v>
      </c>
      <c r="I45" s="276">
        <f>IFERROR('Tablas PERNOCTA zona'!O45/'Tablas PERNOCTA zona'!O58-1,"-")</f>
        <v>0.11762336637765136</v>
      </c>
      <c r="J45" s="276">
        <f>IFERROR('Tablas PERNOCTA zona'!Q45/'Tablas PERNOCTA zona'!Q58-1,"-")</f>
        <v>3.6710083765529422E-2</v>
      </c>
      <c r="K45" s="276">
        <f>IFERROR('Tablas PERNOCTA zona'!S45/'Tablas PERNOCTA zona'!S58-1,"-")</f>
        <v>8.4266846831139386E-2</v>
      </c>
    </row>
    <row r="46" spans="2:11" hidden="1" outlineLevel="1" x14ac:dyDescent="0.25">
      <c r="B46" s="114" t="s">
        <v>93</v>
      </c>
      <c r="C46" s="276">
        <f>IFERROR('Tablas PERNOCTA zona'!C46/'Tablas PERNOCTA zona'!C59-1,"-")</f>
        <v>3.1883718204197553E-3</v>
      </c>
      <c r="D46" s="276">
        <f>IFERROR('Tablas PERNOCTA zona'!E46/'Tablas PERNOCTA zona'!E59-1,"-")</f>
        <v>-0.32419824586292356</v>
      </c>
      <c r="E46" s="276">
        <f>IFERROR('Tablas PERNOCTA zona'!G46/'Tablas PERNOCTA zona'!G59-1,"-")</f>
        <v>-0.10121593246771221</v>
      </c>
      <c r="F46" s="277">
        <f>IFERROR('Tablas PERNOCTA zona'!I46/'Tablas PERNOCTA zona'!I59-1,"-")</f>
        <v>1.1029398846814642E-2</v>
      </c>
      <c r="G46" s="277">
        <f>IFERROR('Tablas PERNOCTA zona'!K46/'Tablas PERNOCTA zona'!K59-1,"-")</f>
        <v>-0.21917585844518683</v>
      </c>
      <c r="H46" s="277">
        <f>IFERROR('Tablas PERNOCTA zona'!M46/'Tablas PERNOCTA zona'!M59-1,"-")</f>
        <v>-5.6054336405690575E-2</v>
      </c>
      <c r="I46" s="276">
        <f>IFERROR('Tablas PERNOCTA zona'!O46/'Tablas PERNOCTA zona'!O59-1,"-")</f>
        <v>9.5121773003671528E-2</v>
      </c>
      <c r="J46" s="276">
        <f>IFERROR('Tablas PERNOCTA zona'!Q46/'Tablas PERNOCTA zona'!Q59-1,"-")</f>
        <v>2.1417984777385657E-2</v>
      </c>
      <c r="K46" s="276">
        <f>IFERROR('Tablas PERNOCTA zona'!S46/'Tablas PERNOCTA zona'!S59-1,"-")</f>
        <v>6.6137585505909424E-2</v>
      </c>
    </row>
    <row r="47" spans="2:11" hidden="1" outlineLevel="1" x14ac:dyDescent="0.25">
      <c r="B47" s="114" t="s">
        <v>94</v>
      </c>
      <c r="C47" s="276">
        <f>IFERROR('Tablas PERNOCTA zona'!C47/'Tablas PERNOCTA zona'!C60-1,"-")</f>
        <v>0.21648497636072372</v>
      </c>
      <c r="D47" s="276">
        <f>IFERROR('Tablas PERNOCTA zona'!E47/'Tablas PERNOCTA zona'!E60-1,"-")</f>
        <v>2.9641745458186985E-2</v>
      </c>
      <c r="E47" s="276">
        <f>IFERROR('Tablas PERNOCTA zona'!G47/'Tablas PERNOCTA zona'!G60-1,"-")</f>
        <v>0.15690026373146759</v>
      </c>
      <c r="F47" s="277">
        <f>IFERROR('Tablas PERNOCTA zona'!I47/'Tablas PERNOCTA zona'!I60-1,"-")</f>
        <v>0.23514511160928397</v>
      </c>
      <c r="G47" s="277">
        <f>IFERROR('Tablas PERNOCTA zona'!K47/'Tablas PERNOCTA zona'!K60-1,"-")</f>
        <v>6.2467686505884856E-2</v>
      </c>
      <c r="H47" s="277">
        <f>IFERROR('Tablas PERNOCTA zona'!M47/'Tablas PERNOCTA zona'!M60-1,"-")</f>
        <v>0.18015385099649639</v>
      </c>
      <c r="I47" s="276">
        <f>IFERROR('Tablas PERNOCTA zona'!O47/'Tablas PERNOCTA zona'!O60-1,"-")</f>
        <v>0.26079754235493025</v>
      </c>
      <c r="J47" s="276">
        <f>IFERROR('Tablas PERNOCTA zona'!Q47/'Tablas PERNOCTA zona'!Q60-1,"-")</f>
        <v>0.24088887549075588</v>
      </c>
      <c r="K47" s="276">
        <f>IFERROR('Tablas PERNOCTA zona'!S47/'Tablas PERNOCTA zona'!S60-1,"-")</f>
        <v>0.25249552067072734</v>
      </c>
    </row>
    <row r="48" spans="2:11" hidden="1" outlineLevel="1" x14ac:dyDescent="0.25">
      <c r="B48" s="114" t="s">
        <v>95</v>
      </c>
      <c r="C48" s="276">
        <f>IFERROR('Tablas PERNOCTA zona'!C48/'Tablas PERNOCTA zona'!C61-1,"-")</f>
        <v>0.1925995823342872</v>
      </c>
      <c r="D48" s="276">
        <f>IFERROR('Tablas PERNOCTA zona'!E48/'Tablas PERNOCTA zona'!E61-1,"-")</f>
        <v>2.0218382894760856E-2</v>
      </c>
      <c r="E48" s="276">
        <f>IFERROR('Tablas PERNOCTA zona'!G48/'Tablas PERNOCTA zona'!G61-1,"-")</f>
        <v>0.13452748280785842</v>
      </c>
      <c r="F48" s="277">
        <f>IFERROR('Tablas PERNOCTA zona'!I48/'Tablas PERNOCTA zona'!I61-1,"-")</f>
        <v>0.18836007476888472</v>
      </c>
      <c r="G48" s="277">
        <f>IFERROR('Tablas PERNOCTA zona'!K48/'Tablas PERNOCTA zona'!K61-1,"-")</f>
        <v>4.3522613231580243E-2</v>
      </c>
      <c r="H48" s="277">
        <f>IFERROR('Tablas PERNOCTA zona'!M48/'Tablas PERNOCTA zona'!M61-1,"-")</f>
        <v>0.13935904874012905</v>
      </c>
      <c r="I48" s="276">
        <f>IFERROR('Tablas PERNOCTA zona'!O48/'Tablas PERNOCTA zona'!O61-1,"-")</f>
        <v>0.19343134288674357</v>
      </c>
      <c r="J48" s="276">
        <f>IFERROR('Tablas PERNOCTA zona'!Q48/'Tablas PERNOCTA zona'!Q61-1,"-")</f>
        <v>9.8593721324733652E-2</v>
      </c>
      <c r="K48" s="276">
        <f>IFERROR('Tablas PERNOCTA zona'!S48/'Tablas PERNOCTA zona'!S61-1,"-")</f>
        <v>0.1506685054381256</v>
      </c>
    </row>
    <row r="49" spans="2:11" hidden="1" outlineLevel="1" x14ac:dyDescent="0.25">
      <c r="B49" s="114" t="s">
        <v>96</v>
      </c>
      <c r="C49" s="276">
        <f>IFERROR('Tablas PERNOCTA zona'!C49/'Tablas PERNOCTA zona'!C62-1,"-")</f>
        <v>8.3546839671938544E-2</v>
      </c>
      <c r="D49" s="276">
        <f>IFERROR('Tablas PERNOCTA zona'!E49/'Tablas PERNOCTA zona'!E62-1,"-")</f>
        <v>-9.9236511994041043E-2</v>
      </c>
      <c r="E49" s="276">
        <f>IFERROR('Tablas PERNOCTA zona'!G49/'Tablas PERNOCTA zona'!G62-1,"-")</f>
        <v>2.1569505353630447E-2</v>
      </c>
      <c r="F49" s="277">
        <f>IFERROR('Tablas PERNOCTA zona'!I49/'Tablas PERNOCTA zona'!I62-1,"-")</f>
        <v>9.6759955492006222E-2</v>
      </c>
      <c r="G49" s="277">
        <f>IFERROR('Tablas PERNOCTA zona'!K49/'Tablas PERNOCTA zona'!K62-1,"-")</f>
        <v>-4.6003876410899536E-2</v>
      </c>
      <c r="H49" s="277">
        <f>IFERROR('Tablas PERNOCTA zona'!M49/'Tablas PERNOCTA zona'!M62-1,"-")</f>
        <v>4.8541888010418033E-2</v>
      </c>
      <c r="I49" s="276">
        <f>IFERROR('Tablas PERNOCTA zona'!O49/'Tablas PERNOCTA zona'!O62-1,"-")</f>
        <v>0.20700116296804705</v>
      </c>
      <c r="J49" s="276">
        <f>IFERROR('Tablas PERNOCTA zona'!Q49/'Tablas PERNOCTA zona'!Q62-1,"-")</f>
        <v>0.13163076581990452</v>
      </c>
      <c r="K49" s="276">
        <f>IFERROR('Tablas PERNOCTA zona'!S49/'Tablas PERNOCTA zona'!S62-1,"-")</f>
        <v>0.17311309370786399</v>
      </c>
    </row>
    <row r="50" spans="2:11" hidden="1" outlineLevel="1" x14ac:dyDescent="0.25">
      <c r="B50" s="114" t="s">
        <v>97</v>
      </c>
      <c r="C50" s="276">
        <f>IFERROR('Tablas PERNOCTA zona'!C50/'Tablas PERNOCTA zona'!C63-1,"-")</f>
        <v>-6.2853551225638959E-4</v>
      </c>
      <c r="D50" s="276">
        <f>IFERROR('Tablas PERNOCTA zona'!E50/'Tablas PERNOCTA zona'!E63-1,"-")</f>
        <v>-0.13709045641372353</v>
      </c>
      <c r="E50" s="276">
        <f>IFERROR('Tablas PERNOCTA zona'!G50/'Tablas PERNOCTA zona'!G63-1,"-")</f>
        <v>-4.7212839694320885E-2</v>
      </c>
      <c r="F50" s="277">
        <f>IFERROR('Tablas PERNOCTA zona'!I50/'Tablas PERNOCTA zona'!I63-1,"-")</f>
        <v>-1.5020361491704937E-2</v>
      </c>
      <c r="G50" s="277">
        <f>IFERROR('Tablas PERNOCTA zona'!K50/'Tablas PERNOCTA zona'!K63-1,"-")</f>
        <v>-0.10822656111187889</v>
      </c>
      <c r="H50" s="277">
        <f>IFERROR('Tablas PERNOCTA zona'!M50/'Tablas PERNOCTA zona'!M63-1,"-")</f>
        <v>-4.6421373984875447E-2</v>
      </c>
      <c r="I50" s="276">
        <f>IFERROR('Tablas PERNOCTA zona'!O50/'Tablas PERNOCTA zona'!O63-1,"-")</f>
        <v>9.602237970572669E-2</v>
      </c>
      <c r="J50" s="276">
        <f>IFERROR('Tablas PERNOCTA zona'!Q50/'Tablas PERNOCTA zona'!Q63-1,"-")</f>
        <v>1.1511703124793771E-2</v>
      </c>
      <c r="K50" s="276">
        <f>IFERROR('Tablas PERNOCTA zona'!S50/'Tablas PERNOCTA zona'!S63-1,"-")</f>
        <v>5.8338344739510717E-2</v>
      </c>
    </row>
    <row r="51" spans="2:11" collapsed="1" x14ac:dyDescent="0.25">
      <c r="B51" s="280">
        <v>2011</v>
      </c>
      <c r="C51" s="96">
        <f>IFERROR('Tablas PERNOCTA zona'!C51/'Tablas PERNOCTA zona'!C64-1,"-")</f>
        <v>0.13081329249129214</v>
      </c>
      <c r="D51" s="96">
        <f>IFERROR('Tablas PERNOCTA zona'!E51/'Tablas PERNOCTA zona'!E64-1,"-")</f>
        <v>-0.10239827620705466</v>
      </c>
      <c r="E51" s="96">
        <f>IFERROR('Tablas PERNOCTA zona'!G51/'Tablas PERNOCTA zona'!G64-1,"-")</f>
        <v>5.4957801742654633E-2</v>
      </c>
      <c r="F51" s="96">
        <f>IFERROR('Tablas PERNOCTA zona'!I51/'Tablas PERNOCTA zona'!I64-1,"-")</f>
        <v>0.13137593196223296</v>
      </c>
      <c r="G51" s="96">
        <f>IFERROR('Tablas PERNOCTA zona'!K51/'Tablas PERNOCTA zona'!K64-1,"-")</f>
        <v>-7.2533388979356128E-2</v>
      </c>
      <c r="H51" s="96">
        <f>IFERROR('Tablas PERNOCTA zona'!M51/'Tablas PERNOCTA zona'!M64-1,"-")</f>
        <v>6.4909190558624319E-2</v>
      </c>
      <c r="I51" s="96">
        <f>IFERROR('Tablas PERNOCTA zona'!O51/'Tablas PERNOCTA zona'!O64-1,"-")</f>
        <v>0.14605770754201064</v>
      </c>
      <c r="J51" s="96">
        <f>IFERROR('Tablas PERNOCTA zona'!Q51/'Tablas PERNOCTA zona'!Q64-1,"-")</f>
        <v>6.3782149714723069E-2</v>
      </c>
      <c r="K51" s="96">
        <f>IFERROR('Tablas PERNOCTA zona'!S51/'Tablas PERNOCTA zona'!S64-1,"-")</f>
        <v>0.11043781800147245</v>
      </c>
    </row>
    <row r="52" spans="2:11" hidden="1" outlineLevel="1" x14ac:dyDescent="0.25">
      <c r="B52" s="114" t="s">
        <v>86</v>
      </c>
      <c r="C52" s="276">
        <f>IFERROR('Tablas PERNOCTA zona'!C52/'Tablas PERNOCTA zona'!C65-1,"-")</f>
        <v>-0.1187561933423863</v>
      </c>
      <c r="D52" s="276">
        <f>IFERROR('Tablas PERNOCTA zona'!E52/'Tablas PERNOCTA zona'!E65-1,"-")</f>
        <v>-0.12176911411461278</v>
      </c>
      <c r="E52" s="276">
        <f>IFERROR('Tablas PERNOCTA zona'!G52/'Tablas PERNOCTA zona'!G65-1,"-")</f>
        <v>-0.11982854058568837</v>
      </c>
      <c r="F52" s="277">
        <f>IFERROR('Tablas PERNOCTA zona'!I52/'Tablas PERNOCTA zona'!I65-1,"-")</f>
        <v>-9.7498629096891221E-2</v>
      </c>
      <c r="G52" s="277">
        <f>IFERROR('Tablas PERNOCTA zona'!K52/'Tablas PERNOCTA zona'!K65-1,"-")</f>
        <v>-6.8731309240204763E-2</v>
      </c>
      <c r="H52" s="277">
        <f>IFERROR('Tablas PERNOCTA zona'!M52/'Tablas PERNOCTA zona'!M65-1,"-")</f>
        <v>-8.7233561526148695E-2</v>
      </c>
      <c r="I52" s="276">
        <f>IFERROR('Tablas PERNOCTA zona'!O52/'Tablas PERNOCTA zona'!O65-1,"-")</f>
        <v>9.6223538223978444E-3</v>
      </c>
      <c r="J52" s="276">
        <f>IFERROR('Tablas PERNOCTA zona'!Q52/'Tablas PERNOCTA zona'!Q65-1,"-")</f>
        <v>2.6599316768372017E-3</v>
      </c>
      <c r="K52" s="276">
        <f>IFERROR('Tablas PERNOCTA zona'!S52/'Tablas PERNOCTA zona'!S65-1,"-")</f>
        <v>6.4640757384912817E-3</v>
      </c>
    </row>
    <row r="53" spans="2:11" hidden="1" outlineLevel="1" x14ac:dyDescent="0.25">
      <c r="B53" s="114" t="s">
        <v>87</v>
      </c>
      <c r="C53" s="276">
        <f>IFERROR('Tablas PERNOCTA zona'!C53/'Tablas PERNOCTA zona'!C66-1,"-")</f>
        <v>-9.7848346284399756E-2</v>
      </c>
      <c r="D53" s="276">
        <f>IFERROR('Tablas PERNOCTA zona'!E53/'Tablas PERNOCTA zona'!E66-1,"-")</f>
        <v>-6.4959141797760855E-2</v>
      </c>
      <c r="E53" s="276">
        <f>IFERROR('Tablas PERNOCTA zona'!G53/'Tablas PERNOCTA zona'!G66-1,"-")</f>
        <v>-8.6603609868368459E-2</v>
      </c>
      <c r="F53" s="277">
        <f>IFERROR('Tablas PERNOCTA zona'!I53/'Tablas PERNOCTA zona'!I66-1,"-")</f>
        <v>-7.0834815333249201E-2</v>
      </c>
      <c r="G53" s="277">
        <f>IFERROR('Tablas PERNOCTA zona'!K53/'Tablas PERNOCTA zona'!K66-1,"-")</f>
        <v>-1.9373241294407317E-2</v>
      </c>
      <c r="H53" s="277">
        <f>IFERROR('Tablas PERNOCTA zona'!M53/'Tablas PERNOCTA zona'!M66-1,"-")</f>
        <v>-5.3187078291680789E-2</v>
      </c>
      <c r="I53" s="276">
        <f>IFERROR('Tablas PERNOCTA zona'!O53/'Tablas PERNOCTA zona'!O66-1,"-")</f>
        <v>5.7560154957204679E-2</v>
      </c>
      <c r="J53" s="276">
        <f>IFERROR('Tablas PERNOCTA zona'!Q53/'Tablas PERNOCTA zona'!Q66-1,"-")</f>
        <v>9.56647994905786E-2</v>
      </c>
      <c r="K53" s="276">
        <f>IFERROR('Tablas PERNOCTA zona'!S53/'Tablas PERNOCTA zona'!S66-1,"-")</f>
        <v>7.4448105062862036E-2</v>
      </c>
    </row>
    <row r="54" spans="2:11" hidden="1" outlineLevel="1" x14ac:dyDescent="0.25">
      <c r="B54" s="114" t="s">
        <v>88</v>
      </c>
      <c r="C54" s="276">
        <f>IFERROR('Tablas PERNOCTA zona'!C54/'Tablas PERNOCTA zona'!C67-1,"-")</f>
        <v>-4.2745027801975088E-2</v>
      </c>
      <c r="D54" s="276">
        <f>IFERROR('Tablas PERNOCTA zona'!E54/'Tablas PERNOCTA zona'!E67-1,"-")</f>
        <v>-0.16845847598097685</v>
      </c>
      <c r="E54" s="276">
        <f>IFERROR('Tablas PERNOCTA zona'!G54/'Tablas PERNOCTA zona'!G67-1,"-")</f>
        <v>-8.60523198104447E-2</v>
      </c>
      <c r="F54" s="277">
        <f>IFERROR('Tablas PERNOCTA zona'!I54/'Tablas PERNOCTA zona'!I67-1,"-")</f>
        <v>-3.3660028109207207E-2</v>
      </c>
      <c r="G54" s="277">
        <f>IFERROR('Tablas PERNOCTA zona'!K54/'Tablas PERNOCTA zona'!K67-1,"-")</f>
        <v>-0.15986861077701109</v>
      </c>
      <c r="H54" s="277">
        <f>IFERROR('Tablas PERNOCTA zona'!M54/'Tablas PERNOCTA zona'!M67-1,"-")</f>
        <v>-7.7456486559710602E-2</v>
      </c>
      <c r="I54" s="276">
        <f>IFERROR('Tablas PERNOCTA zona'!O54/'Tablas PERNOCTA zona'!O67-1,"-")</f>
        <v>9.156710442665017E-2</v>
      </c>
      <c r="J54" s="276">
        <f>IFERROR('Tablas PERNOCTA zona'!Q54/'Tablas PERNOCTA zona'!Q67-1,"-")</f>
        <v>2.7874909388182711E-2</v>
      </c>
      <c r="K54" s="276">
        <f>IFERROR('Tablas PERNOCTA zona'!S54/'Tablas PERNOCTA zona'!S67-1,"-")</f>
        <v>6.3841048647435006E-2</v>
      </c>
    </row>
    <row r="55" spans="2:11" hidden="1" outlineLevel="1" x14ac:dyDescent="0.25">
      <c r="B55" s="114" t="s">
        <v>89</v>
      </c>
      <c r="C55" s="276">
        <f>IFERROR('Tablas PERNOCTA zona'!C55/'Tablas PERNOCTA zona'!C68-1,"-")</f>
        <v>-8.7411206848834855E-2</v>
      </c>
      <c r="D55" s="276">
        <f>IFERROR('Tablas PERNOCTA zona'!E55/'Tablas PERNOCTA zona'!E68-1,"-")</f>
        <v>-0.19287752822930881</v>
      </c>
      <c r="E55" s="276">
        <f>IFERROR('Tablas PERNOCTA zona'!G55/'Tablas PERNOCTA zona'!G68-1,"-")</f>
        <v>-0.11994488108604673</v>
      </c>
      <c r="F55" s="277">
        <f>IFERROR('Tablas PERNOCTA zona'!I55/'Tablas PERNOCTA zona'!I68-1,"-")</f>
        <v>-7.5700889000362315E-2</v>
      </c>
      <c r="G55" s="277">
        <f>IFERROR('Tablas PERNOCTA zona'!K55/'Tablas PERNOCTA zona'!K68-1,"-")</f>
        <v>-0.18741406901525914</v>
      </c>
      <c r="H55" s="277">
        <f>IFERROR('Tablas PERNOCTA zona'!M55/'Tablas PERNOCTA zona'!M68-1,"-")</f>
        <v>-0.11108969095474397</v>
      </c>
      <c r="I55" s="276">
        <f>IFERROR('Tablas PERNOCTA zona'!O55/'Tablas PERNOCTA zona'!O68-1,"-")</f>
        <v>3.7925583750892056E-2</v>
      </c>
      <c r="J55" s="276">
        <f>IFERROR('Tablas PERNOCTA zona'!Q55/'Tablas PERNOCTA zona'!Q68-1,"-")</f>
        <v>-5.3321058480657602E-3</v>
      </c>
      <c r="K55" s="276">
        <f>IFERROR('Tablas PERNOCTA zona'!S55/'Tablas PERNOCTA zona'!S68-1,"-")</f>
        <v>1.9562233433795928E-2</v>
      </c>
    </row>
    <row r="56" spans="2:11" hidden="1" outlineLevel="1" x14ac:dyDescent="0.25">
      <c r="B56" s="114" t="s">
        <v>90</v>
      </c>
      <c r="C56" s="276">
        <f>IFERROR('Tablas PERNOCTA zona'!C56/'Tablas PERNOCTA zona'!C69-1,"-")</f>
        <v>-0.17730610269105607</v>
      </c>
      <c r="D56" s="276">
        <f>IFERROR('Tablas PERNOCTA zona'!E56/'Tablas PERNOCTA zona'!E69-1,"-")</f>
        <v>-0.27156805120167193</v>
      </c>
      <c r="E56" s="276">
        <f>IFERROR('Tablas PERNOCTA zona'!G56/'Tablas PERNOCTA zona'!G69-1,"-")</f>
        <v>-0.20802333933369399</v>
      </c>
      <c r="F56" s="277">
        <f>IFERROR('Tablas PERNOCTA zona'!I56/'Tablas PERNOCTA zona'!I69-1,"-")</f>
        <v>-0.17368572277572991</v>
      </c>
      <c r="G56" s="277">
        <f>IFERROR('Tablas PERNOCTA zona'!K56/'Tablas PERNOCTA zona'!K69-1,"-")</f>
        <v>-0.26243048781091693</v>
      </c>
      <c r="H56" s="277">
        <f>IFERROR('Tablas PERNOCTA zona'!M56/'Tablas PERNOCTA zona'!M69-1,"-")</f>
        <v>-0.20310632625454739</v>
      </c>
      <c r="I56" s="276">
        <f>IFERROR('Tablas PERNOCTA zona'!O56/'Tablas PERNOCTA zona'!O69-1,"-")</f>
        <v>3.3750677670482343E-2</v>
      </c>
      <c r="J56" s="276">
        <f>IFERROR('Tablas PERNOCTA zona'!Q56/'Tablas PERNOCTA zona'!Q69-1,"-")</f>
        <v>-1.9842239503718218E-2</v>
      </c>
      <c r="K56" s="276">
        <f>IFERROR('Tablas PERNOCTA zona'!S56/'Tablas PERNOCTA zona'!S69-1,"-")</f>
        <v>9.482941182402671E-3</v>
      </c>
    </row>
    <row r="57" spans="2:11" hidden="1" outlineLevel="1" x14ac:dyDescent="0.25">
      <c r="B57" s="114" t="s">
        <v>91</v>
      </c>
      <c r="C57" s="276">
        <f>IFERROR('Tablas PERNOCTA zona'!C57/'Tablas PERNOCTA zona'!C70-1,"-")</f>
        <v>-0.13161121225119821</v>
      </c>
      <c r="D57" s="276">
        <f>IFERROR('Tablas PERNOCTA zona'!E57/'Tablas PERNOCTA zona'!E70-1,"-")</f>
        <v>-0.27644954284740753</v>
      </c>
      <c r="E57" s="276">
        <f>IFERROR('Tablas PERNOCTA zona'!G57/'Tablas PERNOCTA zona'!G70-1,"-")</f>
        <v>-0.18210977890221103</v>
      </c>
      <c r="F57" s="277">
        <f>IFERROR('Tablas PERNOCTA zona'!I57/'Tablas PERNOCTA zona'!I70-1,"-")</f>
        <v>-0.12966411454958382</v>
      </c>
      <c r="G57" s="277">
        <f>IFERROR('Tablas PERNOCTA zona'!K57/'Tablas PERNOCTA zona'!K70-1,"-")</f>
        <v>-0.27143522163665723</v>
      </c>
      <c r="H57" s="277">
        <f>IFERROR('Tablas PERNOCTA zona'!M57/'Tablas PERNOCTA zona'!M70-1,"-")</f>
        <v>-0.17981244422218023</v>
      </c>
      <c r="I57" s="276">
        <f>IFERROR('Tablas PERNOCTA zona'!O57/'Tablas PERNOCTA zona'!O70-1,"-")</f>
        <v>3.2678718360957593E-2</v>
      </c>
      <c r="J57" s="276">
        <f>IFERROR('Tablas PERNOCTA zona'!Q57/'Tablas PERNOCTA zona'!Q70-1,"-")</f>
        <v>1.1332522440906434E-2</v>
      </c>
      <c r="K57" s="276">
        <f>IFERROR('Tablas PERNOCTA zona'!S57/'Tablas PERNOCTA zona'!S70-1,"-")</f>
        <v>2.3377128292525029E-2</v>
      </c>
    </row>
    <row r="58" spans="2:11" hidden="1" outlineLevel="1" x14ac:dyDescent="0.25">
      <c r="B58" s="114" t="s">
        <v>92</v>
      </c>
      <c r="C58" s="276">
        <f>IFERROR('Tablas PERNOCTA zona'!C58/'Tablas PERNOCTA zona'!C71-1,"-")</f>
        <v>0.1065244564259098</v>
      </c>
      <c r="D58" s="276">
        <f>IFERROR('Tablas PERNOCTA zona'!E58/'Tablas PERNOCTA zona'!E71-1,"-")</f>
        <v>-0.13326784765159827</v>
      </c>
      <c r="E58" s="276">
        <f>IFERROR('Tablas PERNOCTA zona'!G58/'Tablas PERNOCTA zona'!G71-1,"-")</f>
        <v>1.8269521248408971E-2</v>
      </c>
      <c r="F58" s="277">
        <f>IFERROR('Tablas PERNOCTA zona'!I58/'Tablas PERNOCTA zona'!I71-1,"-")</f>
        <v>8.8718927892048161E-2</v>
      </c>
      <c r="G58" s="277">
        <f>IFERROR('Tablas PERNOCTA zona'!K58/'Tablas PERNOCTA zona'!K71-1,"-")</f>
        <v>-0.14946708082100002</v>
      </c>
      <c r="H58" s="277">
        <f>IFERROR('Tablas PERNOCTA zona'!M58/'Tablas PERNOCTA zona'!M71-1,"-")</f>
        <v>8.1814667301993715E-4</v>
      </c>
      <c r="I58" s="276">
        <f>IFERROR('Tablas PERNOCTA zona'!O58/'Tablas PERNOCTA zona'!O71-1,"-")</f>
        <v>5.1398941719275948E-2</v>
      </c>
      <c r="J58" s="276">
        <f>IFERROR('Tablas PERNOCTA zona'!Q58/'Tablas PERNOCTA zona'!Q71-1,"-")</f>
        <v>1.498549373121949E-2</v>
      </c>
      <c r="K58" s="276">
        <f>IFERROR('Tablas PERNOCTA zona'!S58/'Tablas PERNOCTA zona'!S71-1,"-")</f>
        <v>3.607557089287261E-2</v>
      </c>
    </row>
    <row r="59" spans="2:11" hidden="1" outlineLevel="1" x14ac:dyDescent="0.25">
      <c r="B59" s="114" t="s">
        <v>93</v>
      </c>
      <c r="C59" s="276">
        <f>IFERROR('Tablas PERNOCTA zona'!C59/'Tablas PERNOCTA zona'!C72-1,"-")</f>
        <v>3.6132871804214428E-2</v>
      </c>
      <c r="D59" s="276">
        <f>IFERROR('Tablas PERNOCTA zona'!E59/'Tablas PERNOCTA zona'!E72-1,"-")</f>
        <v>-8.575504879035023E-2</v>
      </c>
      <c r="E59" s="276">
        <f>IFERROR('Tablas PERNOCTA zona'!G59/'Tablas PERNOCTA zona'!G72-1,"-")</f>
        <v>-6.123107523355098E-3</v>
      </c>
      <c r="F59" s="277">
        <f>IFERROR('Tablas PERNOCTA zona'!I59/'Tablas PERNOCTA zona'!I72-1,"-")</f>
        <v>2.1136513677200819E-2</v>
      </c>
      <c r="G59" s="277">
        <f>IFERROR('Tablas PERNOCTA zona'!K59/'Tablas PERNOCTA zona'!K72-1,"-")</f>
        <v>-0.19626020614875395</v>
      </c>
      <c r="H59" s="277">
        <f>IFERROR('Tablas PERNOCTA zona'!M59/'Tablas PERNOCTA zona'!M72-1,"-")</f>
        <v>-5.3469546466824558E-2</v>
      </c>
      <c r="I59" s="276">
        <f>IFERROR('Tablas PERNOCTA zona'!O59/'Tablas PERNOCTA zona'!O72-1,"-")</f>
        <v>5.0602859356292607E-2</v>
      </c>
      <c r="J59" s="276">
        <f>IFERROR('Tablas PERNOCTA zona'!Q59/'Tablas PERNOCTA zona'!Q72-1,"-")</f>
        <v>-3.6240739707019909E-2</v>
      </c>
      <c r="K59" s="276">
        <f>IFERROR('Tablas PERNOCTA zona'!S59/'Tablas PERNOCTA zona'!S72-1,"-")</f>
        <v>1.4648129592242709E-2</v>
      </c>
    </row>
    <row r="60" spans="2:11" hidden="1" outlineLevel="1" x14ac:dyDescent="0.25">
      <c r="B60" s="114" t="s">
        <v>94</v>
      </c>
      <c r="C60" s="276">
        <f>IFERROR('Tablas PERNOCTA zona'!C60/'Tablas PERNOCTA zona'!C73-1,"-")</f>
        <v>-0.15698804308442305</v>
      </c>
      <c r="D60" s="276">
        <f>IFERROR('Tablas PERNOCTA zona'!E60/'Tablas PERNOCTA zona'!E73-1,"-")</f>
        <v>-0.1870021846208122</v>
      </c>
      <c r="E60" s="276">
        <f>IFERROR('Tablas PERNOCTA zona'!G60/'Tablas PERNOCTA zona'!G73-1,"-")</f>
        <v>-0.16679749170702285</v>
      </c>
      <c r="F60" s="277">
        <f>IFERROR('Tablas PERNOCTA zona'!I60/'Tablas PERNOCTA zona'!I73-1,"-")</f>
        <v>-0.16834441821367474</v>
      </c>
      <c r="G60" s="277">
        <f>IFERROR('Tablas PERNOCTA zona'!K60/'Tablas PERNOCTA zona'!K73-1,"-")</f>
        <v>-0.20358955106390708</v>
      </c>
      <c r="H60" s="277">
        <f>IFERROR('Tablas PERNOCTA zona'!M60/'Tablas PERNOCTA zona'!M73-1,"-")</f>
        <v>-0.1799025010176829</v>
      </c>
      <c r="I60" s="276">
        <f>IFERROR('Tablas PERNOCTA zona'!O60/'Tablas PERNOCTA zona'!O73-1,"-")</f>
        <v>-4.3537178933474419E-2</v>
      </c>
      <c r="J60" s="276">
        <f>IFERROR('Tablas PERNOCTA zona'!Q60/'Tablas PERNOCTA zona'!Q73-1,"-")</f>
        <v>-0.11184014174623491</v>
      </c>
      <c r="K60" s="276">
        <f>IFERROR('Tablas PERNOCTA zona'!S60/'Tablas PERNOCTA zona'!S73-1,"-")</f>
        <v>-7.3257212835748375E-2</v>
      </c>
    </row>
    <row r="61" spans="2:11" hidden="1" outlineLevel="1" x14ac:dyDescent="0.25">
      <c r="B61" s="114" t="s">
        <v>95</v>
      </c>
      <c r="C61" s="276">
        <f>IFERROR('Tablas PERNOCTA zona'!C61/'Tablas PERNOCTA zona'!C74-1,"-")</f>
        <v>-5.7644819050895468E-2</v>
      </c>
      <c r="D61" s="276">
        <f>IFERROR('Tablas PERNOCTA zona'!E61/'Tablas PERNOCTA zona'!E74-1,"-")</f>
        <v>-0.19686683817703388</v>
      </c>
      <c r="E61" s="276">
        <f>IFERROR('Tablas PERNOCTA zona'!G61/'Tablas PERNOCTA zona'!G74-1,"-")</f>
        <v>-0.10964006174023433</v>
      </c>
      <c r="F61" s="277">
        <f>IFERROR('Tablas PERNOCTA zona'!I61/'Tablas PERNOCTA zona'!I74-1,"-")</f>
        <v>-6.2566403958072336E-2</v>
      </c>
      <c r="G61" s="277">
        <f>IFERROR('Tablas PERNOCTA zona'!K61/'Tablas PERNOCTA zona'!K74-1,"-")</f>
        <v>-0.2134570262522173</v>
      </c>
      <c r="H61" s="277">
        <f>IFERROR('Tablas PERNOCTA zona'!M61/'Tablas PERNOCTA zona'!M74-1,"-")</f>
        <v>-0.11970039593586856</v>
      </c>
      <c r="I61" s="276">
        <f>IFERROR('Tablas PERNOCTA zona'!O61/'Tablas PERNOCTA zona'!O74-1,"-")</f>
        <v>9.9710227460159118E-3</v>
      </c>
      <c r="J61" s="276">
        <f>IFERROR('Tablas PERNOCTA zona'!Q61/'Tablas PERNOCTA zona'!Q74-1,"-")</f>
        <v>-7.9926731742644308E-2</v>
      </c>
      <c r="K61" s="276">
        <f>IFERROR('Tablas PERNOCTA zona'!S61/'Tablas PERNOCTA zona'!S74-1,"-")</f>
        <v>-3.2647373846854788E-2</v>
      </c>
    </row>
    <row r="62" spans="2:11" hidden="1" outlineLevel="1" x14ac:dyDescent="0.25">
      <c r="B62" s="114" t="s">
        <v>96</v>
      </c>
      <c r="C62" s="276">
        <f>IFERROR('Tablas PERNOCTA zona'!C62/'Tablas PERNOCTA zona'!C75-1,"-")</f>
        <v>6.8832036834190369E-2</v>
      </c>
      <c r="D62" s="276">
        <f>IFERROR('Tablas PERNOCTA zona'!E62/'Tablas PERNOCTA zona'!E75-1,"-")</f>
        <v>-0.14836244803806142</v>
      </c>
      <c r="E62" s="276">
        <f>IFERROR('Tablas PERNOCTA zona'!G62/'Tablas PERNOCTA zona'!G75-1,"-")</f>
        <v>-1.6238661453931491E-2</v>
      </c>
      <c r="F62" s="277">
        <f>IFERROR('Tablas PERNOCTA zona'!I62/'Tablas PERNOCTA zona'!I75-1,"-")</f>
        <v>5.6747690906907344E-2</v>
      </c>
      <c r="G62" s="277">
        <f>IFERROR('Tablas PERNOCTA zona'!K62/'Tablas PERNOCTA zona'!K75-1,"-")</f>
        <v>-0.17136035316448084</v>
      </c>
      <c r="H62" s="277">
        <f>IFERROR('Tablas PERNOCTA zona'!M62/'Tablas PERNOCTA zona'!M75-1,"-")</f>
        <v>-3.3145655746166458E-2</v>
      </c>
      <c r="I62" s="276">
        <f>IFERROR('Tablas PERNOCTA zona'!O62/'Tablas PERNOCTA zona'!O75-1,"-")</f>
        <v>1.4431404593052255E-2</v>
      </c>
      <c r="J62" s="276">
        <f>IFERROR('Tablas PERNOCTA zona'!Q62/'Tablas PERNOCTA zona'!Q75-1,"-")</f>
        <v>-8.1158777374745084E-2</v>
      </c>
      <c r="K62" s="276">
        <f>IFERROR('Tablas PERNOCTA zona'!S62/'Tablas PERNOCTA zona'!S75-1,"-")</f>
        <v>-3.0898829095330149E-2</v>
      </c>
    </row>
    <row r="63" spans="2:11" hidden="1" outlineLevel="1" x14ac:dyDescent="0.25">
      <c r="B63" s="114" t="s">
        <v>97</v>
      </c>
      <c r="C63" s="276">
        <f>IFERROR('Tablas PERNOCTA zona'!C63/'Tablas PERNOCTA zona'!C76-1,"-")</f>
        <v>-1.0218069907894201E-2</v>
      </c>
      <c r="D63" s="276">
        <f>IFERROR('Tablas PERNOCTA zona'!E63/'Tablas PERNOCTA zona'!E76-1,"-")</f>
        <v>-0.19338140456878716</v>
      </c>
      <c r="E63" s="276">
        <f>IFERROR('Tablas PERNOCTA zona'!G63/'Tablas PERNOCTA zona'!G76-1,"-")</f>
        <v>-8.1423600594961676E-2</v>
      </c>
      <c r="F63" s="277">
        <f>IFERROR('Tablas PERNOCTA zona'!I63/'Tablas PERNOCTA zona'!I76-1,"-")</f>
        <v>5.268677461600646E-4</v>
      </c>
      <c r="G63" s="277">
        <f>IFERROR('Tablas PERNOCTA zona'!K63/'Tablas PERNOCTA zona'!K76-1,"-")</f>
        <v>-0.21246914779904769</v>
      </c>
      <c r="H63" s="277">
        <f>IFERROR('Tablas PERNOCTA zona'!M63/'Tablas PERNOCTA zona'!M76-1,"-")</f>
        <v>-8.3025720545789716E-2</v>
      </c>
      <c r="I63" s="276">
        <f>IFERROR('Tablas PERNOCTA zona'!O63/'Tablas PERNOCTA zona'!O76-1,"-")</f>
        <v>-2.4103216399638305E-2</v>
      </c>
      <c r="J63" s="276">
        <f>IFERROR('Tablas PERNOCTA zona'!Q63/'Tablas PERNOCTA zona'!Q76-1,"-")</f>
        <v>-9.366156117085922E-2</v>
      </c>
      <c r="K63" s="276">
        <f>IFERROR('Tablas PERNOCTA zona'!S63/'Tablas PERNOCTA zona'!S76-1,"-")</f>
        <v>-5.6395205550938021E-2</v>
      </c>
    </row>
    <row r="64" spans="2:11" collapsed="1" x14ac:dyDescent="0.25">
      <c r="B64" s="280">
        <v>2010</v>
      </c>
      <c r="C64" s="96">
        <f>IFERROR('Tablas PERNOCTA zona'!C64/'Tablas PERNOCTA zona'!C77-1,"-")</f>
        <v>-6.0818007092169668E-2</v>
      </c>
      <c r="D64" s="96">
        <f>IFERROR('Tablas PERNOCTA zona'!E64/'Tablas PERNOCTA zona'!E77-1,"-")</f>
        <v>-0.17212642177236226</v>
      </c>
      <c r="E64" s="96">
        <f>IFERROR('Tablas PERNOCTA zona'!G64/'Tablas PERNOCTA zona'!G77-1,"-")</f>
        <v>-0.10016953504486348</v>
      </c>
      <c r="F64" s="96">
        <f>IFERROR('Tablas PERNOCTA zona'!I64/'Tablas PERNOCTA zona'!I77-1,"-")</f>
        <v>-5.7601324437363099E-2</v>
      </c>
      <c r="G64" s="96">
        <f>IFERROR('Tablas PERNOCTA zona'!K64/'Tablas PERNOCTA zona'!K77-1,"-")</f>
        <v>-0.17766789106301473</v>
      </c>
      <c r="H64" s="96">
        <f>IFERROR('Tablas PERNOCTA zona'!M64/'Tablas PERNOCTA zona'!M77-1,"-")</f>
        <v>-0.10041517357792362</v>
      </c>
      <c r="I64" s="96">
        <f>IFERROR('Tablas PERNOCTA zona'!O64/'Tablas PERNOCTA zona'!O77-1,"-")</f>
        <v>2.5869525508901203E-2</v>
      </c>
      <c r="J64" s="96">
        <f>IFERROR('Tablas PERNOCTA zona'!Q64/'Tablas PERNOCTA zona'!Q77-1,"-")</f>
        <v>-2.5678884336033936E-2</v>
      </c>
      <c r="K64" s="96">
        <f>IFERROR('Tablas PERNOCTA zona'!S64/'Tablas PERNOCTA zona'!S77-1,"-")</f>
        <v>2.8979059372828964E-3</v>
      </c>
    </row>
    <row r="65" spans="2:11" ht="15" hidden="1" customHeight="1" outlineLevel="1" x14ac:dyDescent="0.25">
      <c r="B65" s="114" t="s">
        <v>86</v>
      </c>
      <c r="C65" s="276">
        <f>IFERROR('Tablas PERNOCTA zona'!C65/'Tablas PERNOCTA zona'!C78-1,"-")</f>
        <v>-8.9211398646201867E-2</v>
      </c>
      <c r="D65" s="276">
        <f>IFERROR('Tablas PERNOCTA zona'!E65/'Tablas PERNOCTA zona'!E78-1,"-")</f>
        <v>-0.18794214675451926</v>
      </c>
      <c r="E65" s="276">
        <f>IFERROR('Tablas PERNOCTA zona'!G65/'Tablas PERNOCTA zona'!G78-1,"-")</f>
        <v>-0.12698887673607528</v>
      </c>
      <c r="F65" s="277">
        <f>IFERROR('Tablas PERNOCTA zona'!I65/'Tablas PERNOCTA zona'!I78-1,"-")</f>
        <v>-8.9154534184400114E-2</v>
      </c>
      <c r="G65" s="277">
        <f>IFERROR('Tablas PERNOCTA zona'!K65/'Tablas PERNOCTA zona'!K78-1,"-")</f>
        <v>-0.2143252531769072</v>
      </c>
      <c r="H65" s="277">
        <f>IFERROR('Tablas PERNOCTA zona'!M65/'Tablas PERNOCTA zona'!M78-1,"-")</f>
        <v>-0.13814980335795712</v>
      </c>
      <c r="I65" s="276">
        <f>IFERROR('Tablas PERNOCTA zona'!O65/'Tablas PERNOCTA zona'!O78-1,"-")</f>
        <v>-7.711478263106708E-2</v>
      </c>
      <c r="J65" s="276">
        <f>IFERROR('Tablas PERNOCTA zona'!Q65/'Tablas PERNOCTA zona'!Q78-1,"-")</f>
        <v>-0.12739845041822406</v>
      </c>
      <c r="K65" s="276">
        <f>IFERROR('Tablas PERNOCTA zona'!S65/'Tablas PERNOCTA zona'!S78-1,"-")</f>
        <v>-0.10062421660235699</v>
      </c>
    </row>
    <row r="66" spans="2:11" ht="15" hidden="1" customHeight="1" outlineLevel="1" x14ac:dyDescent="0.25">
      <c r="B66" s="114" t="s">
        <v>87</v>
      </c>
      <c r="C66" s="276">
        <f>IFERROR('Tablas PERNOCTA zona'!C66/'Tablas PERNOCTA zona'!C79-1,"-")</f>
        <v>-6.9460598484211267E-2</v>
      </c>
      <c r="D66" s="276">
        <f>IFERROR('Tablas PERNOCTA zona'!E66/'Tablas PERNOCTA zona'!E79-1,"-")</f>
        <v>-0.18549395988897144</v>
      </c>
      <c r="E66" s="276">
        <f>IFERROR('Tablas PERNOCTA zona'!G66/'Tablas PERNOCTA zona'!G79-1,"-")</f>
        <v>-0.11267867121220665</v>
      </c>
      <c r="F66" s="277">
        <f>IFERROR('Tablas PERNOCTA zona'!I66/'Tablas PERNOCTA zona'!I79-1,"-")</f>
        <v>-7.562508285827918E-2</v>
      </c>
      <c r="G66" s="277">
        <f>IFERROR('Tablas PERNOCTA zona'!K66/'Tablas PERNOCTA zona'!K79-1,"-")</f>
        <v>-0.21830843719255733</v>
      </c>
      <c r="H66" s="277">
        <f>IFERROR('Tablas PERNOCTA zona'!M66/'Tablas PERNOCTA zona'!M79-1,"-")</f>
        <v>-0.13007835492370279</v>
      </c>
      <c r="I66" s="276">
        <f>IFERROR('Tablas PERNOCTA zona'!O66/'Tablas PERNOCTA zona'!O79-1,"-")</f>
        <v>-7.8815085942363639E-2</v>
      </c>
      <c r="J66" s="276">
        <f>IFERROR('Tablas PERNOCTA zona'!Q66/'Tablas PERNOCTA zona'!Q79-1,"-")</f>
        <v>-0.16447644802213701</v>
      </c>
      <c r="K66" s="276">
        <f>IFERROR('Tablas PERNOCTA zona'!S66/'Tablas PERNOCTA zona'!S79-1,"-")</f>
        <v>-0.11885319628502189</v>
      </c>
    </row>
    <row r="67" spans="2:11" ht="15" hidden="1" customHeight="1" outlineLevel="1" x14ac:dyDescent="0.25">
      <c r="B67" s="114" t="s">
        <v>88</v>
      </c>
      <c r="C67" s="276">
        <f>IFERROR('Tablas PERNOCTA zona'!C67/'Tablas PERNOCTA zona'!C80-1,"-")</f>
        <v>-0.19890041446418028</v>
      </c>
      <c r="D67" s="276">
        <f>IFERROR('Tablas PERNOCTA zona'!E67/'Tablas PERNOCTA zona'!E80-1,"-")</f>
        <v>-0.25007260772081463</v>
      </c>
      <c r="E67" s="276">
        <f>IFERROR('Tablas PERNOCTA zona'!G67/'Tablas PERNOCTA zona'!G80-1,"-")</f>
        <v>-0.21729922998043105</v>
      </c>
      <c r="F67" s="277">
        <f>IFERROR('Tablas PERNOCTA zona'!I67/'Tablas PERNOCTA zona'!I80-1,"-")</f>
        <v>-0.19831468923336937</v>
      </c>
      <c r="G67" s="277">
        <f>IFERROR('Tablas PERNOCTA zona'!K67/'Tablas PERNOCTA zona'!K80-1,"-")</f>
        <v>-0.28498792999396505</v>
      </c>
      <c r="H67" s="277">
        <f>IFERROR('Tablas PERNOCTA zona'!M67/'Tablas PERNOCTA zona'!M80-1,"-")</f>
        <v>-0.23067635344861581</v>
      </c>
      <c r="I67" s="276">
        <f>IFERROR('Tablas PERNOCTA zona'!O67/'Tablas PERNOCTA zona'!O80-1,"-")</f>
        <v>-0.1127749878644686</v>
      </c>
      <c r="J67" s="276">
        <f>IFERROR('Tablas PERNOCTA zona'!Q67/'Tablas PERNOCTA zona'!Q80-1,"-")</f>
        <v>-0.14195644966393306</v>
      </c>
      <c r="K67" s="276">
        <f>IFERROR('Tablas PERNOCTA zona'!S67/'Tablas PERNOCTA zona'!S80-1,"-")</f>
        <v>-0.12571846305344481</v>
      </c>
    </row>
    <row r="68" spans="2:11" ht="15" hidden="1" customHeight="1" outlineLevel="1" x14ac:dyDescent="0.25">
      <c r="B68" s="114" t="s">
        <v>89</v>
      </c>
      <c r="C68" s="276">
        <f>IFERROR('Tablas PERNOCTA zona'!C68/'Tablas PERNOCTA zona'!C81-1,"-")</f>
        <v>-0.1999084749265585</v>
      </c>
      <c r="D68" s="276">
        <f>IFERROR('Tablas PERNOCTA zona'!E68/'Tablas PERNOCTA zona'!E81-1,"-")</f>
        <v>-0.2818272012737415</v>
      </c>
      <c r="E68" s="276">
        <f>IFERROR('Tablas PERNOCTA zona'!G68/'Tablas PERNOCTA zona'!G81-1,"-")</f>
        <v>-0.22710382858540357</v>
      </c>
      <c r="F68" s="277">
        <f>IFERROR('Tablas PERNOCTA zona'!I68/'Tablas PERNOCTA zona'!I81-1,"-")</f>
        <v>-0.20435925010255107</v>
      </c>
      <c r="G68" s="277">
        <f>IFERROR('Tablas PERNOCTA zona'!K68/'Tablas PERNOCTA zona'!K81-1,"-")</f>
        <v>-0.31719616483612323</v>
      </c>
      <c r="H68" s="277">
        <f>IFERROR('Tablas PERNOCTA zona'!M68/'Tablas PERNOCTA zona'!M81-1,"-")</f>
        <v>-0.24393904223101548</v>
      </c>
      <c r="I68" s="276">
        <f>IFERROR('Tablas PERNOCTA zona'!O68/'Tablas PERNOCTA zona'!O81-1,"-")</f>
        <v>-0.12100826071878423</v>
      </c>
      <c r="J68" s="276">
        <f>IFERROR('Tablas PERNOCTA zona'!Q68/'Tablas PERNOCTA zona'!Q81-1,"-")</f>
        <v>-0.11818502873444603</v>
      </c>
      <c r="K68" s="276">
        <f>IFERROR('Tablas PERNOCTA zona'!S68/'Tablas PERNOCTA zona'!S81-1,"-")</f>
        <v>-0.11981197986997827</v>
      </c>
    </row>
    <row r="69" spans="2:11" ht="15" hidden="1" customHeight="1" outlineLevel="1" x14ac:dyDescent="0.25">
      <c r="B69" s="114" t="s">
        <v>90</v>
      </c>
      <c r="C69" s="276">
        <f>IFERROR('Tablas PERNOCTA zona'!C69/'Tablas PERNOCTA zona'!C82-1,"-")</f>
        <v>-0.1817034971960001</v>
      </c>
      <c r="D69" s="276">
        <f>IFERROR('Tablas PERNOCTA zona'!E69/'Tablas PERNOCTA zona'!E82-1,"-")</f>
        <v>-0.34790524354538199</v>
      </c>
      <c r="E69" s="276">
        <f>IFERROR('Tablas PERNOCTA zona'!G69/'Tablas PERNOCTA zona'!G82-1,"-")</f>
        <v>-0.24445590856101518</v>
      </c>
      <c r="F69" s="277">
        <f>IFERROR('Tablas PERNOCTA zona'!I69/'Tablas PERNOCTA zona'!I82-1,"-")</f>
        <v>-0.19383538998513195</v>
      </c>
      <c r="G69" s="277">
        <f>IFERROR('Tablas PERNOCTA zona'!K69/'Tablas PERNOCTA zona'!K82-1,"-")</f>
        <v>-0.36909176682298028</v>
      </c>
      <c r="H69" s="277">
        <f>IFERROR('Tablas PERNOCTA zona'!M69/'Tablas PERNOCTA zona'!M82-1,"-")</f>
        <v>-0.26181543204490587</v>
      </c>
      <c r="I69" s="276">
        <f>IFERROR('Tablas PERNOCTA zona'!O69/'Tablas PERNOCTA zona'!O82-1,"-")</f>
        <v>-0.1277363413458984</v>
      </c>
      <c r="J69" s="276">
        <f>IFERROR('Tablas PERNOCTA zona'!Q69/'Tablas PERNOCTA zona'!Q82-1,"-")</f>
        <v>-0.15681948228278786</v>
      </c>
      <c r="K69" s="276">
        <f>IFERROR('Tablas PERNOCTA zona'!S69/'Tablas PERNOCTA zona'!S82-1,"-")</f>
        <v>-0.14115038584531348</v>
      </c>
    </row>
    <row r="70" spans="2:11" ht="15" hidden="1" customHeight="1" outlineLevel="1" x14ac:dyDescent="0.25">
      <c r="B70" s="114" t="s">
        <v>91</v>
      </c>
      <c r="C70" s="276">
        <f>IFERROR('Tablas PERNOCTA zona'!C70/'Tablas PERNOCTA zona'!C83-1,"-")</f>
        <v>-0.2162137120044898</v>
      </c>
      <c r="D70" s="276">
        <f>IFERROR('Tablas PERNOCTA zona'!E70/'Tablas PERNOCTA zona'!E83-1,"-")</f>
        <v>-0.28909015058741205</v>
      </c>
      <c r="E70" s="276">
        <f>IFERROR('Tablas PERNOCTA zona'!G70/'Tablas PERNOCTA zona'!G83-1,"-")</f>
        <v>-0.24326043128578301</v>
      </c>
      <c r="F70" s="277">
        <f>IFERROR('Tablas PERNOCTA zona'!I70/'Tablas PERNOCTA zona'!I83-1,"-")</f>
        <v>-0.21405915088345595</v>
      </c>
      <c r="G70" s="277">
        <f>IFERROR('Tablas PERNOCTA zona'!K70/'Tablas PERNOCTA zona'!K83-1,"-")</f>
        <v>-0.32028469750889677</v>
      </c>
      <c r="H70" s="277">
        <f>IFERROR('Tablas PERNOCTA zona'!M70/'Tablas PERNOCTA zona'!M83-1,"-")</f>
        <v>-0.25523027122616515</v>
      </c>
      <c r="I70" s="276">
        <f>IFERROR('Tablas PERNOCTA zona'!O70/'Tablas PERNOCTA zona'!O83-1,"-")</f>
        <v>-0.15020017689279797</v>
      </c>
      <c r="J70" s="276">
        <f>IFERROR('Tablas PERNOCTA zona'!Q70/'Tablas PERNOCTA zona'!Q83-1,"-")</f>
        <v>-0.18088954140504754</v>
      </c>
      <c r="K70" s="276">
        <f>IFERROR('Tablas PERNOCTA zona'!S70/'Tablas PERNOCTA zona'!S83-1,"-")</f>
        <v>-0.16385121540279957</v>
      </c>
    </row>
    <row r="71" spans="2:11" ht="15" hidden="1" customHeight="1" outlineLevel="1" x14ac:dyDescent="0.25">
      <c r="B71" s="114" t="s">
        <v>92</v>
      </c>
      <c r="C71" s="276">
        <f>IFERROR('Tablas PERNOCTA zona'!C71/'Tablas PERNOCTA zona'!C84-1,"-")</f>
        <v>-0.21988549349978448</v>
      </c>
      <c r="D71" s="276">
        <f>IFERROR('Tablas PERNOCTA zona'!E71/'Tablas PERNOCTA zona'!E84-1,"-")</f>
        <v>-0.17290559528115523</v>
      </c>
      <c r="E71" s="276">
        <f>IFERROR('Tablas PERNOCTA zona'!G71/'Tablas PERNOCTA zona'!G84-1,"-")</f>
        <v>-0.20322858134983268</v>
      </c>
      <c r="F71" s="277">
        <f>IFERROR('Tablas PERNOCTA zona'!I71/'Tablas PERNOCTA zona'!I84-1,"-")</f>
        <v>-0.21176520139834609</v>
      </c>
      <c r="G71" s="277">
        <f>IFERROR('Tablas PERNOCTA zona'!K71/'Tablas PERNOCTA zona'!K84-1,"-")</f>
        <v>-0.20007989944362703</v>
      </c>
      <c r="H71" s="277">
        <f>IFERROR('Tablas PERNOCTA zona'!M71/'Tablas PERNOCTA zona'!M84-1,"-")</f>
        <v>-0.20749279025566758</v>
      </c>
      <c r="I71" s="276">
        <f>IFERROR('Tablas PERNOCTA zona'!O71/'Tablas PERNOCTA zona'!O84-1,"-")</f>
        <v>-0.14723468162368059</v>
      </c>
      <c r="J71" s="276">
        <f>IFERROR('Tablas PERNOCTA zona'!Q71/'Tablas PERNOCTA zona'!Q84-1,"-")</f>
        <v>-0.19503367580078701</v>
      </c>
      <c r="K71" s="276">
        <f>IFERROR('Tablas PERNOCTA zona'!S71/'Tablas PERNOCTA zona'!S84-1,"-")</f>
        <v>-0.16802419155012427</v>
      </c>
    </row>
    <row r="72" spans="2:11" ht="15" hidden="1" customHeight="1" outlineLevel="1" x14ac:dyDescent="0.25">
      <c r="B72" s="114" t="s">
        <v>93</v>
      </c>
      <c r="C72" s="276">
        <f>IFERROR('Tablas PERNOCTA zona'!C72/'Tablas PERNOCTA zona'!C85-1,"-")</f>
        <v>-0.23168922302646111</v>
      </c>
      <c r="D72" s="276">
        <f>IFERROR('Tablas PERNOCTA zona'!E72/'Tablas PERNOCTA zona'!E85-1,"-")</f>
        <v>-0.30427189825578305</v>
      </c>
      <c r="E72" s="276">
        <f>IFERROR('Tablas PERNOCTA zona'!G72/'Tablas PERNOCTA zona'!G85-1,"-")</f>
        <v>-0.25850731047196918</v>
      </c>
      <c r="F72" s="277">
        <f>IFERROR('Tablas PERNOCTA zona'!I72/'Tablas PERNOCTA zona'!I85-1,"-")</f>
        <v>-0.21441114377601955</v>
      </c>
      <c r="G72" s="277">
        <f>IFERROR('Tablas PERNOCTA zona'!K72/'Tablas PERNOCTA zona'!K85-1,"-")</f>
        <v>-0.32064565790394439</v>
      </c>
      <c r="H72" s="277">
        <f>IFERROR('Tablas PERNOCTA zona'!M72/'Tablas PERNOCTA zona'!M85-1,"-")</f>
        <v>-0.25442249304208486</v>
      </c>
      <c r="I72" s="276">
        <f>IFERROR('Tablas PERNOCTA zona'!O72/'Tablas PERNOCTA zona'!O85-1,"-")</f>
        <v>-0.17629464275355089</v>
      </c>
      <c r="J72" s="276">
        <f>IFERROR('Tablas PERNOCTA zona'!Q72/'Tablas PERNOCTA zona'!Q85-1,"-")</f>
        <v>-0.19423050510388895</v>
      </c>
      <c r="K72" s="276">
        <f>IFERROR('Tablas PERNOCTA zona'!S72/'Tablas PERNOCTA zona'!S85-1,"-")</f>
        <v>-0.18381636922596034</v>
      </c>
    </row>
    <row r="73" spans="2:11" ht="15" hidden="1" customHeight="1" outlineLevel="1" x14ac:dyDescent="0.25">
      <c r="B73" s="114" t="s">
        <v>94</v>
      </c>
      <c r="C73" s="276">
        <f>IFERROR('Tablas PERNOCTA zona'!C73/'Tablas PERNOCTA zona'!C86-1,"-")</f>
        <v>-0.25441203196604956</v>
      </c>
      <c r="D73" s="276">
        <f>IFERROR('Tablas PERNOCTA zona'!E73/'Tablas PERNOCTA zona'!E86-1,"-")</f>
        <v>-0.28432143724204906</v>
      </c>
      <c r="E73" s="276">
        <f>IFERROR('Tablas PERNOCTA zona'!G73/'Tablas PERNOCTA zona'!G86-1,"-")</f>
        <v>-0.26445855052419376</v>
      </c>
      <c r="F73" s="277">
        <f>IFERROR('Tablas PERNOCTA zona'!I73/'Tablas PERNOCTA zona'!I86-1,"-")</f>
        <v>-0.24265364028570913</v>
      </c>
      <c r="G73" s="277">
        <f>IFERROR('Tablas PERNOCTA zona'!K73/'Tablas PERNOCTA zona'!K86-1,"-")</f>
        <v>-0.29413926928929235</v>
      </c>
      <c r="H73" s="277">
        <f>IFERROR('Tablas PERNOCTA zona'!M73/'Tablas PERNOCTA zona'!M86-1,"-")</f>
        <v>-0.26034586077444144</v>
      </c>
      <c r="I73" s="276">
        <f>IFERROR('Tablas PERNOCTA zona'!O73/'Tablas PERNOCTA zona'!O86-1,"-")</f>
        <v>-0.14307976436575187</v>
      </c>
      <c r="J73" s="276">
        <f>IFERROR('Tablas PERNOCTA zona'!Q73/'Tablas PERNOCTA zona'!Q86-1,"-")</f>
        <v>-0.12624943149018031</v>
      </c>
      <c r="K73" s="276">
        <f>IFERROR('Tablas PERNOCTA zona'!S73/'Tablas PERNOCTA zona'!S86-1,"-")</f>
        <v>-0.13583689398582843</v>
      </c>
    </row>
    <row r="74" spans="2:11" ht="15" hidden="1" customHeight="1" outlineLevel="1" x14ac:dyDescent="0.25">
      <c r="B74" s="114" t="s">
        <v>95</v>
      </c>
      <c r="C74" s="276">
        <f>IFERROR('Tablas PERNOCTA zona'!C74/'Tablas PERNOCTA zona'!C87-1,"-")</f>
        <v>-0.16389506425632328</v>
      </c>
      <c r="D74" s="276">
        <f>IFERROR('Tablas PERNOCTA zona'!E74/'Tablas PERNOCTA zona'!E87-1,"-")</f>
        <v>-0.18999267080007132</v>
      </c>
      <c r="E74" s="276">
        <f>IFERROR('Tablas PERNOCTA zona'!G74/'Tablas PERNOCTA zona'!G87-1,"-")</f>
        <v>-0.17383614503649758</v>
      </c>
      <c r="F74" s="277">
        <f>IFERROR('Tablas PERNOCTA zona'!I74/'Tablas PERNOCTA zona'!I87-1,"-")</f>
        <v>-0.16703138002544926</v>
      </c>
      <c r="G74" s="277">
        <f>IFERROR('Tablas PERNOCTA zona'!K74/'Tablas PERNOCTA zona'!K87-1,"-")</f>
        <v>-0.1956189559174446</v>
      </c>
      <c r="H74" s="277">
        <f>IFERROR('Tablas PERNOCTA zona'!M74/'Tablas PERNOCTA zona'!M87-1,"-")</f>
        <v>-0.17809178789604818</v>
      </c>
      <c r="I74" s="276">
        <f>IFERROR('Tablas PERNOCTA zona'!O74/'Tablas PERNOCTA zona'!O87-1,"-")</f>
        <v>-0.17948224822567727</v>
      </c>
      <c r="J74" s="276">
        <f>IFERROR('Tablas PERNOCTA zona'!Q74/'Tablas PERNOCTA zona'!Q87-1,"-")</f>
        <v>-0.1703522994811919</v>
      </c>
      <c r="K74" s="276">
        <f>IFERROR('Tablas PERNOCTA zona'!S74/'Tablas PERNOCTA zona'!S87-1,"-")</f>
        <v>-0.17517913745897196</v>
      </c>
    </row>
    <row r="75" spans="2:11" ht="15" hidden="1" customHeight="1" outlineLevel="1" x14ac:dyDescent="0.25">
      <c r="B75" s="114" t="s">
        <v>96</v>
      </c>
      <c r="C75" s="276">
        <f>IFERROR('Tablas PERNOCTA zona'!C75/'Tablas PERNOCTA zona'!C88-1,"-")</f>
        <v>-0.17956802534576255</v>
      </c>
      <c r="D75" s="276">
        <f>IFERROR('Tablas PERNOCTA zona'!E75/'Tablas PERNOCTA zona'!E88-1,"-")</f>
        <v>-0.12990846863723227</v>
      </c>
      <c r="E75" s="276">
        <f>IFERROR('Tablas PERNOCTA zona'!G75/'Tablas PERNOCTA zona'!G88-1,"-")</f>
        <v>-0.16080813186639598</v>
      </c>
      <c r="F75" s="277">
        <f>IFERROR('Tablas PERNOCTA zona'!I75/'Tablas PERNOCTA zona'!I88-1,"-")</f>
        <v>-0.16875190085599467</v>
      </c>
      <c r="G75" s="277">
        <f>IFERROR('Tablas PERNOCTA zona'!K75/'Tablas PERNOCTA zona'!K88-1,"-")</f>
        <v>-0.14260151106790964</v>
      </c>
      <c r="H75" s="277">
        <f>IFERROR('Tablas PERNOCTA zona'!M75/'Tablas PERNOCTA zona'!M88-1,"-")</f>
        <v>-0.15863925857475836</v>
      </c>
      <c r="I75" s="276">
        <f>IFERROR('Tablas PERNOCTA zona'!O75/'Tablas PERNOCTA zona'!O88-1,"-")</f>
        <v>-0.15048496084835161</v>
      </c>
      <c r="J75" s="276">
        <f>IFERROR('Tablas PERNOCTA zona'!Q75/'Tablas PERNOCTA zona'!Q88-1,"-")</f>
        <v>-0.17127898072052172</v>
      </c>
      <c r="K75" s="276">
        <f>IFERROR('Tablas PERNOCTA zona'!S75/'Tablas PERNOCTA zona'!S88-1,"-")</f>
        <v>-0.16047434562851515</v>
      </c>
    </row>
    <row r="76" spans="2:11" ht="15" hidden="1" customHeight="1" outlineLevel="1" x14ac:dyDescent="0.25">
      <c r="B76" s="114" t="s">
        <v>97</v>
      </c>
      <c r="C76" s="276">
        <f>IFERROR('Tablas PERNOCTA zona'!C76/'Tablas PERNOCTA zona'!C89-1,"-")</f>
        <v>-4.4027904602259471E-2</v>
      </c>
      <c r="D76" s="276">
        <f>IFERROR('Tablas PERNOCTA zona'!E76/'Tablas PERNOCTA zona'!E89-1,"-")</f>
        <v>-0.10302658550220511</v>
      </c>
      <c r="E76" s="276">
        <f>IFERROR('Tablas PERNOCTA zona'!G76/'Tablas PERNOCTA zona'!G89-1,"-")</f>
        <v>-6.7863041156349002E-2</v>
      </c>
      <c r="F76" s="277">
        <f>IFERROR('Tablas PERNOCTA zona'!I76/'Tablas PERNOCTA zona'!I89-1,"-")</f>
        <v>-4.5568613928718471E-2</v>
      </c>
      <c r="G76" s="277">
        <f>IFERROR('Tablas PERNOCTA zona'!K76/'Tablas PERNOCTA zona'!K89-1,"-")</f>
        <v>-0.11983154408796381</v>
      </c>
      <c r="H76" s="277">
        <f>IFERROR('Tablas PERNOCTA zona'!M76/'Tablas PERNOCTA zona'!M89-1,"-")</f>
        <v>-7.6145843017604964E-2</v>
      </c>
      <c r="I76" s="276">
        <f>IFERROR('Tablas PERNOCTA zona'!O76/'Tablas PERNOCTA zona'!O89-1,"-")</f>
        <v>-8.5032255938552681E-2</v>
      </c>
      <c r="J76" s="276">
        <f>IFERROR('Tablas PERNOCTA zona'!Q76/'Tablas PERNOCTA zona'!Q89-1,"-")</f>
        <v>-0.11628429836692333</v>
      </c>
      <c r="K76" s="276">
        <f>IFERROR('Tablas PERNOCTA zona'!S76/'Tablas PERNOCTA zona'!S89-1,"-")</f>
        <v>-9.9811253323199511E-2</v>
      </c>
    </row>
    <row r="77" spans="2:11" collapsed="1" x14ac:dyDescent="0.25">
      <c r="B77" s="280">
        <v>2009</v>
      </c>
      <c r="C77" s="96">
        <f>IFERROR('Tablas PERNOCTA zona'!C77/'Tablas PERNOCTA zona'!C90-1,"-")</f>
        <v>-0.17048246889832519</v>
      </c>
      <c r="D77" s="96">
        <f>IFERROR('Tablas PERNOCTA zona'!E77/'Tablas PERNOCTA zona'!E90-1,"-")</f>
        <v>-0.22548747644971512</v>
      </c>
      <c r="E77" s="96">
        <f>IFERROR('Tablas PERNOCTA zona'!G77/'Tablas PERNOCTA zona'!G90-1,"-")</f>
        <v>-0.1907996498579807</v>
      </c>
      <c r="F77" s="96">
        <f>IFERROR('Tablas PERNOCTA zona'!I77/'Tablas PERNOCTA zona'!I90-1,"-")</f>
        <v>-0.16871652298012063</v>
      </c>
      <c r="G77" s="96">
        <f>IFERROR('Tablas PERNOCTA zona'!K77/'Tablas PERNOCTA zona'!K90-1,"-")</f>
        <v>-0.24738001556540212</v>
      </c>
      <c r="H77" s="96">
        <f>IFERROR('Tablas PERNOCTA zona'!M77/'Tablas PERNOCTA zona'!M90-1,"-")</f>
        <v>-0.19858526849166513</v>
      </c>
      <c r="I77" s="96">
        <f>IFERROR('Tablas PERNOCTA zona'!O77/'Tablas PERNOCTA zona'!O90-1,"-")</f>
        <v>-0.12964341224210163</v>
      </c>
      <c r="J77" s="96">
        <f>IFERROR('Tablas PERNOCTA zona'!Q77/'Tablas PERNOCTA zona'!Q90-1,"-")</f>
        <v>-0.1550624012015529</v>
      </c>
      <c r="K77" s="96">
        <f>IFERROR('Tablas PERNOCTA zona'!S77/'Tablas PERNOCTA zona'!S90-1,"-")</f>
        <v>-0.1411573422777006</v>
      </c>
    </row>
    <row r="78" spans="2:11" ht="15" hidden="1" customHeight="1" outlineLevel="1" x14ac:dyDescent="0.25">
      <c r="B78" s="114" t="s">
        <v>86</v>
      </c>
      <c r="C78" s="276">
        <f>IFERROR('Tablas PERNOCTA zona'!C78/'Tablas PERNOCTA zona'!C91-1,"-")</f>
        <v>-2.7530590297248025E-2</v>
      </c>
      <c r="D78" s="276">
        <f>IFERROR('Tablas PERNOCTA zona'!E78/'Tablas PERNOCTA zona'!E91-1,"-")</f>
        <v>-0.14426372003399957</v>
      </c>
      <c r="E78" s="276">
        <f>IFERROR('Tablas PERNOCTA zona'!G78/'Tablas PERNOCTA zona'!G91-1,"-")</f>
        <v>-7.5771350825550421E-2</v>
      </c>
      <c r="F78" s="277">
        <f>IFERROR('Tablas PERNOCTA zona'!I78/'Tablas PERNOCTA zona'!I91-1,"-")</f>
        <v>-3.3832158244717081E-2</v>
      </c>
      <c r="G78" s="277">
        <f>IFERROR('Tablas PERNOCTA zona'!K78/'Tablas PERNOCTA zona'!K91-1,"-")</f>
        <v>-0.13281808480880208</v>
      </c>
      <c r="H78" s="277">
        <f>IFERROR('Tablas PERNOCTA zona'!M78/'Tablas PERNOCTA zona'!M91-1,"-")</f>
        <v>-7.5154400189143877E-2</v>
      </c>
      <c r="I78" s="276">
        <f>IFERROR('Tablas PERNOCTA zona'!O78/'Tablas PERNOCTA zona'!O91-1,"-")</f>
        <v>-4.3343871906311726E-2</v>
      </c>
      <c r="J78" s="276">
        <f>IFERROR('Tablas PERNOCTA zona'!Q78/'Tablas PERNOCTA zona'!Q91-1,"-")</f>
        <v>-0.10478583187121915</v>
      </c>
      <c r="K78" s="276">
        <f>IFERROR('Tablas PERNOCTA zona'!S78/'Tablas PERNOCTA zona'!S91-1,"-")</f>
        <v>-7.3087376260990933E-2</v>
      </c>
    </row>
    <row r="79" spans="2:11" ht="15" hidden="1" customHeight="1" outlineLevel="1" x14ac:dyDescent="0.25">
      <c r="B79" s="114" t="s">
        <v>87</v>
      </c>
      <c r="C79" s="276">
        <f>IFERROR('Tablas PERNOCTA zona'!C79/'Tablas PERNOCTA zona'!C92-1,"-")</f>
        <v>-9.6422075573563415E-2</v>
      </c>
      <c r="D79" s="276">
        <f>IFERROR('Tablas PERNOCTA zona'!E79/'Tablas PERNOCTA zona'!E92-1,"-")</f>
        <v>-9.6750841973771928E-2</v>
      </c>
      <c r="E79" s="276">
        <f>IFERROR('Tablas PERNOCTA zona'!G79/'Tablas PERNOCTA zona'!G92-1,"-")</f>
        <v>-9.6544556686010696E-2</v>
      </c>
      <c r="F79" s="277">
        <f>IFERROR('Tablas PERNOCTA zona'!I79/'Tablas PERNOCTA zona'!I92-1,"-")</f>
        <v>-8.5887548292961968E-2</v>
      </c>
      <c r="G79" s="277">
        <f>IFERROR('Tablas PERNOCTA zona'!K79/'Tablas PERNOCTA zona'!K92-1,"-")</f>
        <v>-8.0317667279084959E-2</v>
      </c>
      <c r="H79" s="277">
        <f>IFERROR('Tablas PERNOCTA zona'!M79/'Tablas PERNOCTA zona'!M92-1,"-")</f>
        <v>-8.3769853728737909E-2</v>
      </c>
      <c r="I79" s="276">
        <f>IFERROR('Tablas PERNOCTA zona'!O79/'Tablas PERNOCTA zona'!O92-1,"-")</f>
        <v>-6.4776170247908271E-2</v>
      </c>
      <c r="J79" s="276">
        <f>IFERROR('Tablas PERNOCTA zona'!Q79/'Tablas PERNOCTA zona'!Q92-1,"-")</f>
        <v>-7.1143047241964852E-2</v>
      </c>
      <c r="K79" s="276">
        <f>IFERROR('Tablas PERNOCTA zona'!S79/'Tablas PERNOCTA zona'!S92-1,"-")</f>
        <v>-6.7762877199155191E-2</v>
      </c>
    </row>
    <row r="80" spans="2:11" ht="15" hidden="1" customHeight="1" outlineLevel="1" x14ac:dyDescent="0.25">
      <c r="B80" s="114" t="s">
        <v>88</v>
      </c>
      <c r="C80" s="276">
        <f>IFERROR('Tablas PERNOCTA zona'!C80/'Tablas PERNOCTA zona'!C93-1,"-")</f>
        <v>-6.2912338922349598E-2</v>
      </c>
      <c r="D80" s="276">
        <f>IFERROR('Tablas PERNOCTA zona'!E80/'Tablas PERNOCTA zona'!E93-1,"-")</f>
        <v>-0.10233387561006135</v>
      </c>
      <c r="E80" s="276">
        <f>IFERROR('Tablas PERNOCTA zona'!G80/'Tablas PERNOCTA zona'!G93-1,"-")</f>
        <v>-7.7478695959601773E-2</v>
      </c>
      <c r="F80" s="277">
        <f>IFERROR('Tablas PERNOCTA zona'!I80/'Tablas PERNOCTA zona'!I93-1,"-")</f>
        <v>-5.4889999093710395E-2</v>
      </c>
      <c r="G80" s="277">
        <f>IFERROR('Tablas PERNOCTA zona'!K80/'Tablas PERNOCTA zona'!K93-1,"-")</f>
        <v>-8.0750969686602891E-2</v>
      </c>
      <c r="H80" s="277">
        <f>IFERROR('Tablas PERNOCTA zona'!M80/'Tablas PERNOCTA zona'!M93-1,"-")</f>
        <v>-6.4714302022321979E-2</v>
      </c>
      <c r="I80" s="276">
        <f>IFERROR('Tablas PERNOCTA zona'!O80/'Tablas PERNOCTA zona'!O93-1,"-")</f>
        <v>-2.433412392465728E-2</v>
      </c>
      <c r="J80" s="276">
        <f>IFERROR('Tablas PERNOCTA zona'!Q80/'Tablas PERNOCTA zona'!Q93-1,"-")</f>
        <v>-6.9402096896855281E-2</v>
      </c>
      <c r="K80" s="276">
        <f>IFERROR('Tablas PERNOCTA zona'!S80/'Tablas PERNOCTA zona'!S93-1,"-")</f>
        <v>-4.4851448513034131E-2</v>
      </c>
    </row>
    <row r="81" spans="2:11" ht="15" hidden="1" customHeight="1" outlineLevel="1" x14ac:dyDescent="0.25">
      <c r="B81" s="114" t="s">
        <v>89</v>
      </c>
      <c r="C81" s="276">
        <f>IFERROR('Tablas PERNOCTA zona'!C81/'Tablas PERNOCTA zona'!C94-1,"-")</f>
        <v>-9.112010347177868E-2</v>
      </c>
      <c r="D81" s="276">
        <f>IFERROR('Tablas PERNOCTA zona'!E81/'Tablas PERNOCTA zona'!E94-1,"-")</f>
        <v>-0.10513136769130982</v>
      </c>
      <c r="E81" s="276">
        <f>IFERROR('Tablas PERNOCTA zona'!G81/'Tablas PERNOCTA zona'!G94-1,"-")</f>
        <v>-9.5819958627576862E-2</v>
      </c>
      <c r="F81" s="277">
        <f>IFERROR('Tablas PERNOCTA zona'!I81/'Tablas PERNOCTA zona'!I94-1,"-")</f>
        <v>-8.9701248142419976E-2</v>
      </c>
      <c r="G81" s="277">
        <f>IFERROR('Tablas PERNOCTA zona'!K81/'Tablas PERNOCTA zona'!K94-1,"-")</f>
        <v>-8.2720034633338324E-2</v>
      </c>
      <c r="H81" s="277">
        <f>IFERROR('Tablas PERNOCTA zona'!M81/'Tablas PERNOCTA zona'!M94-1,"-")</f>
        <v>-8.7264580914198753E-2</v>
      </c>
      <c r="I81" s="276">
        <f>IFERROR('Tablas PERNOCTA zona'!O81/'Tablas PERNOCTA zona'!O94-1,"-")</f>
        <v>-3.2166060209772973E-2</v>
      </c>
      <c r="J81" s="276">
        <f>IFERROR('Tablas PERNOCTA zona'!Q81/'Tablas PERNOCTA zona'!Q94-1,"-")</f>
        <v>-5.2931296604647793E-2</v>
      </c>
      <c r="K81" s="276">
        <f>IFERROR('Tablas PERNOCTA zona'!S81/'Tablas PERNOCTA zona'!S94-1,"-")</f>
        <v>-4.1075012121172594E-2</v>
      </c>
    </row>
    <row r="82" spans="2:11" ht="15" hidden="1" customHeight="1" outlineLevel="1" x14ac:dyDescent="0.25">
      <c r="B82" s="114" t="s">
        <v>90</v>
      </c>
      <c r="C82" s="276">
        <f>IFERROR('Tablas PERNOCTA zona'!C82/'Tablas PERNOCTA zona'!C95-1,"-")</f>
        <v>-4.9799533608804181E-2</v>
      </c>
      <c r="D82" s="276">
        <f>IFERROR('Tablas PERNOCTA zona'!E82/'Tablas PERNOCTA zona'!E95-1,"-")</f>
        <v>-1.1458000778835298E-2</v>
      </c>
      <c r="E82" s="276">
        <f>IFERROR('Tablas PERNOCTA zona'!G82/'Tablas PERNOCTA zona'!G95-1,"-")</f>
        <v>-3.5677690040457399E-2</v>
      </c>
      <c r="F82" s="277">
        <f>IFERROR('Tablas PERNOCTA zona'!I82/'Tablas PERNOCTA zona'!I95-1,"-")</f>
        <v>-4.5929073995372383E-2</v>
      </c>
      <c r="G82" s="277">
        <f>IFERROR('Tablas PERNOCTA zona'!K82/'Tablas PERNOCTA zona'!K95-1,"-")</f>
        <v>5.0364388232819746E-3</v>
      </c>
      <c r="H82" s="277">
        <f>IFERROR('Tablas PERNOCTA zona'!M82/'Tablas PERNOCTA zona'!M95-1,"-")</f>
        <v>-2.6786051251085019E-2</v>
      </c>
      <c r="I82" s="276">
        <f>IFERROR('Tablas PERNOCTA zona'!O82/'Tablas PERNOCTA zona'!O95-1,"-")</f>
        <v>-1.7945388519283956E-2</v>
      </c>
      <c r="J82" s="276">
        <f>IFERROR('Tablas PERNOCTA zona'!Q82/'Tablas PERNOCTA zona'!Q95-1,"-")</f>
        <v>-1.6848196488104317E-2</v>
      </c>
      <c r="K82" s="276">
        <f>IFERROR('Tablas PERNOCTA zona'!S82/'Tablas PERNOCTA zona'!S95-1,"-")</f>
        <v>-1.7439634036220064E-2</v>
      </c>
    </row>
    <row r="83" spans="2:11" ht="15" hidden="1" customHeight="1" outlineLevel="1" x14ac:dyDescent="0.25">
      <c r="B83" s="114" t="s">
        <v>91</v>
      </c>
      <c r="C83" s="276">
        <f>IFERROR('Tablas PERNOCTA zona'!C83/'Tablas PERNOCTA zona'!C96-1,"-")</f>
        <v>-7.5172727851417376E-2</v>
      </c>
      <c r="D83" s="276">
        <f>IFERROR('Tablas PERNOCTA zona'!E83/'Tablas PERNOCTA zona'!E96-1,"-")</f>
        <v>-0.10126026027640256</v>
      </c>
      <c r="E83" s="276">
        <f>IFERROR('Tablas PERNOCTA zona'!G83/'Tablas PERNOCTA zona'!G96-1,"-")</f>
        <v>-8.5029474934881E-2</v>
      </c>
      <c r="F83" s="277">
        <f>IFERROR('Tablas PERNOCTA zona'!I83/'Tablas PERNOCTA zona'!I96-1,"-")</f>
        <v>-7.6930274165795676E-2</v>
      </c>
      <c r="G83" s="277">
        <f>IFERROR('Tablas PERNOCTA zona'!K83/'Tablas PERNOCTA zona'!K96-1,"-")</f>
        <v>-7.8695156141468492E-2</v>
      </c>
      <c r="H83" s="277">
        <f>IFERROR('Tablas PERNOCTA zona'!M83/'Tablas PERNOCTA zona'!M96-1,"-")</f>
        <v>-7.7615112721158397E-2</v>
      </c>
      <c r="I83" s="276">
        <f>IFERROR('Tablas PERNOCTA zona'!O83/'Tablas PERNOCTA zona'!O96-1,"-")</f>
        <v>4.5682148507975029E-2</v>
      </c>
      <c r="J83" s="276">
        <f>IFERROR('Tablas PERNOCTA zona'!Q83/'Tablas PERNOCTA zona'!Q96-1,"-")</f>
        <v>1.6319586749147019E-2</v>
      </c>
      <c r="K83" s="276">
        <f>IFERROR('Tablas PERNOCTA zona'!S83/'Tablas PERNOCTA zona'!S96-1,"-")</f>
        <v>3.2414452282811146E-2</v>
      </c>
    </row>
    <row r="84" spans="2:11" ht="15" hidden="1" customHeight="1" outlineLevel="1" x14ac:dyDescent="0.25">
      <c r="B84" s="114" t="s">
        <v>92</v>
      </c>
      <c r="C84" s="276">
        <f>IFERROR('Tablas PERNOCTA zona'!C84/'Tablas PERNOCTA zona'!C97-1,"-")</f>
        <v>-9.701890127986279E-3</v>
      </c>
      <c r="D84" s="276">
        <f>IFERROR('Tablas PERNOCTA zona'!E84/'Tablas PERNOCTA zona'!E97-1,"-")</f>
        <v>-4.6303667144297567E-2</v>
      </c>
      <c r="E84" s="276">
        <f>IFERROR('Tablas PERNOCTA zona'!G84/'Tablas PERNOCTA zona'!G97-1,"-")</f>
        <v>-2.2996349112722636E-2</v>
      </c>
      <c r="F84" s="277">
        <f>IFERROR('Tablas PERNOCTA zona'!I84/'Tablas PERNOCTA zona'!I97-1,"-")</f>
        <v>-8.5300905626128909E-3</v>
      </c>
      <c r="G84" s="277">
        <f>IFERROR('Tablas PERNOCTA zona'!K84/'Tablas PERNOCTA zona'!K97-1,"-")</f>
        <v>-2.0276268937405084E-2</v>
      </c>
      <c r="H84" s="277">
        <f>IFERROR('Tablas PERNOCTA zona'!M84/'Tablas PERNOCTA zona'!M97-1,"-")</f>
        <v>-1.2857281015640765E-2</v>
      </c>
      <c r="I84" s="276">
        <f>IFERROR('Tablas PERNOCTA zona'!O84/'Tablas PERNOCTA zona'!O97-1,"-")</f>
        <v>5.1291399508267776E-2</v>
      </c>
      <c r="J84" s="276">
        <f>IFERROR('Tablas PERNOCTA zona'!Q84/'Tablas PERNOCTA zona'!Q97-1,"-")</f>
        <v>5.5669331513616749E-2</v>
      </c>
      <c r="K84" s="276">
        <f>IFERROR('Tablas PERNOCTA zona'!S84/'Tablas PERNOCTA zona'!S97-1,"-")</f>
        <v>5.3191050247438643E-2</v>
      </c>
    </row>
    <row r="85" spans="2:11" ht="15" hidden="1" customHeight="1" outlineLevel="1" x14ac:dyDescent="0.25">
      <c r="B85" s="114" t="s">
        <v>93</v>
      </c>
      <c r="C85" s="276">
        <f>IFERROR('Tablas PERNOCTA zona'!C85/'Tablas PERNOCTA zona'!C98-1,"-")</f>
        <v>0.17592128605131774</v>
      </c>
      <c r="D85" s="276">
        <f>IFERROR('Tablas PERNOCTA zona'!E85/'Tablas PERNOCTA zona'!E98-1,"-")</f>
        <v>0.21198903771181543</v>
      </c>
      <c r="E85" s="276">
        <f>IFERROR('Tablas PERNOCTA zona'!G85/'Tablas PERNOCTA zona'!G98-1,"-")</f>
        <v>0.18899488616887061</v>
      </c>
      <c r="F85" s="277">
        <f>IFERROR('Tablas PERNOCTA zona'!I85/'Tablas PERNOCTA zona'!I98-1,"-")</f>
        <v>0.16382310778405795</v>
      </c>
      <c r="G85" s="277">
        <f>IFERROR('Tablas PERNOCTA zona'!K85/'Tablas PERNOCTA zona'!K98-1,"-")</f>
        <v>0.24292589585990965</v>
      </c>
      <c r="H85" s="277">
        <f>IFERROR('Tablas PERNOCTA zona'!M85/'Tablas PERNOCTA zona'!M98-1,"-")</f>
        <v>0.19240479278275124</v>
      </c>
      <c r="I85" s="276">
        <f>IFERROR('Tablas PERNOCTA zona'!O85/'Tablas PERNOCTA zona'!O98-1,"-")</f>
        <v>0.13424943807212686</v>
      </c>
      <c r="J85" s="276">
        <f>IFERROR('Tablas PERNOCTA zona'!Q85/'Tablas PERNOCTA zona'!Q98-1,"-")</f>
        <v>4.6445033166018446E-2</v>
      </c>
      <c r="K85" s="276">
        <f>IFERROR('Tablas PERNOCTA zona'!S85/'Tablas PERNOCTA zona'!S98-1,"-")</f>
        <v>9.5694103058083568E-2</v>
      </c>
    </row>
    <row r="86" spans="2:11" ht="15" hidden="1" customHeight="1" outlineLevel="1" x14ac:dyDescent="0.25">
      <c r="B86" s="114" t="s">
        <v>94</v>
      </c>
      <c r="C86" s="276">
        <f>IFERROR('Tablas PERNOCTA zona'!C86/'Tablas PERNOCTA zona'!C99-1,"-")</f>
        <v>0.12538417317089356</v>
      </c>
      <c r="D86" s="276">
        <f>IFERROR('Tablas PERNOCTA zona'!E86/'Tablas PERNOCTA zona'!E99-1,"-")</f>
        <v>7.7026058853368662E-2</v>
      </c>
      <c r="E86" s="276">
        <f>IFERROR('Tablas PERNOCTA zona'!G86/'Tablas PERNOCTA zona'!G99-1,"-")</f>
        <v>0.10866361563512017</v>
      </c>
      <c r="F86" s="277">
        <f>IFERROR('Tablas PERNOCTA zona'!I86/'Tablas PERNOCTA zona'!I99-1,"-")</f>
        <v>9.9341951513511439E-2</v>
      </c>
      <c r="G86" s="277">
        <f>IFERROR('Tablas PERNOCTA zona'!K86/'Tablas PERNOCTA zona'!K99-1,"-")</f>
        <v>9.434827145884106E-2</v>
      </c>
      <c r="H86" s="277">
        <f>IFERROR('Tablas PERNOCTA zona'!M86/'Tablas PERNOCTA zona'!M99-1,"-")</f>
        <v>9.7620820960248045E-2</v>
      </c>
      <c r="I86" s="276">
        <f>IFERROR('Tablas PERNOCTA zona'!O86/'Tablas PERNOCTA zona'!O99-1,"-")</f>
        <v>5.4774182052441889E-2</v>
      </c>
      <c r="J86" s="276">
        <f>IFERROR('Tablas PERNOCTA zona'!Q86/'Tablas PERNOCTA zona'!Q99-1,"-")</f>
        <v>-1.6239190118536362E-2</v>
      </c>
      <c r="K86" s="276">
        <f>IFERROR('Tablas PERNOCTA zona'!S86/'Tablas PERNOCTA zona'!S99-1,"-")</f>
        <v>2.2995041009888029E-2</v>
      </c>
    </row>
    <row r="87" spans="2:11" ht="15" hidden="1" customHeight="1" outlineLevel="1" x14ac:dyDescent="0.25">
      <c r="B87" s="114" t="s">
        <v>95</v>
      </c>
      <c r="C87" s="276">
        <f>IFERROR('Tablas PERNOCTA zona'!C87/'Tablas PERNOCTA zona'!C100-1,"-")</f>
        <v>-2.3726683833013684E-2</v>
      </c>
      <c r="D87" s="276">
        <f>IFERROR('Tablas PERNOCTA zona'!E87/'Tablas PERNOCTA zona'!E100-1,"-")</f>
        <v>-2.2056658453050715E-2</v>
      </c>
      <c r="E87" s="276">
        <f>IFERROR('Tablas PERNOCTA zona'!G87/'Tablas PERNOCTA zona'!G100-1,"-")</f>
        <v>-2.3091211982721793E-2</v>
      </c>
      <c r="F87" s="277">
        <f>IFERROR('Tablas PERNOCTA zona'!I87/'Tablas PERNOCTA zona'!I100-1,"-")</f>
        <v>-1.2980973985902144E-2</v>
      </c>
      <c r="G87" s="277">
        <f>IFERROR('Tablas PERNOCTA zona'!K87/'Tablas PERNOCTA zona'!K100-1,"-")</f>
        <v>1.1513863738654706E-4</v>
      </c>
      <c r="H87" s="277">
        <f>IFERROR('Tablas PERNOCTA zona'!M87/'Tablas PERNOCTA zona'!M100-1,"-")</f>
        <v>-7.9550308439885198E-3</v>
      </c>
      <c r="I87" s="276">
        <f>IFERROR('Tablas PERNOCTA zona'!O87/'Tablas PERNOCTA zona'!O100-1,"-")</f>
        <v>3.8621677420118461E-2</v>
      </c>
      <c r="J87" s="276">
        <f>IFERROR('Tablas PERNOCTA zona'!Q87/'Tablas PERNOCTA zona'!Q100-1,"-")</f>
        <v>2.2325420310153277E-2</v>
      </c>
      <c r="K87" s="276">
        <f>IFERROR('Tablas PERNOCTA zona'!S87/'Tablas PERNOCTA zona'!S100-1,"-")</f>
        <v>3.0876709520935686E-2</v>
      </c>
    </row>
    <row r="88" spans="2:11" ht="15" hidden="1" customHeight="1" outlineLevel="1" x14ac:dyDescent="0.25">
      <c r="B88" s="114" t="s">
        <v>96</v>
      </c>
      <c r="C88" s="276">
        <f>IFERROR('Tablas PERNOCTA zona'!C88/'Tablas PERNOCTA zona'!C101-1,"-")</f>
        <v>2.416157288121501E-2</v>
      </c>
      <c r="D88" s="276">
        <f>IFERROR('Tablas PERNOCTA zona'!E88/'Tablas PERNOCTA zona'!E101-1,"-")</f>
        <v>4.4900119285631312E-3</v>
      </c>
      <c r="E88" s="276">
        <f>IFERROR('Tablas PERNOCTA zona'!G88/'Tablas PERNOCTA zona'!G101-1,"-")</f>
        <v>1.6640356638718545E-2</v>
      </c>
      <c r="F88" s="277">
        <f>IFERROR('Tablas PERNOCTA zona'!I88/'Tablas PERNOCTA zona'!I101-1,"-")</f>
        <v>3.090116223409356E-2</v>
      </c>
      <c r="G88" s="277">
        <f>IFERROR('Tablas PERNOCTA zona'!K88/'Tablas PERNOCTA zona'!K101-1,"-")</f>
        <v>3.042374714030438E-2</v>
      </c>
      <c r="H88" s="277">
        <f>IFERROR('Tablas PERNOCTA zona'!M88/'Tablas PERNOCTA zona'!M101-1,"-")</f>
        <v>3.0716488135334563E-2</v>
      </c>
      <c r="I88" s="276">
        <f>IFERROR('Tablas PERNOCTA zona'!O88/'Tablas PERNOCTA zona'!O101-1,"-")</f>
        <v>6.5803269287174615E-2</v>
      </c>
      <c r="J88" s="276">
        <f>IFERROR('Tablas PERNOCTA zona'!Q88/'Tablas PERNOCTA zona'!Q101-1,"-")</f>
        <v>5.2222453358514276E-2</v>
      </c>
      <c r="K88" s="276">
        <f>IFERROR('Tablas PERNOCTA zona'!S88/'Tablas PERNOCTA zona'!S101-1,"-")</f>
        <v>5.9235601833850238E-2</v>
      </c>
    </row>
    <row r="89" spans="2:11" ht="15" hidden="1" customHeight="1" outlineLevel="1" x14ac:dyDescent="0.25">
      <c r="B89" s="114" t="s">
        <v>97</v>
      </c>
      <c r="C89" s="276">
        <f>IFERROR('Tablas PERNOCTA zona'!C89/'Tablas PERNOCTA zona'!C102-1,"-")</f>
        <v>-1.3263501741029304E-2</v>
      </c>
      <c r="D89" s="276">
        <f>IFERROR('Tablas PERNOCTA zona'!E89/'Tablas PERNOCTA zona'!E102-1,"-")</f>
        <v>-2.5557224950046864E-3</v>
      </c>
      <c r="E89" s="276">
        <f>IFERROR('Tablas PERNOCTA zona'!G89/'Tablas PERNOCTA zona'!G102-1,"-")</f>
        <v>-8.9654175494007227E-3</v>
      </c>
      <c r="F89" s="277">
        <f>IFERROR('Tablas PERNOCTA zona'!I89/'Tablas PERNOCTA zona'!I102-1,"-")</f>
        <v>-1.4045202461983042E-2</v>
      </c>
      <c r="G89" s="277">
        <f>IFERROR('Tablas PERNOCTA zona'!K89/'Tablas PERNOCTA zona'!K102-1,"-")</f>
        <v>2.1406407245890602E-2</v>
      </c>
      <c r="H89" s="277">
        <f>IFERROR('Tablas PERNOCTA zona'!M89/'Tablas PERNOCTA zona'!M102-1,"-")</f>
        <v>2.4938815364006217E-4</v>
      </c>
      <c r="I89" s="276">
        <f>IFERROR('Tablas PERNOCTA zona'!O89/'Tablas PERNOCTA zona'!O102-1,"-")</f>
        <v>1.4990579261402015E-2</v>
      </c>
      <c r="J89" s="276">
        <f>IFERROR('Tablas PERNOCTA zona'!Q89/'Tablas PERNOCTA zona'!Q102-1,"-")</f>
        <v>1.5024427828462361E-2</v>
      </c>
      <c r="K89" s="276">
        <f>IFERROR('Tablas PERNOCTA zona'!S89/'Tablas PERNOCTA zona'!S102-1,"-")</f>
        <v>1.5006585866151667E-2</v>
      </c>
    </row>
    <row r="90" spans="2:11" collapsed="1" x14ac:dyDescent="0.25">
      <c r="B90" s="280">
        <v>2008</v>
      </c>
      <c r="C90" s="96">
        <f>IFERROR('Tablas PERNOCTA zona'!C90/'Tablas PERNOCTA zona'!C103-1,"-")</f>
        <v>-1.6004693312584695E-2</v>
      </c>
      <c r="D90" s="96">
        <f>IFERROR('Tablas PERNOCTA zona'!E90/'Tablas PERNOCTA zona'!E103-1,"-")</f>
        <v>-3.4785519049478464E-2</v>
      </c>
      <c r="E90" s="96">
        <f>IFERROR('Tablas PERNOCTA zona'!G90/'Tablas PERNOCTA zona'!G103-1,"-")</f>
        <v>-2.3026275085405223E-2</v>
      </c>
      <c r="F90" s="96">
        <f>IFERROR('Tablas PERNOCTA zona'!I90/'Tablas PERNOCTA zona'!I103-1,"-")</f>
        <v>-1.5047493134241141E-2</v>
      </c>
      <c r="G90" s="96">
        <f>IFERROR('Tablas PERNOCTA zona'!K90/'Tablas PERNOCTA zona'!K103-1,"-")</f>
        <v>-1.4033604649689946E-2</v>
      </c>
      <c r="H90" s="96">
        <f>IFERROR('Tablas PERNOCTA zona'!M90/'Tablas PERNOCTA zona'!M103-1,"-")</f>
        <v>-1.4662762533220852E-2</v>
      </c>
      <c r="I90" s="96">
        <f>IFERROR('Tablas PERNOCTA zona'!O90/'Tablas PERNOCTA zona'!O103-1,"-")</f>
        <v>1.5767408703919239E-2</v>
      </c>
      <c r="J90" s="96">
        <f>IFERROR('Tablas PERNOCTA zona'!Q90/'Tablas PERNOCTA zona'!Q103-1,"-")</f>
        <v>-1.214256123466384E-2</v>
      </c>
      <c r="K90" s="96">
        <f>IFERROR('Tablas PERNOCTA zona'!S90/'Tablas PERNOCTA zona'!S103-1,"-")</f>
        <v>2.9322277811290043E-3</v>
      </c>
    </row>
    <row r="91" spans="2:11" ht="15" hidden="1" customHeight="1" outlineLevel="1" x14ac:dyDescent="0.25">
      <c r="B91" s="114" t="s">
        <v>86</v>
      </c>
      <c r="C91" s="276">
        <f>IFERROR('Tablas PERNOCTA zona'!C91/'Tablas PERNOCTA zona'!C104-1,"-")</f>
        <v>2.3786940894568787E-2</v>
      </c>
      <c r="D91" s="276">
        <f>IFERROR('Tablas PERNOCTA zona'!E91/'Tablas PERNOCTA zona'!E104-1,"-")</f>
        <v>4.0773846455605556E-2</v>
      </c>
      <c r="E91" s="276">
        <f>IFERROR('Tablas PERNOCTA zona'!G91/'Tablas PERNOCTA zona'!G104-1,"-")</f>
        <v>3.0739212277991479E-2</v>
      </c>
      <c r="F91" s="277">
        <f>IFERROR('Tablas PERNOCTA zona'!I91/'Tablas PERNOCTA zona'!I104-1,"-")</f>
        <v>2.0259607785708678E-2</v>
      </c>
      <c r="G91" s="277">
        <f>IFERROR('Tablas PERNOCTA zona'!K91/'Tablas PERNOCTA zona'!K104-1,"-")</f>
        <v>4.8942613508755395E-2</v>
      </c>
      <c r="H91" s="277">
        <f>IFERROR('Tablas PERNOCTA zona'!M91/'Tablas PERNOCTA zona'!M104-1,"-")</f>
        <v>3.2040552463336036E-2</v>
      </c>
      <c r="I91" s="276">
        <f>IFERROR('Tablas PERNOCTA zona'!O91/'Tablas PERNOCTA zona'!O104-1,"-")</f>
        <v>2.0115212129172555E-3</v>
      </c>
      <c r="J91" s="276">
        <f>IFERROR('Tablas PERNOCTA zona'!Q91/'Tablas PERNOCTA zona'!Q104-1,"-")</f>
        <v>1.9982772870003718E-2</v>
      </c>
      <c r="K91" s="276">
        <f>IFERROR('Tablas PERNOCTA zona'!S91/'Tablas PERNOCTA zona'!S104-1,"-")</f>
        <v>1.0631483921937912E-2</v>
      </c>
    </row>
    <row r="92" spans="2:11" ht="15" hidden="1" customHeight="1" outlineLevel="1" x14ac:dyDescent="0.25">
      <c r="B92" s="114" t="s">
        <v>87</v>
      </c>
      <c r="C92" s="276">
        <f>IFERROR('Tablas PERNOCTA zona'!C92/'Tablas PERNOCTA zona'!C105-1,"-")</f>
        <v>1.1084347565709862E-2</v>
      </c>
      <c r="D92" s="276">
        <f>IFERROR('Tablas PERNOCTA zona'!E92/'Tablas PERNOCTA zona'!E105-1,"-")</f>
        <v>4.2421340993110679E-3</v>
      </c>
      <c r="E92" s="276">
        <f>IFERROR('Tablas PERNOCTA zona'!G92/'Tablas PERNOCTA zona'!G105-1,"-")</f>
        <v>8.5244281253058496E-3</v>
      </c>
      <c r="F92" s="277">
        <f>IFERROR('Tablas PERNOCTA zona'!I92/'Tablas PERNOCTA zona'!I105-1,"-")</f>
        <v>-2.3334485952155593E-3</v>
      </c>
      <c r="G92" s="277">
        <f>IFERROR('Tablas PERNOCTA zona'!K92/'Tablas PERNOCTA zona'!K105-1,"-")</f>
        <v>1.6992554889894151E-4</v>
      </c>
      <c r="H92" s="277">
        <f>IFERROR('Tablas PERNOCTA zona'!M92/'Tablas PERNOCTA zona'!M105-1,"-")</f>
        <v>-1.3831320891145582E-3</v>
      </c>
      <c r="I92" s="276">
        <f>IFERROR('Tablas PERNOCTA zona'!O92/'Tablas PERNOCTA zona'!O105-1,"-")</f>
        <v>3.0077534547082507E-2</v>
      </c>
      <c r="J92" s="276">
        <f>IFERROR('Tablas PERNOCTA zona'!Q92/'Tablas PERNOCTA zona'!Q105-1,"-")</f>
        <v>3.9804070372329026E-3</v>
      </c>
      <c r="K92" s="276">
        <f>IFERROR('Tablas PERNOCTA zona'!S92/'Tablas PERNOCTA zona'!S105-1,"-")</f>
        <v>1.7668444628620383E-2</v>
      </c>
    </row>
    <row r="93" spans="2:11" ht="15" hidden="1" customHeight="1" outlineLevel="1" x14ac:dyDescent="0.25">
      <c r="B93" s="114" t="s">
        <v>88</v>
      </c>
      <c r="C93" s="276">
        <f>IFERROR('Tablas PERNOCTA zona'!C93/'Tablas PERNOCTA zona'!C106-1,"-")</f>
        <v>-0.117499056145839</v>
      </c>
      <c r="D93" s="276">
        <f>IFERROR('Tablas PERNOCTA zona'!E93/'Tablas PERNOCTA zona'!E106-1,"-")</f>
        <v>-3.1239441744418395E-3</v>
      </c>
      <c r="E93" s="276">
        <f>IFERROR('Tablas PERNOCTA zona'!G93/'Tablas PERNOCTA zona'!G106-1,"-")</f>
        <v>-7.8429701440860811E-2</v>
      </c>
      <c r="F93" s="277">
        <f>IFERROR('Tablas PERNOCTA zona'!I93/'Tablas PERNOCTA zona'!I106-1,"-")</f>
        <v>-0.11907708275118756</v>
      </c>
      <c r="G93" s="277">
        <f>IFERROR('Tablas PERNOCTA zona'!K93/'Tablas PERNOCTA zona'!K106-1,"-")</f>
        <v>6.4863456375370276E-3</v>
      </c>
      <c r="H93" s="277">
        <f>IFERROR('Tablas PERNOCTA zona'!M93/'Tablas PERNOCTA zona'!M106-1,"-")</f>
        <v>-7.5250637861786651E-2</v>
      </c>
      <c r="I93" s="276">
        <f>IFERROR('Tablas PERNOCTA zona'!O93/'Tablas PERNOCTA zona'!O106-1,"-")</f>
        <v>-5.1335480587531568E-2</v>
      </c>
      <c r="J93" s="276">
        <f>IFERROR('Tablas PERNOCTA zona'!Q93/'Tablas PERNOCTA zona'!Q106-1,"-")</f>
        <v>-8.2617142268996191E-2</v>
      </c>
      <c r="K93" s="276">
        <f>IFERROR('Tablas PERNOCTA zona'!S93/'Tablas PERNOCTA zona'!S106-1,"-")</f>
        <v>-6.5837034579028564E-2</v>
      </c>
    </row>
    <row r="94" spans="2:11" ht="15" hidden="1" customHeight="1" outlineLevel="1" x14ac:dyDescent="0.25">
      <c r="B94" s="114" t="s">
        <v>89</v>
      </c>
      <c r="C94" s="276">
        <f>IFERROR('Tablas PERNOCTA zona'!C94/'Tablas PERNOCTA zona'!C107-1,"-")</f>
        <v>-0.102482093571026</v>
      </c>
      <c r="D94" s="276">
        <f>IFERROR('Tablas PERNOCTA zona'!E94/'Tablas PERNOCTA zona'!E107-1,"-")</f>
        <v>-7.5794500894243444E-2</v>
      </c>
      <c r="E94" s="276">
        <f>IFERROR('Tablas PERNOCTA zona'!G94/'Tablas PERNOCTA zona'!G107-1,"-")</f>
        <v>-9.3703635464445378E-2</v>
      </c>
      <c r="F94" s="277">
        <f>IFERROR('Tablas PERNOCTA zona'!I94/'Tablas PERNOCTA zona'!I107-1,"-")</f>
        <v>-0.11769118779746135</v>
      </c>
      <c r="G94" s="277">
        <f>IFERROR('Tablas PERNOCTA zona'!K94/'Tablas PERNOCTA zona'!K107-1,"-")</f>
        <v>-7.412264459209239E-2</v>
      </c>
      <c r="H94" s="277">
        <f>IFERROR('Tablas PERNOCTA zona'!M94/'Tablas PERNOCTA zona'!M107-1,"-")</f>
        <v>-0.10295796789064493</v>
      </c>
      <c r="I94" s="276">
        <f>IFERROR('Tablas PERNOCTA zona'!O94/'Tablas PERNOCTA zona'!O107-1,"-")</f>
        <v>-4.7924052403013229E-2</v>
      </c>
      <c r="J94" s="276">
        <f>IFERROR('Tablas PERNOCTA zona'!Q94/'Tablas PERNOCTA zona'!Q107-1,"-")</f>
        <v>-0.11251119560733835</v>
      </c>
      <c r="K94" s="276">
        <f>IFERROR('Tablas PERNOCTA zona'!S94/'Tablas PERNOCTA zona'!S107-1,"-")</f>
        <v>-7.6750556819058402E-2</v>
      </c>
    </row>
    <row r="95" spans="2:11" ht="15" hidden="1" customHeight="1" outlineLevel="1" x14ac:dyDescent="0.25">
      <c r="B95" s="114" t="s">
        <v>90</v>
      </c>
      <c r="C95" s="276">
        <f>IFERROR('Tablas PERNOCTA zona'!C95/'Tablas PERNOCTA zona'!C108-1,"-")</f>
        <v>-1.5647432399507832E-2</v>
      </c>
      <c r="D95" s="276">
        <f>IFERROR('Tablas PERNOCTA zona'!E95/'Tablas PERNOCTA zona'!E108-1,"-")</f>
        <v>-9.8376714731843729E-3</v>
      </c>
      <c r="E95" s="276">
        <f>IFERROR('Tablas PERNOCTA zona'!G95/'Tablas PERNOCTA zona'!G108-1,"-")</f>
        <v>-1.3515546128509248E-2</v>
      </c>
      <c r="F95" s="277">
        <f>IFERROR('Tablas PERNOCTA zona'!I95/'Tablas PERNOCTA zona'!I108-1,"-")</f>
        <v>-2.6745763584288929E-2</v>
      </c>
      <c r="G95" s="277">
        <f>IFERROR('Tablas PERNOCTA zona'!K95/'Tablas PERNOCTA zona'!K108-1,"-")</f>
        <v>-6.3832774354574129E-3</v>
      </c>
      <c r="H95" s="277">
        <f>IFERROR('Tablas PERNOCTA zona'!M95/'Tablas PERNOCTA zona'!M108-1,"-")</f>
        <v>-1.9196089295649865E-2</v>
      </c>
      <c r="I95" s="276">
        <f>IFERROR('Tablas PERNOCTA zona'!O95/'Tablas PERNOCTA zona'!O108-1,"-")</f>
        <v>-3.4954478685411017E-2</v>
      </c>
      <c r="J95" s="276">
        <f>IFERROR('Tablas PERNOCTA zona'!Q95/'Tablas PERNOCTA zona'!Q108-1,"-")</f>
        <v>-0.10745544374088578</v>
      </c>
      <c r="K95" s="276">
        <f>IFERROR('Tablas PERNOCTA zona'!S95/'Tablas PERNOCTA zona'!S108-1,"-")</f>
        <v>-6.9784562610975764E-2</v>
      </c>
    </row>
    <row r="96" spans="2:11" ht="15" hidden="1" customHeight="1" outlineLevel="1" x14ac:dyDescent="0.25">
      <c r="B96" s="114" t="s">
        <v>91</v>
      </c>
      <c r="C96" s="276">
        <f>IFERROR('Tablas PERNOCTA zona'!C96/'Tablas PERNOCTA zona'!C109-1,"-")</f>
        <v>-0.10230661875405223</v>
      </c>
      <c r="D96" s="276">
        <f>IFERROR('Tablas PERNOCTA zona'!E96/'Tablas PERNOCTA zona'!E109-1,"-")</f>
        <v>-3.113867883257293E-2</v>
      </c>
      <c r="E96" s="276">
        <f>IFERROR('Tablas PERNOCTA zona'!G96/'Tablas PERNOCTA zona'!G109-1,"-")</f>
        <v>-7.6680951490201932E-2</v>
      </c>
      <c r="F96" s="277">
        <f>IFERROR('Tablas PERNOCTA zona'!I96/'Tablas PERNOCTA zona'!I109-1,"-")</f>
        <v>-0.11307350405207384</v>
      </c>
      <c r="G96" s="277">
        <f>IFERROR('Tablas PERNOCTA zona'!K96/'Tablas PERNOCTA zona'!K109-1,"-")</f>
        <v>-1.6226455176320598E-2</v>
      </c>
      <c r="H96" s="277">
        <f>IFERROR('Tablas PERNOCTA zona'!M96/'Tablas PERNOCTA zona'!M109-1,"-")</f>
        <v>-7.7847234027208945E-2</v>
      </c>
      <c r="I96" s="276">
        <f>IFERROR('Tablas PERNOCTA zona'!O96/'Tablas PERNOCTA zona'!O109-1,"-")</f>
        <v>-6.3728045683160262E-2</v>
      </c>
      <c r="J96" s="276">
        <f>IFERROR('Tablas PERNOCTA zona'!Q96/'Tablas PERNOCTA zona'!Q109-1,"-")</f>
        <v>-0.11107205605125214</v>
      </c>
      <c r="K96" s="276">
        <f>IFERROR('Tablas PERNOCTA zona'!S96/'Tablas PERNOCTA zona'!S109-1,"-")</f>
        <v>-8.5730656550322304E-2</v>
      </c>
    </row>
    <row r="97" spans="2:11" ht="15" hidden="1" customHeight="1" outlineLevel="1" x14ac:dyDescent="0.25">
      <c r="B97" s="114" t="s">
        <v>92</v>
      </c>
      <c r="C97" s="276">
        <f>IFERROR('Tablas PERNOCTA zona'!C97/'Tablas PERNOCTA zona'!C110-1,"-")</f>
        <v>-0.1067040193830312</v>
      </c>
      <c r="D97" s="276">
        <f>IFERROR('Tablas PERNOCTA zona'!E97/'Tablas PERNOCTA zona'!E110-1,"-")</f>
        <v>3.7490158076433966E-2</v>
      </c>
      <c r="E97" s="276">
        <f>IFERROR('Tablas PERNOCTA zona'!G97/'Tablas PERNOCTA zona'!G110-1,"-")</f>
        <v>-5.9211612011700554E-2</v>
      </c>
      <c r="F97" s="277">
        <f>IFERROR('Tablas PERNOCTA zona'!I97/'Tablas PERNOCTA zona'!I110-1,"-")</f>
        <v>-9.7542101838336004E-2</v>
      </c>
      <c r="G97" s="277">
        <f>IFERROR('Tablas PERNOCTA zona'!K97/'Tablas PERNOCTA zona'!K110-1,"-")</f>
        <v>5.1056293865920255E-2</v>
      </c>
      <c r="H97" s="277">
        <f>IFERROR('Tablas PERNOCTA zona'!M97/'Tablas PERNOCTA zona'!M110-1,"-")</f>
        <v>-4.7956648676157454E-2</v>
      </c>
      <c r="I97" s="276">
        <f>IFERROR('Tablas PERNOCTA zona'!O97/'Tablas PERNOCTA zona'!O110-1,"-")</f>
        <v>-7.3677018376969827E-2</v>
      </c>
      <c r="J97" s="276">
        <f>IFERROR('Tablas PERNOCTA zona'!Q97/'Tablas PERNOCTA zona'!Q110-1,"-")</f>
        <v>-8.7916185346202935E-2</v>
      </c>
      <c r="K97" s="276">
        <f>IFERROR('Tablas PERNOCTA zona'!S97/'Tablas PERNOCTA zona'!S110-1,"-")</f>
        <v>-7.9909843855735074E-2</v>
      </c>
    </row>
    <row r="98" spans="2:11" ht="15" hidden="1" customHeight="1" outlineLevel="1" x14ac:dyDescent="0.25">
      <c r="B98" s="114" t="s">
        <v>93</v>
      </c>
      <c r="C98" s="276">
        <f>IFERROR('Tablas PERNOCTA zona'!C98/'Tablas PERNOCTA zona'!C111-1,"-")</f>
        <v>-0.23843282542689215</v>
      </c>
      <c r="D98" s="276">
        <f>IFERROR('Tablas PERNOCTA zona'!E98/'Tablas PERNOCTA zona'!E111-1,"-")</f>
        <v>2.4815728055485931E-2</v>
      </c>
      <c r="E98" s="276">
        <f>IFERROR('Tablas PERNOCTA zona'!G98/'Tablas PERNOCTA zona'!G111-1,"-")</f>
        <v>-0.16024305419568097</v>
      </c>
      <c r="F98" s="277">
        <f>IFERROR('Tablas PERNOCTA zona'!I98/'Tablas PERNOCTA zona'!I111-1,"-")</f>
        <v>-0.21400117058882684</v>
      </c>
      <c r="G98" s="277">
        <f>IFERROR('Tablas PERNOCTA zona'!K98/'Tablas PERNOCTA zona'!K111-1,"-")</f>
        <v>2.2591165134894675E-2</v>
      </c>
      <c r="H98" s="277">
        <f>IFERROR('Tablas PERNOCTA zona'!M98/'Tablas PERNOCTA zona'!M111-1,"-")</f>
        <v>-0.14229930870151974</v>
      </c>
      <c r="I98" s="276">
        <f>IFERROR('Tablas PERNOCTA zona'!O98/'Tablas PERNOCTA zona'!O111-1,"-")</f>
        <v>-0.1096378836611186</v>
      </c>
      <c r="J98" s="276">
        <f>IFERROR('Tablas PERNOCTA zona'!Q98/'Tablas PERNOCTA zona'!Q111-1,"-")</f>
        <v>-7.2388604877987928E-2</v>
      </c>
      <c r="K98" s="276">
        <f>IFERROR('Tablas PERNOCTA zona'!S98/'Tablas PERNOCTA zona'!S111-1,"-")</f>
        <v>-9.3656559277397911E-2</v>
      </c>
    </row>
    <row r="99" spans="2:11" ht="15" hidden="1" customHeight="1" outlineLevel="1" x14ac:dyDescent="0.25">
      <c r="B99" s="114" t="s">
        <v>94</v>
      </c>
      <c r="C99" s="276">
        <f>IFERROR('Tablas PERNOCTA zona'!C99/'Tablas PERNOCTA zona'!C112-1,"-")</f>
        <v>-3.5825827426317791E-2</v>
      </c>
      <c r="D99" s="276">
        <f>IFERROR('Tablas PERNOCTA zona'!E99/'Tablas PERNOCTA zona'!E112-1,"-")</f>
        <v>-0.11771979606431815</v>
      </c>
      <c r="E99" s="276">
        <f>IFERROR('Tablas PERNOCTA zona'!G99/'Tablas PERNOCTA zona'!G112-1,"-")</f>
        <v>-6.5807988243143933E-2</v>
      </c>
      <c r="F99" s="277">
        <f>IFERROR('Tablas PERNOCTA zona'!I99/'Tablas PERNOCTA zona'!I112-1,"-")</f>
        <v>-1.3241811696033112E-3</v>
      </c>
      <c r="G99" s="277">
        <f>IFERROR('Tablas PERNOCTA zona'!K99/'Tablas PERNOCTA zona'!K112-1,"-")</f>
        <v>-0.11306508689176797</v>
      </c>
      <c r="H99" s="277">
        <f>IFERROR('Tablas PERNOCTA zona'!M99/'Tablas PERNOCTA zona'!M112-1,"-")</f>
        <v>-4.288440975109975E-2</v>
      </c>
      <c r="I99" s="276">
        <f>IFERROR('Tablas PERNOCTA zona'!O99/'Tablas PERNOCTA zona'!O112-1,"-")</f>
        <v>-5.9357304205217121E-2</v>
      </c>
      <c r="J99" s="276">
        <f>IFERROR('Tablas PERNOCTA zona'!Q99/'Tablas PERNOCTA zona'!Q112-1,"-")</f>
        <v>-0.10179409903202918</v>
      </c>
      <c r="K99" s="276">
        <f>IFERROR('Tablas PERNOCTA zona'!S99/'Tablas PERNOCTA zona'!S112-1,"-")</f>
        <v>-7.8833618272889594E-2</v>
      </c>
    </row>
    <row r="100" spans="2:11" ht="15" hidden="1" customHeight="1" outlineLevel="1" x14ac:dyDescent="0.25">
      <c r="B100" s="114" t="s">
        <v>95</v>
      </c>
      <c r="C100" s="276">
        <f>IFERROR('Tablas PERNOCTA zona'!C100/'Tablas PERNOCTA zona'!C113-1,"-")</f>
        <v>-1.4681226741827591E-2</v>
      </c>
      <c r="D100" s="276">
        <f>IFERROR('Tablas PERNOCTA zona'!E100/'Tablas PERNOCTA zona'!E113-1,"-")</f>
        <v>-1.3661567621893633E-2</v>
      </c>
      <c r="E100" s="276">
        <f>IFERROR('Tablas PERNOCTA zona'!G100/'Tablas PERNOCTA zona'!G113-1,"-")</f>
        <v>-1.4293478418823891E-2</v>
      </c>
      <c r="F100" s="277">
        <f>IFERROR('Tablas PERNOCTA zona'!I100/'Tablas PERNOCTA zona'!I113-1,"-")</f>
        <v>-6.2770043984375912E-3</v>
      </c>
      <c r="G100" s="277">
        <f>IFERROR('Tablas PERNOCTA zona'!K100/'Tablas PERNOCTA zona'!K113-1,"-")</f>
        <v>-1.3899831756986947E-2</v>
      </c>
      <c r="H100" s="277">
        <f>IFERROR('Tablas PERNOCTA zona'!M100/'Tablas PERNOCTA zona'!M113-1,"-")</f>
        <v>-9.2163392016132439E-3</v>
      </c>
      <c r="I100" s="276">
        <f>IFERROR('Tablas PERNOCTA zona'!O100/'Tablas PERNOCTA zona'!O113-1,"-")</f>
        <v>2.4161026045161904E-3</v>
      </c>
      <c r="J100" s="276">
        <f>IFERROR('Tablas PERNOCTA zona'!Q100/'Tablas PERNOCTA zona'!Q113-1,"-")</f>
        <v>-5.8806492912417685E-3</v>
      </c>
      <c r="K100" s="276">
        <f>IFERROR('Tablas PERNOCTA zona'!S100/'Tablas PERNOCTA zona'!S113-1,"-")</f>
        <v>-1.5442163722078073E-3</v>
      </c>
    </row>
    <row r="101" spans="2:11" ht="15" hidden="1" customHeight="1" outlineLevel="1" x14ac:dyDescent="0.25">
      <c r="B101" s="114" t="s">
        <v>96</v>
      </c>
      <c r="C101" s="276">
        <f>IFERROR('Tablas PERNOCTA zona'!C101/'Tablas PERNOCTA zona'!C114-1,"-")</f>
        <v>5.6318878851659981E-3</v>
      </c>
      <c r="D101" s="276">
        <f>IFERROR('Tablas PERNOCTA zona'!E101/'Tablas PERNOCTA zona'!E114-1,"-")</f>
        <v>-4.6290658548309604E-2</v>
      </c>
      <c r="E101" s="276">
        <f>IFERROR('Tablas PERNOCTA zona'!G101/'Tablas PERNOCTA zona'!G114-1,"-")</f>
        <v>-1.4874111104958843E-2</v>
      </c>
      <c r="F101" s="277">
        <f>IFERROR('Tablas PERNOCTA zona'!I101/'Tablas PERNOCTA zona'!I114-1,"-")</f>
        <v>1.4954088325316972E-2</v>
      </c>
      <c r="G101" s="277">
        <f>IFERROR('Tablas PERNOCTA zona'!K101/'Tablas PERNOCTA zona'!K114-1,"-")</f>
        <v>-4.3638699002917281E-2</v>
      </c>
      <c r="H101" s="277">
        <f>IFERROR('Tablas PERNOCTA zona'!M101/'Tablas PERNOCTA zona'!M114-1,"-")</f>
        <v>-8.5425687945244189E-3</v>
      </c>
      <c r="I101" s="276">
        <f>IFERROR('Tablas PERNOCTA zona'!O101/'Tablas PERNOCTA zona'!O114-1,"-")</f>
        <v>7.1897560994429455E-3</v>
      </c>
      <c r="J101" s="276">
        <f>IFERROR('Tablas PERNOCTA zona'!Q101/'Tablas PERNOCTA zona'!Q114-1,"-")</f>
        <v>-2.7795577976231001E-2</v>
      </c>
      <c r="K101" s="276">
        <f>IFERROR('Tablas PERNOCTA zona'!S101/'Tablas PERNOCTA zona'!S114-1,"-")</f>
        <v>-1.0038137818151993E-2</v>
      </c>
    </row>
    <row r="102" spans="2:11" ht="15" hidden="1" customHeight="1" outlineLevel="1" x14ac:dyDescent="0.25">
      <c r="B102" s="114" t="s">
        <v>97</v>
      </c>
      <c r="C102" s="276">
        <f>IFERROR('Tablas PERNOCTA zona'!C102/'Tablas PERNOCTA zona'!C115-1,"-")</f>
        <v>4.2017056830849553E-2</v>
      </c>
      <c r="D102" s="276">
        <f>IFERROR('Tablas PERNOCTA zona'!E102/'Tablas PERNOCTA zona'!E115-1,"-")</f>
        <v>1.0737807549028311E-3</v>
      </c>
      <c r="E102" s="276">
        <f>IFERROR('Tablas PERNOCTA zona'!G102/'Tablas PERNOCTA zona'!G115-1,"-")</f>
        <v>2.5186637027830194E-2</v>
      </c>
      <c r="F102" s="277">
        <f>IFERROR('Tablas PERNOCTA zona'!I102/'Tablas PERNOCTA zona'!I115-1,"-")</f>
        <v>6.8373632249895344E-2</v>
      </c>
      <c r="G102" s="277">
        <f>IFERROR('Tablas PERNOCTA zona'!K102/'Tablas PERNOCTA zona'!K115-1,"-")</f>
        <v>2.7613012369931411E-4</v>
      </c>
      <c r="H102" s="277">
        <f>IFERROR('Tablas PERNOCTA zona'!M102/'Tablas PERNOCTA zona'!M115-1,"-")</f>
        <v>3.9829990725967823E-2</v>
      </c>
      <c r="I102" s="276">
        <f>IFERROR('Tablas PERNOCTA zona'!O102/'Tablas PERNOCTA zona'!O115-1,"-")</f>
        <v>1.4404573108824703E-2</v>
      </c>
      <c r="J102" s="276">
        <f>IFERROR('Tablas PERNOCTA zona'!Q102/'Tablas PERNOCTA zona'!Q115-1,"-")</f>
        <v>-2.575561961303563E-2</v>
      </c>
      <c r="K102" s="276">
        <f>IFERROR('Tablas PERNOCTA zona'!S102/'Tablas PERNOCTA zona'!S115-1,"-")</f>
        <v>-4.9914908105271882E-3</v>
      </c>
    </row>
    <row r="103" spans="2:11" collapsed="1" x14ac:dyDescent="0.25">
      <c r="B103" s="280">
        <v>2007</v>
      </c>
      <c r="C103" s="96">
        <f>IFERROR('Tablas PERNOCTA zona'!C103/'Tablas PERNOCTA zona'!C116-1,"-")</f>
        <v>-5.3541378873348644E-2</v>
      </c>
      <c r="D103" s="96">
        <f>IFERROR('Tablas PERNOCTA zona'!E103/'Tablas PERNOCTA zona'!E116-1,"-")</f>
        <v>-1.6632821765178885E-2</v>
      </c>
      <c r="E103" s="96">
        <f>IFERROR('Tablas PERNOCTA zona'!G103/'Tablas PERNOCTA zona'!G116-1,"-")</f>
        <v>-4.0071285175133919E-2</v>
      </c>
      <c r="F103" s="96">
        <f>IFERROR('Tablas PERNOCTA zona'!I103/'Tablas PERNOCTA zona'!I116-1,"-")</f>
        <v>-4.9586725625142325E-2</v>
      </c>
      <c r="G103" s="96">
        <f>IFERROR('Tablas PERNOCTA zona'!K103/'Tablas PERNOCTA zona'!K116-1,"-")</f>
        <v>-1.2491889932851441E-2</v>
      </c>
      <c r="H103" s="96">
        <f>IFERROR('Tablas PERNOCTA zona'!M103/'Tablas PERNOCTA zona'!M116-1,"-")</f>
        <v>-3.5843558484220717E-2</v>
      </c>
      <c r="I103" s="96">
        <f>IFERROR('Tablas PERNOCTA zona'!O103/'Tablas PERNOCTA zona'!O116-1,"-")</f>
        <v>-3.1719413523430995E-2</v>
      </c>
      <c r="J103" s="96">
        <f>IFERROR('Tablas PERNOCTA zona'!Q103/'Tablas PERNOCTA zona'!Q116-1,"-")</f>
        <v>-5.8914487359399748E-2</v>
      </c>
      <c r="K103" s="96">
        <f>IFERROR('Tablas PERNOCTA zona'!S103/'Tablas PERNOCTA zona'!S116-1,"-")</f>
        <v>-4.4418472100876349E-2</v>
      </c>
    </row>
    <row r="104" spans="2:11" ht="15" customHeight="1" x14ac:dyDescent="0.25">
      <c r="B104" s="430" t="s">
        <v>79</v>
      </c>
      <c r="C104" s="430"/>
      <c r="D104" s="430"/>
      <c r="E104" s="430"/>
      <c r="F104" s="430"/>
      <c r="G104" s="430"/>
      <c r="H104" s="430"/>
      <c r="I104" s="430"/>
      <c r="J104" s="430"/>
      <c r="K104" s="430"/>
    </row>
    <row r="106" spans="2:11" x14ac:dyDescent="0.25">
      <c r="C106" s="274"/>
      <c r="D106" s="274"/>
      <c r="E106" s="274"/>
      <c r="F106" s="274"/>
      <c r="G106" s="274"/>
      <c r="H106" s="274"/>
      <c r="I106" s="274"/>
      <c r="J106" s="274"/>
      <c r="K106" s="274"/>
    </row>
  </sheetData>
  <mergeCells count="5">
    <mergeCell ref="B5:K5"/>
    <mergeCell ref="C6:E6"/>
    <mergeCell ref="F6:H6"/>
    <mergeCell ref="I6:K6"/>
    <mergeCell ref="B104:K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N11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5.5" customHeight="1" x14ac:dyDescent="0.25">
      <c r="B5" s="403" t="s">
        <v>264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</row>
    <row r="6" spans="2:14" ht="30" customHeight="1" x14ac:dyDescent="0.25">
      <c r="B6" s="154"/>
      <c r="C6" s="131" t="s">
        <v>168</v>
      </c>
      <c r="D6" s="131" t="s">
        <v>85</v>
      </c>
      <c r="E6" s="130" t="s">
        <v>163</v>
      </c>
      <c r="F6" s="130" t="s">
        <v>85</v>
      </c>
      <c r="G6" s="131" t="s">
        <v>162</v>
      </c>
      <c r="H6" s="131" t="s">
        <v>85</v>
      </c>
      <c r="I6" s="130" t="s">
        <v>81</v>
      </c>
      <c r="J6" s="130" t="s">
        <v>85</v>
      </c>
      <c r="K6" s="131" t="s">
        <v>138</v>
      </c>
      <c r="L6" s="131" t="s">
        <v>85</v>
      </c>
      <c r="M6" s="130" t="s">
        <v>83</v>
      </c>
      <c r="N6" s="130" t="s">
        <v>85</v>
      </c>
    </row>
    <row r="7" spans="2:14" x14ac:dyDescent="0.25">
      <c r="B7" s="114" t="s">
        <v>94</v>
      </c>
      <c r="C7" s="127">
        <v>3559</v>
      </c>
      <c r="D7" s="116">
        <f t="shared" ref="D7:D10" si="0">C7/C20-1</f>
        <v>0.76888667992047721</v>
      </c>
      <c r="E7" s="115">
        <v>41101</v>
      </c>
      <c r="F7" s="155">
        <f t="shared" ref="F7:F10" si="1">E7/E20-1</f>
        <v>0.32708017177359472</v>
      </c>
      <c r="G7" s="127">
        <v>264586</v>
      </c>
      <c r="H7" s="116">
        <f t="shared" ref="H7:H10" si="2">G7/G20-1</f>
        <v>8.2107071285427935E-2</v>
      </c>
      <c r="I7" s="115">
        <v>309246</v>
      </c>
      <c r="J7" s="155">
        <f t="shared" ref="J7:J10" si="3">I7/I20-1</f>
        <v>0.11442811170011491</v>
      </c>
      <c r="K7" s="127">
        <v>111829</v>
      </c>
      <c r="L7" s="116">
        <f t="shared" ref="L7:L10" si="4">K7/K20-1</f>
        <v>0.1381738979980256</v>
      </c>
      <c r="M7" s="115">
        <v>421075</v>
      </c>
      <c r="N7" s="155">
        <f t="shared" ref="N7:N10" si="5">M7/M20-1</f>
        <v>0.12063734544080318</v>
      </c>
    </row>
    <row r="8" spans="2:14" x14ac:dyDescent="0.25">
      <c r="B8" s="114" t="s">
        <v>95</v>
      </c>
      <c r="C8" s="127">
        <v>6308</v>
      </c>
      <c r="D8" s="116">
        <f t="shared" si="0"/>
        <v>1.4864012613322823</v>
      </c>
      <c r="E8" s="115">
        <v>54439</v>
      </c>
      <c r="F8" s="155">
        <f t="shared" si="1"/>
        <v>5.4202168861347877E-2</v>
      </c>
      <c r="G8" s="127">
        <v>308751</v>
      </c>
      <c r="H8" s="116">
        <f t="shared" si="2"/>
        <v>-6.3849076283545969E-2</v>
      </c>
      <c r="I8" s="115">
        <v>369498</v>
      </c>
      <c r="J8" s="155">
        <f t="shared" si="3"/>
        <v>-3.7730542259353239E-2</v>
      </c>
      <c r="K8" s="127">
        <v>156288</v>
      </c>
      <c r="L8" s="116">
        <f t="shared" si="4"/>
        <v>9.353484466834594E-2</v>
      </c>
      <c r="M8" s="115">
        <v>525786</v>
      </c>
      <c r="N8" s="155">
        <f t="shared" si="5"/>
        <v>-2.1256163338432277E-3</v>
      </c>
    </row>
    <row r="9" spans="2:14" x14ac:dyDescent="0.25">
      <c r="B9" s="114" t="s">
        <v>96</v>
      </c>
      <c r="C9" s="127">
        <v>6630</v>
      </c>
      <c r="D9" s="116">
        <f t="shared" si="0"/>
        <v>0.75396825396825395</v>
      </c>
      <c r="E9" s="115">
        <v>59136</v>
      </c>
      <c r="F9" s="155">
        <f t="shared" si="1"/>
        <v>8.2442524527749361E-2</v>
      </c>
      <c r="G9" s="127">
        <v>309556</v>
      </c>
      <c r="H9" s="116">
        <f t="shared" si="2"/>
        <v>2.5850146699579746E-4</v>
      </c>
      <c r="I9" s="115">
        <v>375322</v>
      </c>
      <c r="J9" s="155">
        <f t="shared" si="3"/>
        <v>2.0207236985169352E-2</v>
      </c>
      <c r="K9" s="127">
        <v>150507</v>
      </c>
      <c r="L9" s="116">
        <f t="shared" si="4"/>
        <v>5.3262512596573774E-2</v>
      </c>
      <c r="M9" s="115">
        <v>525829</v>
      </c>
      <c r="N9" s="155">
        <f t="shared" si="5"/>
        <v>2.9454720586392646E-2</v>
      </c>
    </row>
    <row r="10" spans="2:14" x14ac:dyDescent="0.25">
      <c r="B10" s="114" t="s">
        <v>97</v>
      </c>
      <c r="C10" s="127">
        <v>6592</v>
      </c>
      <c r="D10" s="116">
        <f t="shared" si="0"/>
        <v>0.71354302053548224</v>
      </c>
      <c r="E10" s="115">
        <v>66053</v>
      </c>
      <c r="F10" s="155">
        <f t="shared" si="1"/>
        <v>0.12662675467771911</v>
      </c>
      <c r="G10" s="127">
        <v>341951</v>
      </c>
      <c r="H10" s="116">
        <f t="shared" si="2"/>
        <v>5.8996410664569066E-2</v>
      </c>
      <c r="I10" s="115">
        <v>414596</v>
      </c>
      <c r="J10" s="155">
        <f t="shared" si="3"/>
        <v>7.5819262696009471E-2</v>
      </c>
      <c r="K10" s="127">
        <v>157986</v>
      </c>
      <c r="L10" s="116">
        <f t="shared" si="4"/>
        <v>-5.6581804449759021E-3</v>
      </c>
      <c r="M10" s="115">
        <v>572582</v>
      </c>
      <c r="N10" s="155">
        <f t="shared" si="5"/>
        <v>5.203376315083541E-2</v>
      </c>
    </row>
    <row r="11" spans="2:14" ht="30" customHeight="1" x14ac:dyDescent="0.25">
      <c r="B11" s="118" t="str">
        <f>actualizaciones!$A$2</f>
        <v>I cuatrimestre 2014</v>
      </c>
      <c r="C11" s="119">
        <v>23089</v>
      </c>
      <c r="D11" s="168">
        <v>0.89627135348226017</v>
      </c>
      <c r="E11" s="119">
        <v>220729</v>
      </c>
      <c r="F11" s="168">
        <v>0.12690430485214832</v>
      </c>
      <c r="G11" s="119">
        <v>1224844</v>
      </c>
      <c r="H11" s="168">
        <v>1.5039413406524815E-2</v>
      </c>
      <c r="I11" s="119">
        <v>1468662</v>
      </c>
      <c r="J11" s="168">
        <v>3.8111488721634501E-2</v>
      </c>
      <c r="K11" s="119">
        <v>576610</v>
      </c>
      <c r="L11" s="168">
        <v>6.1986834980495509E-2</v>
      </c>
      <c r="M11" s="119">
        <v>2045272</v>
      </c>
      <c r="N11" s="168">
        <v>4.4733150874138872E-2</v>
      </c>
    </row>
    <row r="12" spans="2:14" outlineLevel="1" x14ac:dyDescent="0.25">
      <c r="B12" s="114" t="s">
        <v>86</v>
      </c>
      <c r="C12" s="127">
        <v>4963</v>
      </c>
      <c r="D12" s="116">
        <f>C12/C25-1</f>
        <v>0.2090133982947624</v>
      </c>
      <c r="E12" s="115">
        <v>57385</v>
      </c>
      <c r="F12" s="155">
        <f>E12/E25-1</f>
        <v>0.18861202593260007</v>
      </c>
      <c r="G12" s="127">
        <v>309727</v>
      </c>
      <c r="H12" s="116">
        <f t="shared" ref="H12:H75" si="6">G12/G25-1</f>
        <v>0.11267701769638094</v>
      </c>
      <c r="I12" s="115">
        <v>372075</v>
      </c>
      <c r="J12" s="155">
        <f t="shared" ref="J12:J75" si="7">I12/I25-1</f>
        <v>0.12495691557872202</v>
      </c>
      <c r="K12" s="127">
        <v>149994</v>
      </c>
      <c r="L12" s="116">
        <f t="shared" ref="L12:L75" si="8">K12/K25-1</f>
        <v>5.2951541231721855E-2</v>
      </c>
      <c r="M12" s="115">
        <v>522069</v>
      </c>
      <c r="N12" s="155">
        <f t="shared" ref="N12:N75" si="9">M12/M25-1</f>
        <v>0.10328045190480917</v>
      </c>
    </row>
    <row r="13" spans="2:14" outlineLevel="1" x14ac:dyDescent="0.25">
      <c r="B13" s="114" t="s">
        <v>87</v>
      </c>
      <c r="C13" s="127">
        <v>4748</v>
      </c>
      <c r="D13" s="116">
        <f t="shared" ref="D13:D24" si="10">C13/C26-1</f>
        <v>1.6232044198895026</v>
      </c>
      <c r="E13" s="115">
        <v>58003</v>
      </c>
      <c r="F13" s="155">
        <f t="shared" ref="F13:F24" si="11">E13/E26-1</f>
        <v>0.33291203235591516</v>
      </c>
      <c r="G13" s="127">
        <v>318533</v>
      </c>
      <c r="H13" s="116">
        <f t="shared" si="6"/>
        <v>0.2104295154603526</v>
      </c>
      <c r="I13" s="115">
        <v>381284</v>
      </c>
      <c r="J13" s="155">
        <f t="shared" si="7"/>
        <v>0.23599679723031741</v>
      </c>
      <c r="K13" s="127">
        <v>160622</v>
      </c>
      <c r="L13" s="116">
        <f t="shared" si="8"/>
        <v>0.33582275743916434</v>
      </c>
      <c r="M13" s="115">
        <v>541906</v>
      </c>
      <c r="N13" s="155">
        <f t="shared" si="9"/>
        <v>0.26399440200594793</v>
      </c>
    </row>
    <row r="14" spans="2:14" outlineLevel="1" x14ac:dyDescent="0.25">
      <c r="B14" s="114" t="s">
        <v>88</v>
      </c>
      <c r="C14" s="127">
        <v>2832</v>
      </c>
      <c r="D14" s="116">
        <f t="shared" si="10"/>
        <v>0.5007949125596185</v>
      </c>
      <c r="E14" s="115">
        <v>34577</v>
      </c>
      <c r="F14" s="155">
        <f t="shared" si="11"/>
        <v>6.8543527303068785E-2</v>
      </c>
      <c r="G14" s="127">
        <v>267627</v>
      </c>
      <c r="H14" s="116">
        <f t="shared" si="6"/>
        <v>6.1493794695446358E-2</v>
      </c>
      <c r="I14" s="115">
        <v>305036</v>
      </c>
      <c r="J14" s="155">
        <f t="shared" si="7"/>
        <v>6.5185128278549609E-2</v>
      </c>
      <c r="K14" s="127">
        <v>116275</v>
      </c>
      <c r="L14" s="116">
        <f t="shared" si="8"/>
        <v>0.16345971042335816</v>
      </c>
      <c r="M14" s="115">
        <v>421311</v>
      </c>
      <c r="N14" s="155">
        <f t="shared" si="9"/>
        <v>9.060904770286915E-2</v>
      </c>
    </row>
    <row r="15" spans="2:14" outlineLevel="1" x14ac:dyDescent="0.25">
      <c r="B15" s="114" t="s">
        <v>89</v>
      </c>
      <c r="C15" s="127">
        <v>2072</v>
      </c>
      <c r="D15" s="116">
        <f t="shared" si="10"/>
        <v>2.4221453287197159E-2</v>
      </c>
      <c r="E15" s="115">
        <v>35198</v>
      </c>
      <c r="F15" s="155">
        <f t="shared" si="11"/>
        <v>-3.7543408711820825E-2</v>
      </c>
      <c r="G15" s="127">
        <v>274054</v>
      </c>
      <c r="H15" s="116">
        <f t="shared" si="6"/>
        <v>1.4999777781069978E-2</v>
      </c>
      <c r="I15" s="115">
        <v>311324</v>
      </c>
      <c r="J15" s="155">
        <f t="shared" si="7"/>
        <v>8.8334985968800961E-3</v>
      </c>
      <c r="K15" s="127">
        <v>98202</v>
      </c>
      <c r="L15" s="116">
        <f t="shared" si="8"/>
        <v>0.10834969865240063</v>
      </c>
      <c r="M15" s="115">
        <v>409526</v>
      </c>
      <c r="N15" s="155">
        <f t="shared" si="9"/>
        <v>3.1032225579053385E-2</v>
      </c>
    </row>
    <row r="16" spans="2:14" outlineLevel="1" x14ac:dyDescent="0.25">
      <c r="B16" s="114" t="s">
        <v>90</v>
      </c>
      <c r="C16" s="127">
        <v>2519</v>
      </c>
      <c r="D16" s="116">
        <f t="shared" si="10"/>
        <v>-0.10800283286118983</v>
      </c>
      <c r="E16" s="115">
        <v>35953</v>
      </c>
      <c r="F16" s="155">
        <f t="shared" si="11"/>
        <v>-6.8623387389254442E-2</v>
      </c>
      <c r="G16" s="127">
        <v>325045</v>
      </c>
      <c r="H16" s="116">
        <f t="shared" si="6"/>
        <v>0.12464924451333648</v>
      </c>
      <c r="I16" s="115">
        <v>363517</v>
      </c>
      <c r="J16" s="155">
        <f t="shared" si="7"/>
        <v>0.10008322111092616</v>
      </c>
      <c r="K16" s="127">
        <v>138006</v>
      </c>
      <c r="L16" s="116">
        <f t="shared" si="8"/>
        <v>0.15241244551330224</v>
      </c>
      <c r="M16" s="115">
        <v>501523</v>
      </c>
      <c r="N16" s="155">
        <f t="shared" si="9"/>
        <v>0.11400291870928192</v>
      </c>
    </row>
    <row r="17" spans="2:14" outlineLevel="1" x14ac:dyDescent="0.25">
      <c r="B17" s="114" t="s">
        <v>91</v>
      </c>
      <c r="C17" s="127">
        <v>1942</v>
      </c>
      <c r="D17" s="116">
        <f t="shared" si="10"/>
        <v>-0.11405109489051091</v>
      </c>
      <c r="E17" s="115">
        <v>31087</v>
      </c>
      <c r="F17" s="155">
        <f t="shared" si="11"/>
        <v>-5.045969638657255E-2</v>
      </c>
      <c r="G17" s="127">
        <v>288889</v>
      </c>
      <c r="H17" s="116">
        <f t="shared" si="6"/>
        <v>0.29477543373715376</v>
      </c>
      <c r="I17" s="115">
        <v>321918</v>
      </c>
      <c r="J17" s="155">
        <f t="shared" si="7"/>
        <v>0.24750242201123807</v>
      </c>
      <c r="K17" s="127">
        <v>124330</v>
      </c>
      <c r="L17" s="116">
        <f t="shared" si="8"/>
        <v>1.1855992687128643</v>
      </c>
      <c r="M17" s="115">
        <v>446248</v>
      </c>
      <c r="N17" s="155">
        <f t="shared" si="9"/>
        <v>0.41694820534965826</v>
      </c>
    </row>
    <row r="18" spans="2:14" outlineLevel="1" x14ac:dyDescent="0.25">
      <c r="B18" s="114" t="s">
        <v>92</v>
      </c>
      <c r="C18" s="127">
        <v>2058</v>
      </c>
      <c r="D18" s="116">
        <f t="shared" si="10"/>
        <v>-0.21028396009209516</v>
      </c>
      <c r="E18" s="115">
        <v>31859</v>
      </c>
      <c r="F18" s="155">
        <f t="shared" si="11"/>
        <v>0.10116825660168671</v>
      </c>
      <c r="G18" s="127">
        <v>244450</v>
      </c>
      <c r="H18" s="116">
        <f t="shared" si="6"/>
        <v>-4.6268371379857953E-2</v>
      </c>
      <c r="I18" s="115">
        <v>278367</v>
      </c>
      <c r="J18" s="155">
        <f t="shared" si="7"/>
        <v>-3.2934162940728928E-2</v>
      </c>
      <c r="K18" s="127">
        <v>94688</v>
      </c>
      <c r="L18" s="116">
        <f t="shared" si="8"/>
        <v>4.7850914080828755E-2</v>
      </c>
      <c r="M18" s="115">
        <v>373055</v>
      </c>
      <c r="N18" s="155">
        <f t="shared" si="9"/>
        <v>-1.3632601907400899E-2</v>
      </c>
    </row>
    <row r="19" spans="2:14" outlineLevel="1" x14ac:dyDescent="0.25">
      <c r="B19" s="114" t="s">
        <v>93</v>
      </c>
      <c r="C19" s="127">
        <v>2780</v>
      </c>
      <c r="D19" s="116">
        <f t="shared" si="10"/>
        <v>0.49061662198391431</v>
      </c>
      <c r="E19" s="115">
        <v>24926</v>
      </c>
      <c r="F19" s="155">
        <f t="shared" si="11"/>
        <v>-7.321063394683025E-2</v>
      </c>
      <c r="G19" s="127">
        <v>230857</v>
      </c>
      <c r="H19" s="116">
        <f t="shared" si="6"/>
        <v>-7.3053310366149926E-2</v>
      </c>
      <c r="I19" s="115">
        <v>258563</v>
      </c>
      <c r="J19" s="155">
        <f t="shared" si="7"/>
        <v>-6.9284513572176798E-2</v>
      </c>
      <c r="K19" s="127">
        <v>79707</v>
      </c>
      <c r="L19" s="116">
        <f t="shared" si="8"/>
        <v>6.8873959045741673E-2</v>
      </c>
      <c r="M19" s="115">
        <v>338270</v>
      </c>
      <c r="N19" s="155">
        <f t="shared" si="9"/>
        <v>-4.004744850758557E-2</v>
      </c>
    </row>
    <row r="20" spans="2:14" outlineLevel="1" x14ac:dyDescent="0.25">
      <c r="B20" s="114" t="s">
        <v>94</v>
      </c>
      <c r="C20" s="127">
        <v>2012</v>
      </c>
      <c r="D20" s="116">
        <f t="shared" si="10"/>
        <v>5.561385099685201E-2</v>
      </c>
      <c r="E20" s="115">
        <v>30971</v>
      </c>
      <c r="F20" s="155">
        <f t="shared" si="11"/>
        <v>-0.14555687367230397</v>
      </c>
      <c r="G20" s="127">
        <v>244510</v>
      </c>
      <c r="H20" s="116">
        <f t="shared" si="6"/>
        <v>-6.8980222826376725E-2</v>
      </c>
      <c r="I20" s="115">
        <v>277493</v>
      </c>
      <c r="J20" s="155">
        <f t="shared" si="7"/>
        <v>-7.7418968744493499E-2</v>
      </c>
      <c r="K20" s="127">
        <v>98253</v>
      </c>
      <c r="L20" s="116">
        <f t="shared" si="8"/>
        <v>-1.7273454690938217E-2</v>
      </c>
      <c r="M20" s="115">
        <v>375746</v>
      </c>
      <c r="N20" s="155">
        <f t="shared" si="9"/>
        <v>-6.2414069303496578E-2</v>
      </c>
    </row>
    <row r="21" spans="2:14" outlineLevel="1" x14ac:dyDescent="0.25">
      <c r="B21" s="114" t="s">
        <v>95</v>
      </c>
      <c r="C21" s="127">
        <v>2537</v>
      </c>
      <c r="D21" s="116">
        <f t="shared" si="10"/>
        <v>-0.37031521469347228</v>
      </c>
      <c r="E21" s="115">
        <v>51640</v>
      </c>
      <c r="F21" s="155">
        <f t="shared" si="11"/>
        <v>-5.8385908610189219E-2</v>
      </c>
      <c r="G21" s="127">
        <v>329809</v>
      </c>
      <c r="H21" s="116">
        <f t="shared" si="6"/>
        <v>2.4996425974155079E-2</v>
      </c>
      <c r="I21" s="115">
        <v>383986</v>
      </c>
      <c r="J21" s="155">
        <f t="shared" si="7"/>
        <v>8.7984089828365697E-3</v>
      </c>
      <c r="K21" s="127">
        <v>142920</v>
      </c>
      <c r="L21" s="116">
        <f t="shared" si="8"/>
        <v>-1.0050494905486596E-2</v>
      </c>
      <c r="M21" s="115">
        <v>526906</v>
      </c>
      <c r="N21" s="155">
        <f t="shared" si="9"/>
        <v>3.6151830067352453E-3</v>
      </c>
    </row>
    <row r="22" spans="2:14" outlineLevel="1" x14ac:dyDescent="0.25">
      <c r="B22" s="114" t="s">
        <v>96</v>
      </c>
      <c r="C22" s="127">
        <v>3780</v>
      </c>
      <c r="D22" s="116">
        <f t="shared" si="10"/>
        <v>-0.22998574047667553</v>
      </c>
      <c r="E22" s="115">
        <v>54632</v>
      </c>
      <c r="F22" s="155">
        <f t="shared" si="11"/>
        <v>-6.8476333378802323E-2</v>
      </c>
      <c r="G22" s="127">
        <v>309476</v>
      </c>
      <c r="H22" s="116">
        <f t="shared" si="6"/>
        <v>-6.6378262273024791E-2</v>
      </c>
      <c r="I22" s="115">
        <v>367888</v>
      </c>
      <c r="J22" s="155">
        <f t="shared" si="7"/>
        <v>-6.8722850575643757E-2</v>
      </c>
      <c r="K22" s="127">
        <v>142896</v>
      </c>
      <c r="L22" s="116">
        <f t="shared" si="8"/>
        <v>-6.4871833465306339E-2</v>
      </c>
      <c r="M22" s="115">
        <v>510784</v>
      </c>
      <c r="N22" s="155">
        <f t="shared" si="9"/>
        <v>-6.7648696255327656E-2</v>
      </c>
    </row>
    <row r="23" spans="2:14" outlineLevel="1" x14ac:dyDescent="0.25">
      <c r="B23" s="114" t="s">
        <v>97</v>
      </c>
      <c r="C23" s="127">
        <v>3847</v>
      </c>
      <c r="D23" s="116">
        <f t="shared" si="10"/>
        <v>3.3029001074113884E-2</v>
      </c>
      <c r="E23" s="115">
        <v>58629</v>
      </c>
      <c r="F23" s="155">
        <f t="shared" si="11"/>
        <v>-5.7488807488808025E-3</v>
      </c>
      <c r="G23" s="127">
        <v>322901</v>
      </c>
      <c r="H23" s="116">
        <f t="shared" si="6"/>
        <v>-2.9960285273106346E-2</v>
      </c>
      <c r="I23" s="115">
        <v>385377</v>
      </c>
      <c r="J23" s="155">
        <f t="shared" si="7"/>
        <v>-2.5758027737469824E-2</v>
      </c>
      <c r="K23" s="127">
        <v>158885</v>
      </c>
      <c r="L23" s="116">
        <f t="shared" si="8"/>
        <v>2.1275911939578895E-2</v>
      </c>
      <c r="M23" s="115">
        <v>544262</v>
      </c>
      <c r="N23" s="155">
        <f t="shared" si="9"/>
        <v>-1.2481379538085591E-2</v>
      </c>
    </row>
    <row r="24" spans="2:14" x14ac:dyDescent="0.25">
      <c r="B24" s="156">
        <v>2013</v>
      </c>
      <c r="C24" s="123">
        <v>36090</v>
      </c>
      <c r="D24" s="124">
        <f t="shared" si="10"/>
        <v>6.5230224321133345E-2</v>
      </c>
      <c r="E24" s="123">
        <v>504860</v>
      </c>
      <c r="F24" s="124">
        <f t="shared" si="11"/>
        <v>1.6637199505435074E-2</v>
      </c>
      <c r="G24" s="123">
        <v>3465878</v>
      </c>
      <c r="H24" s="124">
        <f t="shared" si="6"/>
        <v>4.0838898834165249E-2</v>
      </c>
      <c r="I24" s="123">
        <v>4006828</v>
      </c>
      <c r="J24" s="124">
        <f t="shared" si="7"/>
        <v>3.7939657032608487E-2</v>
      </c>
      <c r="K24" s="123">
        <v>1504778</v>
      </c>
      <c r="L24" s="124">
        <f t="shared" si="8"/>
        <v>0.11834172646899699</v>
      </c>
      <c r="M24" s="123">
        <v>5511606</v>
      </c>
      <c r="N24" s="124">
        <f t="shared" si="9"/>
        <v>5.8720750316323178E-2</v>
      </c>
    </row>
    <row r="25" spans="2:14" hidden="1" outlineLevel="1" x14ac:dyDescent="0.25">
      <c r="B25" s="114" t="s">
        <v>86</v>
      </c>
      <c r="C25" s="127">
        <v>4105</v>
      </c>
      <c r="D25" s="116">
        <f>C25/C38-1</f>
        <v>1.4728915662650603</v>
      </c>
      <c r="E25" s="115">
        <v>48279</v>
      </c>
      <c r="F25" s="155">
        <f>E25/E38-1</f>
        <v>-4.0579479740068813E-2</v>
      </c>
      <c r="G25" s="127">
        <v>278362</v>
      </c>
      <c r="H25" s="116">
        <f t="shared" si="6"/>
        <v>-4.5109635280880411E-2</v>
      </c>
      <c r="I25" s="115">
        <v>330746</v>
      </c>
      <c r="J25" s="155">
        <f t="shared" si="7"/>
        <v>-3.7109926548721472E-2</v>
      </c>
      <c r="K25" s="127">
        <v>142451</v>
      </c>
      <c r="L25" s="116">
        <f t="shared" si="8"/>
        <v>-3.8526177957464602E-2</v>
      </c>
      <c r="M25" s="115">
        <v>473197</v>
      </c>
      <c r="N25" s="155">
        <f t="shared" si="9"/>
        <v>-3.753671295957306E-2</v>
      </c>
    </row>
    <row r="26" spans="2:14" hidden="1" outlineLevel="1" x14ac:dyDescent="0.25">
      <c r="B26" s="114" t="s">
        <v>87</v>
      </c>
      <c r="C26" s="127">
        <v>1810</v>
      </c>
      <c r="D26" s="116">
        <f t="shared" ref="D26:D37" si="12">C26/C39-1</f>
        <v>-0.4094616639477977</v>
      </c>
      <c r="E26" s="115">
        <v>43516</v>
      </c>
      <c r="F26" s="155">
        <f t="shared" ref="F26:F37" si="13">E26/E39-1</f>
        <v>-0.12289117771551816</v>
      </c>
      <c r="G26" s="127">
        <v>263157</v>
      </c>
      <c r="H26" s="116">
        <f t="shared" si="6"/>
        <v>-0.11086897027073594</v>
      </c>
      <c r="I26" s="115">
        <v>308483</v>
      </c>
      <c r="J26" s="155">
        <f t="shared" si="7"/>
        <v>-0.11520469010380063</v>
      </c>
      <c r="K26" s="127">
        <v>120242</v>
      </c>
      <c r="L26" s="116">
        <f t="shared" si="8"/>
        <v>-0.11322688889708321</v>
      </c>
      <c r="M26" s="115">
        <v>428725</v>
      </c>
      <c r="N26" s="155">
        <f t="shared" si="9"/>
        <v>-0.11465087848274835</v>
      </c>
    </row>
    <row r="27" spans="2:14" hidden="1" outlineLevel="1" x14ac:dyDescent="0.25">
      <c r="B27" s="114" t="s">
        <v>88</v>
      </c>
      <c r="C27" s="127">
        <v>1887</v>
      </c>
      <c r="D27" s="116">
        <f t="shared" si="12"/>
        <v>0.19204042956411871</v>
      </c>
      <c r="E27" s="115">
        <v>32359</v>
      </c>
      <c r="F27" s="155">
        <f t="shared" si="13"/>
        <v>-8.1362668559261886E-2</v>
      </c>
      <c r="G27" s="127">
        <v>252123</v>
      </c>
      <c r="H27" s="116">
        <f t="shared" si="6"/>
        <v>0.12935564066384475</v>
      </c>
      <c r="I27" s="115">
        <v>286369</v>
      </c>
      <c r="J27" s="155">
        <f t="shared" si="7"/>
        <v>0.10119475645349207</v>
      </c>
      <c r="K27" s="127">
        <v>99939</v>
      </c>
      <c r="L27" s="116">
        <f t="shared" si="8"/>
        <v>-2.4242838452676163E-2</v>
      </c>
      <c r="M27" s="115">
        <v>386308</v>
      </c>
      <c r="N27" s="155">
        <f t="shared" si="9"/>
        <v>6.575074143044346E-2</v>
      </c>
    </row>
    <row r="28" spans="2:14" hidden="1" outlineLevel="1" x14ac:dyDescent="0.25">
      <c r="B28" s="114" t="s">
        <v>89</v>
      </c>
      <c r="C28" s="127">
        <v>2023</v>
      </c>
      <c r="D28" s="116">
        <f t="shared" si="12"/>
        <v>-9.9688473520249232E-2</v>
      </c>
      <c r="E28" s="115">
        <v>36571</v>
      </c>
      <c r="F28" s="155">
        <f t="shared" si="13"/>
        <v>-7.5929856478673896E-2</v>
      </c>
      <c r="G28" s="127">
        <v>270004</v>
      </c>
      <c r="H28" s="116">
        <f t="shared" si="6"/>
        <v>-7.3820272635031214E-3</v>
      </c>
      <c r="I28" s="115">
        <v>308598</v>
      </c>
      <c r="J28" s="155">
        <f t="shared" si="7"/>
        <v>-1.6687112654738989E-2</v>
      </c>
      <c r="K28" s="127">
        <v>88602</v>
      </c>
      <c r="L28" s="116">
        <f t="shared" si="8"/>
        <v>8.8744163185057845E-2</v>
      </c>
      <c r="M28" s="115">
        <v>397200</v>
      </c>
      <c r="N28" s="155">
        <f t="shared" si="9"/>
        <v>5.0225826448895283E-3</v>
      </c>
    </row>
    <row r="29" spans="2:14" hidden="1" outlineLevel="1" x14ac:dyDescent="0.25">
      <c r="B29" s="114" t="s">
        <v>90</v>
      </c>
      <c r="C29" s="127">
        <v>2824</v>
      </c>
      <c r="D29" s="116">
        <f t="shared" si="12"/>
        <v>1.1090365944734875</v>
      </c>
      <c r="E29" s="115">
        <v>38602</v>
      </c>
      <c r="F29" s="155">
        <f t="shared" si="13"/>
        <v>-0.14815959043163562</v>
      </c>
      <c r="G29" s="127">
        <v>289019</v>
      </c>
      <c r="H29" s="116">
        <f t="shared" si="6"/>
        <v>-9.6471154627701838E-2</v>
      </c>
      <c r="I29" s="115">
        <v>330445</v>
      </c>
      <c r="J29" s="155">
        <f t="shared" si="7"/>
        <v>-9.845771049264318E-2</v>
      </c>
      <c r="K29" s="127">
        <v>119754</v>
      </c>
      <c r="L29" s="116">
        <f t="shared" si="8"/>
        <v>-7.7559446323070658E-2</v>
      </c>
      <c r="M29" s="115">
        <v>450199</v>
      </c>
      <c r="N29" s="155">
        <f t="shared" si="9"/>
        <v>-9.2991723682195881E-2</v>
      </c>
    </row>
    <row r="30" spans="2:14" hidden="1" outlineLevel="1" x14ac:dyDescent="0.25">
      <c r="B30" s="114" t="s">
        <v>91</v>
      </c>
      <c r="C30" s="127">
        <v>2192</v>
      </c>
      <c r="D30" s="116">
        <f t="shared" si="12"/>
        <v>-3.7329819938515585E-2</v>
      </c>
      <c r="E30" s="115">
        <v>32739</v>
      </c>
      <c r="F30" s="155">
        <f t="shared" si="13"/>
        <v>-9.1769079257635888E-2</v>
      </c>
      <c r="G30" s="127">
        <v>223119</v>
      </c>
      <c r="H30" s="116">
        <f t="shared" si="6"/>
        <v>-0.14369763702165717</v>
      </c>
      <c r="I30" s="115">
        <v>258050</v>
      </c>
      <c r="J30" s="155">
        <f t="shared" si="7"/>
        <v>-0.13662445422152336</v>
      </c>
      <c r="K30" s="127">
        <v>56886</v>
      </c>
      <c r="L30" s="116">
        <f t="shared" si="8"/>
        <v>-0.50301844264085338</v>
      </c>
      <c r="M30" s="115">
        <v>314936</v>
      </c>
      <c r="N30" s="155">
        <f t="shared" si="9"/>
        <v>-0.23808510020612172</v>
      </c>
    </row>
    <row r="31" spans="2:14" hidden="1" outlineLevel="1" x14ac:dyDescent="0.25">
      <c r="B31" s="114" t="s">
        <v>92</v>
      </c>
      <c r="C31" s="127">
        <v>2606</v>
      </c>
      <c r="D31" s="116">
        <f t="shared" si="12"/>
        <v>0.64832384566729928</v>
      </c>
      <c r="E31" s="115">
        <v>28932</v>
      </c>
      <c r="F31" s="155">
        <f t="shared" si="13"/>
        <v>-0.19655651207997782</v>
      </c>
      <c r="G31" s="127">
        <v>256309</v>
      </c>
      <c r="H31" s="116">
        <f t="shared" si="6"/>
        <v>3.4693094887269682E-2</v>
      </c>
      <c r="I31" s="115">
        <v>287847</v>
      </c>
      <c r="J31" s="155">
        <f t="shared" si="7"/>
        <v>8.9062269983806175E-3</v>
      </c>
      <c r="K31" s="127">
        <v>90364</v>
      </c>
      <c r="L31" s="116">
        <f t="shared" si="8"/>
        <v>8.0317701128909125E-3</v>
      </c>
      <c r="M31" s="115">
        <v>378211</v>
      </c>
      <c r="N31" s="155">
        <f t="shared" si="9"/>
        <v>8.6971596212828128E-3</v>
      </c>
    </row>
    <row r="32" spans="2:14" hidden="1" outlineLevel="1" x14ac:dyDescent="0.25">
      <c r="B32" s="114" t="s">
        <v>93</v>
      </c>
      <c r="C32" s="127">
        <v>1865</v>
      </c>
      <c r="D32" s="116">
        <f t="shared" si="12"/>
        <v>0.15194564546016065</v>
      </c>
      <c r="E32" s="115">
        <v>26895</v>
      </c>
      <c r="F32" s="155">
        <f t="shared" si="13"/>
        <v>-0.25376654365861107</v>
      </c>
      <c r="G32" s="127">
        <v>249051</v>
      </c>
      <c r="H32" s="116">
        <f t="shared" si="6"/>
        <v>0.1367727741617446</v>
      </c>
      <c r="I32" s="115">
        <v>277811</v>
      </c>
      <c r="J32" s="155">
        <f t="shared" si="7"/>
        <v>8.2046068877411837E-2</v>
      </c>
      <c r="K32" s="127">
        <v>74571</v>
      </c>
      <c r="L32" s="116">
        <f t="shared" si="8"/>
        <v>-7.9165740534933637E-2</v>
      </c>
      <c r="M32" s="115">
        <v>352382</v>
      </c>
      <c r="N32" s="155">
        <f t="shared" si="9"/>
        <v>4.3389946939548896E-2</v>
      </c>
    </row>
    <row r="33" spans="2:14" hidden="1" outlineLevel="1" x14ac:dyDescent="0.25">
      <c r="B33" s="114" t="s">
        <v>94</v>
      </c>
      <c r="C33" s="127">
        <v>1906</v>
      </c>
      <c r="D33" s="116">
        <f t="shared" si="12"/>
        <v>-0.45898382060743681</v>
      </c>
      <c r="E33" s="115">
        <v>36247</v>
      </c>
      <c r="F33" s="155">
        <f t="shared" si="13"/>
        <v>-0.20904706832216813</v>
      </c>
      <c r="G33" s="127">
        <v>262626</v>
      </c>
      <c r="H33" s="116">
        <f t="shared" si="6"/>
        <v>2.4467049640246596E-3</v>
      </c>
      <c r="I33" s="115">
        <v>300779</v>
      </c>
      <c r="J33" s="155">
        <f t="shared" si="7"/>
        <v>-3.3905600077087428E-2</v>
      </c>
      <c r="K33" s="127">
        <v>99980</v>
      </c>
      <c r="L33" s="116">
        <f t="shared" si="8"/>
        <v>-0.18967767034356431</v>
      </c>
      <c r="M33" s="115">
        <v>400759</v>
      </c>
      <c r="N33" s="155">
        <f t="shared" si="9"/>
        <v>-7.8117308232003246E-2</v>
      </c>
    </row>
    <row r="34" spans="2:14" hidden="1" outlineLevel="1" x14ac:dyDescent="0.25">
      <c r="B34" s="114" t="s">
        <v>95</v>
      </c>
      <c r="C34" s="127">
        <v>4029</v>
      </c>
      <c r="D34" s="116">
        <f t="shared" si="12"/>
        <v>0.27499999999999991</v>
      </c>
      <c r="E34" s="115">
        <v>54842</v>
      </c>
      <c r="F34" s="155">
        <f t="shared" si="13"/>
        <v>-3.5880667334704519E-2</v>
      </c>
      <c r="G34" s="127">
        <v>321766</v>
      </c>
      <c r="H34" s="116">
        <f t="shared" si="6"/>
        <v>-1.127414076543698E-2</v>
      </c>
      <c r="I34" s="115">
        <v>380637</v>
      </c>
      <c r="J34" s="155">
        <f t="shared" si="7"/>
        <v>-1.2558433944349634E-2</v>
      </c>
      <c r="K34" s="127">
        <v>144371</v>
      </c>
      <c r="L34" s="116">
        <f t="shared" si="8"/>
        <v>-0.13822249547834076</v>
      </c>
      <c r="M34" s="115">
        <v>525008</v>
      </c>
      <c r="N34" s="155">
        <f t="shared" si="9"/>
        <v>-5.062702868870983E-2</v>
      </c>
    </row>
    <row r="35" spans="2:14" hidden="1" outlineLevel="1" x14ac:dyDescent="0.25">
      <c r="B35" s="114" t="s">
        <v>96</v>
      </c>
      <c r="C35" s="127">
        <v>4909</v>
      </c>
      <c r="D35" s="116">
        <f t="shared" si="12"/>
        <v>0.40017113519680558</v>
      </c>
      <c r="E35" s="115">
        <v>58648</v>
      </c>
      <c r="F35" s="155">
        <f t="shared" si="13"/>
        <v>-2.1767050856504211E-2</v>
      </c>
      <c r="G35" s="127">
        <v>331479</v>
      </c>
      <c r="H35" s="116">
        <f t="shared" si="6"/>
        <v>6.6455828558375618E-2</v>
      </c>
      <c r="I35" s="115">
        <v>395036</v>
      </c>
      <c r="J35" s="155">
        <f t="shared" si="7"/>
        <v>5.5450168589459281E-2</v>
      </c>
      <c r="K35" s="127">
        <v>152809</v>
      </c>
      <c r="L35" s="116">
        <f t="shared" si="8"/>
        <v>-4.2712072519060063E-2</v>
      </c>
      <c r="M35" s="115">
        <v>547845</v>
      </c>
      <c r="N35" s="155">
        <f t="shared" si="9"/>
        <v>2.6101826341192957E-2</v>
      </c>
    </row>
    <row r="36" spans="2:14" hidden="1" outlineLevel="1" x14ac:dyDescent="0.25">
      <c r="B36" s="114" t="s">
        <v>97</v>
      </c>
      <c r="C36" s="127">
        <v>3724</v>
      </c>
      <c r="D36" s="116">
        <f t="shared" si="12"/>
        <v>0.54522821576763492</v>
      </c>
      <c r="E36" s="115">
        <v>58968</v>
      </c>
      <c r="F36" s="155">
        <f t="shared" si="13"/>
        <v>2.4479804161565699E-3</v>
      </c>
      <c r="G36" s="127">
        <v>332874</v>
      </c>
      <c r="H36" s="116">
        <f t="shared" si="6"/>
        <v>0.11662965522330992</v>
      </c>
      <c r="I36" s="115">
        <v>395566</v>
      </c>
      <c r="J36" s="155">
        <f t="shared" si="7"/>
        <v>0.10081260087938992</v>
      </c>
      <c r="K36" s="127">
        <v>155575</v>
      </c>
      <c r="L36" s="116">
        <f t="shared" si="8"/>
        <v>-3.2596056387073524E-2</v>
      </c>
      <c r="M36" s="115">
        <v>551141</v>
      </c>
      <c r="N36" s="155">
        <f t="shared" si="9"/>
        <v>5.9566630844148927E-2</v>
      </c>
    </row>
    <row r="37" spans="2:14" collapsed="1" x14ac:dyDescent="0.25">
      <c r="B37" s="157">
        <v>2012</v>
      </c>
      <c r="C37" s="117">
        <v>33880</v>
      </c>
      <c r="D37" s="126">
        <f t="shared" si="12"/>
        <v>0.21129781909188416</v>
      </c>
      <c r="E37" s="117">
        <v>496598</v>
      </c>
      <c r="F37" s="126">
        <f t="shared" si="13"/>
        <v>-9.6496590470784294E-2</v>
      </c>
      <c r="G37" s="117">
        <v>3329889</v>
      </c>
      <c r="H37" s="126">
        <f t="shared" si="6"/>
        <v>1.0702489140430593E-3</v>
      </c>
      <c r="I37" s="117">
        <v>3860367</v>
      </c>
      <c r="J37" s="126">
        <f t="shared" si="7"/>
        <v>-1.1160021875364246E-2</v>
      </c>
      <c r="K37" s="117">
        <v>1345544</v>
      </c>
      <c r="L37" s="126">
        <f t="shared" si="8"/>
        <v>-9.926082223986521E-2</v>
      </c>
      <c r="M37" s="117">
        <v>5205911</v>
      </c>
      <c r="N37" s="126">
        <f t="shared" si="9"/>
        <v>-3.5541800047686478E-2</v>
      </c>
    </row>
    <row r="38" spans="2:14" hidden="1" outlineLevel="1" x14ac:dyDescent="0.25">
      <c r="B38" s="114" t="s">
        <v>86</v>
      </c>
      <c r="C38" s="127">
        <v>1660</v>
      </c>
      <c r="D38" s="116">
        <f>C38/C51-1</f>
        <v>-0.45751633986928109</v>
      </c>
      <c r="E38" s="115">
        <v>50321</v>
      </c>
      <c r="F38" s="155">
        <f>E38/E51-1</f>
        <v>-1.7379078713557594E-2</v>
      </c>
      <c r="G38" s="127">
        <v>291512</v>
      </c>
      <c r="H38" s="116">
        <f t="shared" si="6"/>
        <v>0.24650224061847914</v>
      </c>
      <c r="I38" s="115">
        <v>343493</v>
      </c>
      <c r="J38" s="155">
        <f t="shared" si="7"/>
        <v>0.1921252190813334</v>
      </c>
      <c r="K38" s="127">
        <v>148159</v>
      </c>
      <c r="L38" s="116">
        <f t="shared" si="8"/>
        <v>-6.6285599047120836E-2</v>
      </c>
      <c r="M38" s="115">
        <v>491652</v>
      </c>
      <c r="N38" s="155">
        <f t="shared" si="9"/>
        <v>0.10035540674825216</v>
      </c>
    </row>
    <row r="39" spans="2:14" hidden="1" outlineLevel="1" x14ac:dyDescent="0.25">
      <c r="B39" s="114" t="s">
        <v>87</v>
      </c>
      <c r="C39" s="127">
        <v>3065</v>
      </c>
      <c r="D39" s="116">
        <f t="shared" ref="D39:D50" si="14">C39/C52-1</f>
        <v>-0.20821493154223714</v>
      </c>
      <c r="E39" s="115">
        <v>49613</v>
      </c>
      <c r="F39" s="155">
        <f t="shared" ref="F39:F50" si="15">E39/E52-1</f>
        <v>-2.7863231115900833E-2</v>
      </c>
      <c r="G39" s="127">
        <v>295971</v>
      </c>
      <c r="H39" s="116">
        <f t="shared" si="6"/>
        <v>0.26200191877198598</v>
      </c>
      <c r="I39" s="115">
        <v>348649</v>
      </c>
      <c r="J39" s="155">
        <f t="shared" si="7"/>
        <v>0.20460144213992271</v>
      </c>
      <c r="K39" s="127">
        <v>135595</v>
      </c>
      <c r="L39" s="116">
        <f t="shared" si="8"/>
        <v>-0.12994796178303081</v>
      </c>
      <c r="M39" s="115">
        <v>484244</v>
      </c>
      <c r="N39" s="155">
        <f t="shared" si="9"/>
        <v>8.7509376165002539E-2</v>
      </c>
    </row>
    <row r="40" spans="2:14" hidden="1" outlineLevel="1" x14ac:dyDescent="0.25">
      <c r="B40" s="114" t="s">
        <v>88</v>
      </c>
      <c r="C40" s="127">
        <v>1583</v>
      </c>
      <c r="D40" s="116">
        <f t="shared" si="14"/>
        <v>-0.18862121988723735</v>
      </c>
      <c r="E40" s="115">
        <v>35225</v>
      </c>
      <c r="F40" s="155">
        <f t="shared" si="15"/>
        <v>9.8926811006426751E-2</v>
      </c>
      <c r="G40" s="127">
        <v>223245</v>
      </c>
      <c r="H40" s="116">
        <f t="shared" si="6"/>
        <v>0.10978822827599921</v>
      </c>
      <c r="I40" s="115">
        <v>260053</v>
      </c>
      <c r="J40" s="155">
        <f t="shared" si="7"/>
        <v>0.10583207535134909</v>
      </c>
      <c r="K40" s="127">
        <v>102422</v>
      </c>
      <c r="L40" s="116">
        <f t="shared" si="8"/>
        <v>-4.5968125040751873E-2</v>
      </c>
      <c r="M40" s="115">
        <v>362475</v>
      </c>
      <c r="N40" s="155">
        <f t="shared" si="9"/>
        <v>5.8253192495664408E-2</v>
      </c>
    </row>
    <row r="41" spans="2:14" hidden="1" outlineLevel="1" x14ac:dyDescent="0.25">
      <c r="B41" s="114" t="s">
        <v>89</v>
      </c>
      <c r="C41" s="127">
        <v>2247</v>
      </c>
      <c r="D41" s="116">
        <f t="shared" si="14"/>
        <v>-7.3402061855670109E-2</v>
      </c>
      <c r="E41" s="115">
        <v>39576</v>
      </c>
      <c r="F41" s="155">
        <f t="shared" si="15"/>
        <v>0.30484668644906043</v>
      </c>
      <c r="G41" s="127">
        <v>272012</v>
      </c>
      <c r="H41" s="116">
        <f t="shared" si="6"/>
        <v>0.26781386330586532</v>
      </c>
      <c r="I41" s="115">
        <v>313835</v>
      </c>
      <c r="J41" s="155">
        <f t="shared" si="7"/>
        <v>0.26900977327774789</v>
      </c>
      <c r="K41" s="127">
        <v>81380</v>
      </c>
      <c r="L41" s="116">
        <f t="shared" si="8"/>
        <v>-0.16592360278367102</v>
      </c>
      <c r="M41" s="115">
        <v>395215</v>
      </c>
      <c r="N41" s="155">
        <f t="shared" si="9"/>
        <v>0.14596260684999818</v>
      </c>
    </row>
    <row r="42" spans="2:14" hidden="1" outlineLevel="1" x14ac:dyDescent="0.25">
      <c r="B42" s="114" t="s">
        <v>90</v>
      </c>
      <c r="C42" s="127">
        <v>1339</v>
      </c>
      <c r="D42" s="116">
        <f t="shared" si="14"/>
        <v>-0.34555229716520042</v>
      </c>
      <c r="E42" s="115">
        <v>45316</v>
      </c>
      <c r="F42" s="155">
        <f t="shared" si="15"/>
        <v>0.26214349376114088</v>
      </c>
      <c r="G42" s="127">
        <v>319878</v>
      </c>
      <c r="H42" s="116">
        <f t="shared" si="6"/>
        <v>0.1641875784761524</v>
      </c>
      <c r="I42" s="115">
        <v>366533</v>
      </c>
      <c r="J42" s="155">
        <f t="shared" si="7"/>
        <v>0.17209919575332178</v>
      </c>
      <c r="K42" s="127">
        <v>129823</v>
      </c>
      <c r="L42" s="116">
        <f t="shared" si="8"/>
        <v>-3.0049684336359239E-2</v>
      </c>
      <c r="M42" s="115">
        <v>496356</v>
      </c>
      <c r="N42" s="155">
        <f t="shared" si="9"/>
        <v>0.1115102113937656</v>
      </c>
    </row>
    <row r="43" spans="2:14" hidden="1" outlineLevel="1" x14ac:dyDescent="0.25">
      <c r="B43" s="114" t="s">
        <v>91</v>
      </c>
      <c r="C43" s="127">
        <v>2277</v>
      </c>
      <c r="D43" s="116">
        <f t="shared" si="14"/>
        <v>7.7614765735920521E-2</v>
      </c>
      <c r="E43" s="115">
        <v>36047</v>
      </c>
      <c r="F43" s="155">
        <f t="shared" si="15"/>
        <v>9.6067667488237696E-3</v>
      </c>
      <c r="G43" s="127">
        <v>260561</v>
      </c>
      <c r="H43" s="116">
        <f t="shared" si="6"/>
        <v>0.188224510456664</v>
      </c>
      <c r="I43" s="115">
        <v>298885</v>
      </c>
      <c r="J43" s="155">
        <f t="shared" si="7"/>
        <v>0.16251074472098725</v>
      </c>
      <c r="K43" s="127">
        <v>114463</v>
      </c>
      <c r="L43" s="116">
        <f t="shared" si="8"/>
        <v>-1.7964750717281985E-3</v>
      </c>
      <c r="M43" s="115">
        <v>413348</v>
      </c>
      <c r="N43" s="155">
        <f t="shared" si="9"/>
        <v>0.11183198304337072</v>
      </c>
    </row>
    <row r="44" spans="2:14" hidden="1" outlineLevel="1" x14ac:dyDescent="0.25">
      <c r="B44" s="114" t="s">
        <v>92</v>
      </c>
      <c r="C44" s="127">
        <v>1581</v>
      </c>
      <c r="D44" s="116">
        <f t="shared" si="14"/>
        <v>7.0063694267517018E-3</v>
      </c>
      <c r="E44" s="115">
        <v>36010</v>
      </c>
      <c r="F44" s="155">
        <f t="shared" si="15"/>
        <v>-3.6470179006234393E-2</v>
      </c>
      <c r="G44" s="127">
        <v>247715</v>
      </c>
      <c r="H44" s="116">
        <f t="shared" si="6"/>
        <v>1.7510638647454169E-2</v>
      </c>
      <c r="I44" s="115">
        <v>285306</v>
      </c>
      <c r="J44" s="155">
        <f t="shared" si="7"/>
        <v>1.0308256166008611E-2</v>
      </c>
      <c r="K44" s="127">
        <v>89644</v>
      </c>
      <c r="L44" s="116">
        <f t="shared" si="8"/>
        <v>-0.30414127692606252</v>
      </c>
      <c r="M44" s="115">
        <v>374950</v>
      </c>
      <c r="N44" s="155">
        <f t="shared" si="9"/>
        <v>-8.8200962988181475E-2</v>
      </c>
    </row>
    <row r="45" spans="2:14" hidden="1" outlineLevel="1" x14ac:dyDescent="0.25">
      <c r="B45" s="114" t="s">
        <v>93</v>
      </c>
      <c r="C45" s="127">
        <v>1619</v>
      </c>
      <c r="D45" s="116">
        <f t="shared" si="14"/>
        <v>-0.44478737997256512</v>
      </c>
      <c r="E45" s="115">
        <v>36041</v>
      </c>
      <c r="F45" s="155">
        <f t="shared" si="15"/>
        <v>-0.13312969020588805</v>
      </c>
      <c r="G45" s="127">
        <v>219086</v>
      </c>
      <c r="H45" s="116">
        <f t="shared" si="6"/>
        <v>3.6171359925841085E-2</v>
      </c>
      <c r="I45" s="115">
        <v>256746</v>
      </c>
      <c r="J45" s="155">
        <f t="shared" si="7"/>
        <v>3.1883718204197553E-3</v>
      </c>
      <c r="K45" s="127">
        <v>80982</v>
      </c>
      <c r="L45" s="116">
        <f t="shared" si="8"/>
        <v>-0.32419824586292356</v>
      </c>
      <c r="M45" s="115">
        <v>337728</v>
      </c>
      <c r="N45" s="155">
        <f t="shared" si="9"/>
        <v>-0.10121593246771221</v>
      </c>
    </row>
    <row r="46" spans="2:14" hidden="1" outlineLevel="1" x14ac:dyDescent="0.25">
      <c r="B46" s="114" t="s">
        <v>94</v>
      </c>
      <c r="C46" s="127">
        <v>3523</v>
      </c>
      <c r="D46" s="116">
        <f t="shared" si="14"/>
        <v>0.20816186556927296</v>
      </c>
      <c r="E46" s="115">
        <v>45827</v>
      </c>
      <c r="F46" s="155">
        <f t="shared" si="15"/>
        <v>0.10224648835866845</v>
      </c>
      <c r="G46" s="127">
        <v>261985</v>
      </c>
      <c r="H46" s="116">
        <f t="shared" si="6"/>
        <v>0.23906298773162815</v>
      </c>
      <c r="I46" s="115">
        <v>311335</v>
      </c>
      <c r="J46" s="155">
        <f t="shared" si="7"/>
        <v>0.21648497636072372</v>
      </c>
      <c r="K46" s="127">
        <v>123383</v>
      </c>
      <c r="L46" s="116">
        <f t="shared" si="8"/>
        <v>2.9641745458186985E-2</v>
      </c>
      <c r="M46" s="115">
        <v>434718</v>
      </c>
      <c r="N46" s="155">
        <f t="shared" si="9"/>
        <v>0.15690026373146759</v>
      </c>
    </row>
    <row r="47" spans="2:14" hidden="1" outlineLevel="1" x14ac:dyDescent="0.25">
      <c r="B47" s="114" t="s">
        <v>95</v>
      </c>
      <c r="C47" s="127">
        <v>3160</v>
      </c>
      <c r="D47" s="116">
        <f t="shared" si="14"/>
        <v>-0.38293302089435655</v>
      </c>
      <c r="E47" s="115">
        <v>56883</v>
      </c>
      <c r="F47" s="155">
        <f t="shared" si="15"/>
        <v>0.10199930256887124</v>
      </c>
      <c r="G47" s="127">
        <v>325435</v>
      </c>
      <c r="H47" s="116">
        <f t="shared" si="6"/>
        <v>0.22120861883926368</v>
      </c>
      <c r="I47" s="115">
        <v>385478</v>
      </c>
      <c r="J47" s="155">
        <f t="shared" si="7"/>
        <v>0.1925995823342872</v>
      </c>
      <c r="K47" s="127">
        <v>167527</v>
      </c>
      <c r="L47" s="116">
        <f t="shared" si="8"/>
        <v>2.0218382894760856E-2</v>
      </c>
      <c r="M47" s="115">
        <v>553005</v>
      </c>
      <c r="N47" s="155">
        <f t="shared" si="9"/>
        <v>0.13452748280785842</v>
      </c>
    </row>
    <row r="48" spans="2:14" hidden="1" outlineLevel="1" x14ac:dyDescent="0.25">
      <c r="B48" s="114" t="s">
        <v>96</v>
      </c>
      <c r="C48" s="127">
        <v>3506</v>
      </c>
      <c r="D48" s="116">
        <f t="shared" si="14"/>
        <v>-0.17796014067995314</v>
      </c>
      <c r="E48" s="115">
        <v>59953</v>
      </c>
      <c r="F48" s="155">
        <f t="shared" si="15"/>
        <v>3.3422966870065851E-2</v>
      </c>
      <c r="G48" s="127">
        <v>310823</v>
      </c>
      <c r="H48" s="116">
        <f t="shared" si="6"/>
        <v>9.7755912186025418E-2</v>
      </c>
      <c r="I48" s="115">
        <v>374282</v>
      </c>
      <c r="J48" s="155">
        <f t="shared" si="7"/>
        <v>8.3546839671938544E-2</v>
      </c>
      <c r="K48" s="127">
        <v>159627</v>
      </c>
      <c r="L48" s="116">
        <f t="shared" si="8"/>
        <v>-9.9236511994041043E-2</v>
      </c>
      <c r="M48" s="115">
        <v>533909</v>
      </c>
      <c r="N48" s="155">
        <f t="shared" si="9"/>
        <v>2.1569505353630447E-2</v>
      </c>
    </row>
    <row r="49" spans="2:14" hidden="1" outlineLevel="1" x14ac:dyDescent="0.25">
      <c r="B49" s="114" t="s">
        <v>97</v>
      </c>
      <c r="C49" s="127">
        <v>2410</v>
      </c>
      <c r="D49" s="116">
        <f t="shared" si="14"/>
        <v>-0.28698224852071008</v>
      </c>
      <c r="E49" s="115">
        <v>58824</v>
      </c>
      <c r="F49" s="155">
        <f t="shared" si="15"/>
        <v>8.0945993127400362E-2</v>
      </c>
      <c r="G49" s="127">
        <v>298106</v>
      </c>
      <c r="H49" s="116">
        <f t="shared" si="6"/>
        <v>-1.213187658027548E-2</v>
      </c>
      <c r="I49" s="115">
        <v>359340</v>
      </c>
      <c r="J49" s="155">
        <f t="shared" si="7"/>
        <v>-6.2853551225638959E-4</v>
      </c>
      <c r="K49" s="127">
        <v>160817</v>
      </c>
      <c r="L49" s="116">
        <f t="shared" si="8"/>
        <v>-0.13709045641372353</v>
      </c>
      <c r="M49" s="115">
        <v>520157</v>
      </c>
      <c r="N49" s="155">
        <f t="shared" si="9"/>
        <v>-4.7212839694320885E-2</v>
      </c>
    </row>
    <row r="50" spans="2:14" collapsed="1" x14ac:dyDescent="0.25">
      <c r="B50" s="157">
        <v>2011</v>
      </c>
      <c r="C50" s="117">
        <v>27970</v>
      </c>
      <c r="D50" s="126">
        <f t="shared" si="14"/>
        <v>-0.21507548970084756</v>
      </c>
      <c r="E50" s="117">
        <v>549636</v>
      </c>
      <c r="F50" s="126">
        <f t="shared" si="15"/>
        <v>5.534029423172182E-2</v>
      </c>
      <c r="G50" s="117">
        <v>3326329</v>
      </c>
      <c r="H50" s="126">
        <f t="shared" si="6"/>
        <v>0.14864305355510621</v>
      </c>
      <c r="I50" s="117">
        <v>3903935</v>
      </c>
      <c r="J50" s="126">
        <f t="shared" si="7"/>
        <v>0.13081329249129214</v>
      </c>
      <c r="K50" s="117">
        <v>1493822</v>
      </c>
      <c r="L50" s="126">
        <f t="shared" si="8"/>
        <v>-0.10239827620705466</v>
      </c>
      <c r="M50" s="117">
        <v>5397757</v>
      </c>
      <c r="N50" s="126">
        <f t="shared" si="9"/>
        <v>5.4957801742654633E-2</v>
      </c>
    </row>
    <row r="51" spans="2:14" hidden="1" outlineLevel="1" x14ac:dyDescent="0.25">
      <c r="B51" s="114" t="s">
        <v>86</v>
      </c>
      <c r="C51" s="127">
        <v>3060</v>
      </c>
      <c r="D51" s="116">
        <f>C51/C64-1</f>
        <v>-0.20436817472698909</v>
      </c>
      <c r="E51" s="115">
        <v>51211</v>
      </c>
      <c r="F51" s="155">
        <f>E51/E64-1</f>
        <v>-3.6771620960764362E-2</v>
      </c>
      <c r="G51" s="127">
        <v>233864</v>
      </c>
      <c r="H51" s="116">
        <f t="shared" si="6"/>
        <v>-0.13368302513039354</v>
      </c>
      <c r="I51" s="115">
        <v>288135</v>
      </c>
      <c r="J51" s="155">
        <f t="shared" si="7"/>
        <v>-0.1187561933423863</v>
      </c>
      <c r="K51" s="127">
        <v>158677</v>
      </c>
      <c r="L51" s="116">
        <f t="shared" si="8"/>
        <v>-0.12176911411461278</v>
      </c>
      <c r="M51" s="115">
        <v>446812</v>
      </c>
      <c r="N51" s="155">
        <f t="shared" si="9"/>
        <v>-0.11982854058568837</v>
      </c>
    </row>
    <row r="52" spans="2:14" hidden="1" outlineLevel="1" x14ac:dyDescent="0.25">
      <c r="B52" s="114" t="s">
        <v>87</v>
      </c>
      <c r="C52" s="127">
        <v>3871</v>
      </c>
      <c r="D52" s="116">
        <f t="shared" ref="D52:F102" si="16">C52/C65-1</f>
        <v>3.7555282555282554</v>
      </c>
      <c r="E52" s="115">
        <v>51035</v>
      </c>
      <c r="F52" s="155">
        <f t="shared" si="16"/>
        <v>2.5932254497939455E-2</v>
      </c>
      <c r="G52" s="127">
        <v>234525</v>
      </c>
      <c r="H52" s="116">
        <f t="shared" si="6"/>
        <v>-0.13223736790693541</v>
      </c>
      <c r="I52" s="115">
        <v>289431</v>
      </c>
      <c r="J52" s="155">
        <f t="shared" si="7"/>
        <v>-9.7848346284399756E-2</v>
      </c>
      <c r="K52" s="127">
        <v>155847</v>
      </c>
      <c r="L52" s="116">
        <f t="shared" si="8"/>
        <v>-6.4959141797760855E-2</v>
      </c>
      <c r="M52" s="115">
        <v>445278</v>
      </c>
      <c r="N52" s="155">
        <f t="shared" si="9"/>
        <v>-8.6603609868368459E-2</v>
      </c>
    </row>
    <row r="53" spans="2:14" hidden="1" outlineLevel="1" x14ac:dyDescent="0.25">
      <c r="B53" s="114" t="s">
        <v>88</v>
      </c>
      <c r="C53" s="127">
        <v>1951</v>
      </c>
      <c r="D53" s="116">
        <f t="shared" si="16"/>
        <v>0.20357803824799503</v>
      </c>
      <c r="E53" s="115">
        <v>32054</v>
      </c>
      <c r="F53" s="155">
        <f t="shared" si="16"/>
        <v>-4.8729819563152921E-2</v>
      </c>
      <c r="G53" s="127">
        <v>201160</v>
      </c>
      <c r="H53" s="116">
        <f t="shared" si="6"/>
        <v>-4.3684543306599988E-2</v>
      </c>
      <c r="I53" s="115">
        <v>235165</v>
      </c>
      <c r="J53" s="155">
        <f t="shared" si="7"/>
        <v>-4.2745027801975088E-2</v>
      </c>
      <c r="K53" s="127">
        <v>107357</v>
      </c>
      <c r="L53" s="116">
        <f t="shared" si="8"/>
        <v>-0.16845847598097685</v>
      </c>
      <c r="M53" s="115">
        <v>342522</v>
      </c>
      <c r="N53" s="155">
        <f t="shared" si="9"/>
        <v>-8.60523198104447E-2</v>
      </c>
    </row>
    <row r="54" spans="2:14" hidden="1" outlineLevel="1" x14ac:dyDescent="0.25">
      <c r="B54" s="114" t="s">
        <v>89</v>
      </c>
      <c r="C54" s="127">
        <v>2425</v>
      </c>
      <c r="D54" s="116">
        <f t="shared" si="16"/>
        <v>0.43831553973902726</v>
      </c>
      <c r="E54" s="115">
        <v>30330</v>
      </c>
      <c r="F54" s="155">
        <f t="shared" si="16"/>
        <v>-0.15317176680813049</v>
      </c>
      <c r="G54" s="127">
        <v>214552</v>
      </c>
      <c r="H54" s="116">
        <f t="shared" si="6"/>
        <v>-8.1120204888369241E-2</v>
      </c>
      <c r="I54" s="115">
        <v>247307</v>
      </c>
      <c r="J54" s="155">
        <f t="shared" si="7"/>
        <v>-8.7411206848834855E-2</v>
      </c>
      <c r="K54" s="127">
        <v>97569</v>
      </c>
      <c r="L54" s="116">
        <f t="shared" si="8"/>
        <v>-0.19287752822930881</v>
      </c>
      <c r="M54" s="115">
        <v>344876</v>
      </c>
      <c r="N54" s="155">
        <f t="shared" si="9"/>
        <v>-0.11994488108604673</v>
      </c>
    </row>
    <row r="55" spans="2:14" hidden="1" outlineLevel="1" x14ac:dyDescent="0.25">
      <c r="B55" s="114" t="s">
        <v>90</v>
      </c>
      <c r="C55" s="127">
        <v>2046</v>
      </c>
      <c r="D55" s="116">
        <f t="shared" si="16"/>
        <v>-0.29032258064516125</v>
      </c>
      <c r="E55" s="115">
        <v>35904</v>
      </c>
      <c r="F55" s="155">
        <f t="shared" si="16"/>
        <v>-0.32023173917982506</v>
      </c>
      <c r="G55" s="127">
        <v>274765</v>
      </c>
      <c r="H55" s="116">
        <f t="shared" si="6"/>
        <v>-0.15303165747048486</v>
      </c>
      <c r="I55" s="115">
        <v>312715</v>
      </c>
      <c r="J55" s="155">
        <f t="shared" si="7"/>
        <v>-0.17730610269105607</v>
      </c>
      <c r="K55" s="127">
        <v>133845</v>
      </c>
      <c r="L55" s="116">
        <f t="shared" si="8"/>
        <v>-0.27156805120167193</v>
      </c>
      <c r="M55" s="115">
        <v>446560</v>
      </c>
      <c r="N55" s="155">
        <f t="shared" si="9"/>
        <v>-0.20802333933369399</v>
      </c>
    </row>
    <row r="56" spans="2:14" hidden="1" outlineLevel="1" x14ac:dyDescent="0.25">
      <c r="B56" s="114" t="s">
        <v>91</v>
      </c>
      <c r="C56" s="127">
        <v>2113</v>
      </c>
      <c r="D56" s="116">
        <f t="shared" si="16"/>
        <v>1.0594541910331383</v>
      </c>
      <c r="E56" s="115">
        <v>35704</v>
      </c>
      <c r="F56" s="155">
        <f t="shared" si="16"/>
        <v>-0.22825523084904031</v>
      </c>
      <c r="G56" s="127">
        <v>219286</v>
      </c>
      <c r="H56" s="116">
        <f t="shared" si="6"/>
        <v>-0.11855100309913613</v>
      </c>
      <c r="I56" s="115">
        <v>257103</v>
      </c>
      <c r="J56" s="155">
        <f t="shared" si="7"/>
        <v>-0.13161121225119821</v>
      </c>
      <c r="K56" s="127">
        <v>114669</v>
      </c>
      <c r="L56" s="116">
        <f t="shared" si="8"/>
        <v>-0.27644954284740753</v>
      </c>
      <c r="M56" s="115">
        <v>371772</v>
      </c>
      <c r="N56" s="155">
        <f t="shared" si="9"/>
        <v>-0.18210977890221103</v>
      </c>
    </row>
    <row r="57" spans="2:14" hidden="1" outlineLevel="1" x14ac:dyDescent="0.25">
      <c r="B57" s="114" t="s">
        <v>92</v>
      </c>
      <c r="C57" s="127">
        <v>1570</v>
      </c>
      <c r="D57" s="116">
        <f t="shared" si="16"/>
        <v>0.75615212527964215</v>
      </c>
      <c r="E57" s="115">
        <v>37373</v>
      </c>
      <c r="F57" s="155">
        <f t="shared" si="16"/>
        <v>-8.5988896769302214E-2</v>
      </c>
      <c r="G57" s="127">
        <v>243452</v>
      </c>
      <c r="H57" s="116">
        <f t="shared" si="6"/>
        <v>0.14068576462099269</v>
      </c>
      <c r="I57" s="115">
        <v>282395</v>
      </c>
      <c r="J57" s="155">
        <f t="shared" si="7"/>
        <v>0.1065244564259098</v>
      </c>
      <c r="K57" s="127">
        <v>128825</v>
      </c>
      <c r="L57" s="116">
        <f t="shared" si="8"/>
        <v>-0.13326784765159827</v>
      </c>
      <c r="M57" s="115">
        <v>411220</v>
      </c>
      <c r="N57" s="155">
        <f t="shared" si="9"/>
        <v>1.8269521248408971E-2</v>
      </c>
    </row>
    <row r="58" spans="2:14" hidden="1" outlineLevel="1" x14ac:dyDescent="0.25">
      <c r="B58" s="114" t="s">
        <v>93</v>
      </c>
      <c r="C58" s="127">
        <v>2916</v>
      </c>
      <c r="D58" s="116">
        <f t="shared" si="16"/>
        <v>2.9781718963165074</v>
      </c>
      <c r="E58" s="115">
        <v>41576</v>
      </c>
      <c r="F58" s="155">
        <f t="shared" si="16"/>
        <v>2.0871187938908742E-2</v>
      </c>
      <c r="G58" s="127">
        <v>211438</v>
      </c>
      <c r="H58" s="116">
        <f t="shared" si="6"/>
        <v>2.8665116324326334E-2</v>
      </c>
      <c r="I58" s="115">
        <v>255930</v>
      </c>
      <c r="J58" s="155">
        <f t="shared" si="7"/>
        <v>3.6132871804214428E-2</v>
      </c>
      <c r="K58" s="127">
        <v>119831</v>
      </c>
      <c r="L58" s="116">
        <f t="shared" si="8"/>
        <v>-8.575504879035023E-2</v>
      </c>
      <c r="M58" s="115">
        <v>375761</v>
      </c>
      <c r="N58" s="155">
        <f t="shared" si="9"/>
        <v>-6.123107523355098E-3</v>
      </c>
    </row>
    <row r="59" spans="2:14" hidden="1" outlineLevel="1" x14ac:dyDescent="0.25">
      <c r="B59" s="114" t="s">
        <v>94</v>
      </c>
      <c r="C59" s="127">
        <v>2916</v>
      </c>
      <c r="D59" s="116">
        <f t="shared" si="16"/>
        <v>0.11638591117917296</v>
      </c>
      <c r="E59" s="115">
        <v>41576</v>
      </c>
      <c r="F59" s="155">
        <f t="shared" si="16"/>
        <v>-0.1615882554598802</v>
      </c>
      <c r="G59" s="127">
        <v>211438</v>
      </c>
      <c r="H59" s="116">
        <f t="shared" si="6"/>
        <v>-0.15892103473103436</v>
      </c>
      <c r="I59" s="115">
        <v>255930</v>
      </c>
      <c r="J59" s="155">
        <f t="shared" si="7"/>
        <v>-0.15698804308442305</v>
      </c>
      <c r="K59" s="127">
        <v>119831</v>
      </c>
      <c r="L59" s="116">
        <f t="shared" si="8"/>
        <v>-0.1870021846208122</v>
      </c>
      <c r="M59" s="115">
        <v>375761</v>
      </c>
      <c r="N59" s="155">
        <f t="shared" si="9"/>
        <v>-0.16679749170702285</v>
      </c>
    </row>
    <row r="60" spans="2:14" hidden="1" outlineLevel="1" x14ac:dyDescent="0.25">
      <c r="B60" s="114" t="s">
        <v>95</v>
      </c>
      <c r="C60" s="127">
        <v>5121</v>
      </c>
      <c r="D60" s="116">
        <f t="shared" si="16"/>
        <v>-1.0817075526366571E-2</v>
      </c>
      <c r="E60" s="115">
        <v>51618</v>
      </c>
      <c r="F60" s="155">
        <f t="shared" si="16"/>
        <v>-2.8184128777181572E-2</v>
      </c>
      <c r="G60" s="127">
        <v>266486</v>
      </c>
      <c r="H60" s="116">
        <f t="shared" si="6"/>
        <v>-6.3992553695930821E-2</v>
      </c>
      <c r="I60" s="115">
        <v>323225</v>
      </c>
      <c r="J60" s="155">
        <f t="shared" si="7"/>
        <v>-5.7644819050895468E-2</v>
      </c>
      <c r="K60" s="127">
        <v>164207</v>
      </c>
      <c r="L60" s="116">
        <f t="shared" si="8"/>
        <v>-0.19686683817703388</v>
      </c>
      <c r="M60" s="115">
        <v>487432</v>
      </c>
      <c r="N60" s="155">
        <f t="shared" si="9"/>
        <v>-0.10964006174023433</v>
      </c>
    </row>
    <row r="61" spans="2:14" hidden="1" outlineLevel="1" x14ac:dyDescent="0.25">
      <c r="B61" s="114" t="s">
        <v>96</v>
      </c>
      <c r="C61" s="127">
        <v>4265</v>
      </c>
      <c r="D61" s="116">
        <f t="shared" si="16"/>
        <v>-0.29270315091210619</v>
      </c>
      <c r="E61" s="115">
        <v>58014</v>
      </c>
      <c r="F61" s="155">
        <f t="shared" si="16"/>
        <v>-4.513134505234051E-2</v>
      </c>
      <c r="G61" s="127">
        <v>283144</v>
      </c>
      <c r="H61" s="116">
        <f t="shared" si="6"/>
        <v>0.10434022902430651</v>
      </c>
      <c r="I61" s="115">
        <v>345423</v>
      </c>
      <c r="J61" s="155">
        <f t="shared" si="7"/>
        <v>6.8832036834190369E-2</v>
      </c>
      <c r="K61" s="127">
        <v>177213</v>
      </c>
      <c r="L61" s="116">
        <f t="shared" si="8"/>
        <v>-0.14836244803806142</v>
      </c>
      <c r="M61" s="115">
        <v>522636</v>
      </c>
      <c r="N61" s="155">
        <f t="shared" si="9"/>
        <v>-1.6238661453931491E-2</v>
      </c>
    </row>
    <row r="62" spans="2:14" hidden="1" outlineLevel="1" x14ac:dyDescent="0.25">
      <c r="B62" s="114" t="s">
        <v>97</v>
      </c>
      <c r="C62" s="127">
        <v>3380</v>
      </c>
      <c r="D62" s="116">
        <f t="shared" si="16"/>
        <v>-0.30723508915761422</v>
      </c>
      <c r="E62" s="115">
        <v>54419</v>
      </c>
      <c r="F62" s="155">
        <f t="shared" si="16"/>
        <v>-0.15007496720184921</v>
      </c>
      <c r="G62" s="127">
        <v>301767</v>
      </c>
      <c r="H62" s="116">
        <f t="shared" si="6"/>
        <v>2.5124757533860231E-2</v>
      </c>
      <c r="I62" s="115">
        <v>359566</v>
      </c>
      <c r="J62" s="155">
        <f t="shared" si="7"/>
        <v>-1.0218069907894201E-2</v>
      </c>
      <c r="K62" s="127">
        <v>186366</v>
      </c>
      <c r="L62" s="116">
        <f t="shared" si="8"/>
        <v>-0.19338140456878716</v>
      </c>
      <c r="M62" s="115">
        <v>545932</v>
      </c>
      <c r="N62" s="155">
        <f t="shared" si="9"/>
        <v>-8.1423600594961676E-2</v>
      </c>
    </row>
    <row r="63" spans="2:14" collapsed="1" x14ac:dyDescent="0.25">
      <c r="B63" s="157">
        <v>2010</v>
      </c>
      <c r="C63" s="117">
        <v>35634</v>
      </c>
      <c r="D63" s="126">
        <f t="shared" si="16"/>
        <v>0.10661159591317038</v>
      </c>
      <c r="E63" s="117">
        <v>520814</v>
      </c>
      <c r="F63" s="126">
        <f t="shared" si="16"/>
        <v>-0.10298514660493829</v>
      </c>
      <c r="G63" s="117">
        <v>2895877</v>
      </c>
      <c r="H63" s="126">
        <f t="shared" si="6"/>
        <v>-5.4585325339625901E-2</v>
      </c>
      <c r="I63" s="117">
        <v>3452325</v>
      </c>
      <c r="J63" s="126">
        <f t="shared" si="7"/>
        <v>-6.0818007092169668E-2</v>
      </c>
      <c r="K63" s="117">
        <v>1664237</v>
      </c>
      <c r="L63" s="126">
        <f t="shared" si="8"/>
        <v>-0.17212642177236226</v>
      </c>
      <c r="M63" s="117">
        <v>5116562</v>
      </c>
      <c r="N63" s="126">
        <f t="shared" si="9"/>
        <v>-0.10016953504486348</v>
      </c>
    </row>
    <row r="64" spans="2:14" ht="15" hidden="1" customHeight="1" outlineLevel="1" x14ac:dyDescent="0.25">
      <c r="B64" s="114" t="s">
        <v>86</v>
      </c>
      <c r="C64" s="127">
        <v>3846</v>
      </c>
      <c r="D64" s="116">
        <f t="shared" si="16"/>
        <v>-0.40528838719653626</v>
      </c>
      <c r="E64" s="115">
        <v>53166</v>
      </c>
      <c r="F64" s="155">
        <f t="shared" si="16"/>
        <v>-0.33281463726831229</v>
      </c>
      <c r="G64" s="127">
        <v>269952</v>
      </c>
      <c r="H64" s="116">
        <f t="shared" si="6"/>
        <v>-1.0570452579571565E-2</v>
      </c>
      <c r="I64" s="115">
        <v>326964</v>
      </c>
      <c r="J64" s="155">
        <f t="shared" si="7"/>
        <v>-8.9211398646201867E-2</v>
      </c>
      <c r="K64" s="127">
        <v>180678</v>
      </c>
      <c r="L64" s="116">
        <f t="shared" si="8"/>
        <v>-0.18794214675451926</v>
      </c>
      <c r="M64" s="115">
        <v>507642</v>
      </c>
      <c r="N64" s="155">
        <f t="shared" si="9"/>
        <v>-0.12698887673607528</v>
      </c>
    </row>
    <row r="65" spans="2:14" ht="15" hidden="1" customHeight="1" outlineLevel="1" x14ac:dyDescent="0.25">
      <c r="B65" s="114" t="s">
        <v>87</v>
      </c>
      <c r="C65" s="127">
        <v>814</v>
      </c>
      <c r="D65" s="116">
        <f t="shared" si="16"/>
        <v>-0.82524688707599825</v>
      </c>
      <c r="E65" s="115">
        <v>49745</v>
      </c>
      <c r="F65" s="155">
        <f t="shared" si="16"/>
        <v>-0.29393646918556793</v>
      </c>
      <c r="G65" s="127">
        <v>270264</v>
      </c>
      <c r="H65" s="116">
        <f t="shared" si="6"/>
        <v>2.2435742919761914E-3</v>
      </c>
      <c r="I65" s="115">
        <v>320823</v>
      </c>
      <c r="J65" s="155">
        <f t="shared" si="7"/>
        <v>-6.9460598484211267E-2</v>
      </c>
      <c r="K65" s="127">
        <v>166674</v>
      </c>
      <c r="L65" s="116">
        <f t="shared" si="8"/>
        <v>-0.18549395988897144</v>
      </c>
      <c r="M65" s="115">
        <v>487497</v>
      </c>
      <c r="N65" s="155">
        <f t="shared" si="9"/>
        <v>-0.11267867121220665</v>
      </c>
    </row>
    <row r="66" spans="2:14" ht="15" hidden="1" customHeight="1" outlineLevel="1" x14ac:dyDescent="0.25">
      <c r="B66" s="114" t="s">
        <v>88</v>
      </c>
      <c r="C66" s="127">
        <v>1621</v>
      </c>
      <c r="D66" s="116">
        <f t="shared" si="16"/>
        <v>-0.55503705737029918</v>
      </c>
      <c r="E66" s="115">
        <v>33696</v>
      </c>
      <c r="F66" s="155">
        <f t="shared" si="16"/>
        <v>-0.41478664096285101</v>
      </c>
      <c r="G66" s="127">
        <v>210349</v>
      </c>
      <c r="H66" s="116">
        <f t="shared" si="6"/>
        <v>-0.14296831391914078</v>
      </c>
      <c r="I66" s="115">
        <v>245666</v>
      </c>
      <c r="J66" s="155">
        <f t="shared" si="7"/>
        <v>-0.19890041446418028</v>
      </c>
      <c r="K66" s="127">
        <v>129106</v>
      </c>
      <c r="L66" s="116">
        <f t="shared" si="8"/>
        <v>-0.25007260772081463</v>
      </c>
      <c r="M66" s="115">
        <v>374772</v>
      </c>
      <c r="N66" s="155">
        <f t="shared" si="9"/>
        <v>-0.21729922998043105</v>
      </c>
    </row>
    <row r="67" spans="2:14" ht="15" hidden="1" customHeight="1" outlineLevel="1" x14ac:dyDescent="0.25">
      <c r="B67" s="114" t="s">
        <v>89</v>
      </c>
      <c r="C67" s="127">
        <v>1686</v>
      </c>
      <c r="D67" s="116">
        <f t="shared" si="16"/>
        <v>-0.60226468506723285</v>
      </c>
      <c r="E67" s="115">
        <v>35816</v>
      </c>
      <c r="F67" s="155">
        <f t="shared" si="16"/>
        <v>-0.35139442231075702</v>
      </c>
      <c r="G67" s="127">
        <v>233493</v>
      </c>
      <c r="H67" s="116">
        <f t="shared" si="6"/>
        <v>-0.16384478202015429</v>
      </c>
      <c r="I67" s="115">
        <v>270995</v>
      </c>
      <c r="J67" s="155">
        <f t="shared" si="7"/>
        <v>-0.1999084749265585</v>
      </c>
      <c r="K67" s="127">
        <v>120885</v>
      </c>
      <c r="L67" s="116">
        <f t="shared" si="8"/>
        <v>-0.2818272012737415</v>
      </c>
      <c r="M67" s="115">
        <v>391880</v>
      </c>
      <c r="N67" s="155">
        <f t="shared" si="9"/>
        <v>-0.22710382858540357</v>
      </c>
    </row>
    <row r="68" spans="2:14" ht="15" hidden="1" customHeight="1" outlineLevel="1" x14ac:dyDescent="0.25">
      <c r="B68" s="114" t="s">
        <v>90</v>
      </c>
      <c r="C68" s="127">
        <v>2883</v>
      </c>
      <c r="D68" s="116">
        <f t="shared" si="16"/>
        <v>-0.54818993888105316</v>
      </c>
      <c r="E68" s="115">
        <v>52818</v>
      </c>
      <c r="F68" s="155">
        <f t="shared" si="16"/>
        <v>-0.40928713624264657</v>
      </c>
      <c r="G68" s="127">
        <v>324410</v>
      </c>
      <c r="H68" s="116">
        <f t="shared" si="6"/>
        <v>-0.12017248860924279</v>
      </c>
      <c r="I68" s="115">
        <v>380111</v>
      </c>
      <c r="J68" s="155">
        <f t="shared" si="7"/>
        <v>-0.1817034971960001</v>
      </c>
      <c r="K68" s="127">
        <v>183744</v>
      </c>
      <c r="L68" s="116">
        <f t="shared" si="8"/>
        <v>-0.34790524354538199</v>
      </c>
      <c r="M68" s="115">
        <v>563855</v>
      </c>
      <c r="N68" s="155">
        <f t="shared" si="9"/>
        <v>-0.24445590856101518</v>
      </c>
    </row>
    <row r="69" spans="2:14" ht="15" hidden="1" customHeight="1" outlineLevel="1" x14ac:dyDescent="0.25">
      <c r="B69" s="114" t="s">
        <v>91</v>
      </c>
      <c r="C69" s="127">
        <v>1026</v>
      </c>
      <c r="D69" s="116">
        <f t="shared" si="16"/>
        <v>-0.74778761061946897</v>
      </c>
      <c r="E69" s="115">
        <v>46264</v>
      </c>
      <c r="F69" s="155">
        <f t="shared" si="16"/>
        <v>-0.21959448061806286</v>
      </c>
      <c r="G69" s="127">
        <v>248779</v>
      </c>
      <c r="H69" s="116">
        <f t="shared" si="6"/>
        <v>-0.2086980584747703</v>
      </c>
      <c r="I69" s="115">
        <v>296069</v>
      </c>
      <c r="J69" s="155">
        <f t="shared" si="7"/>
        <v>-0.2162137120044898</v>
      </c>
      <c r="K69" s="127">
        <v>158481</v>
      </c>
      <c r="L69" s="116">
        <f t="shared" si="8"/>
        <v>-0.28909015058741205</v>
      </c>
      <c r="M69" s="115">
        <v>454550</v>
      </c>
      <c r="N69" s="155">
        <f t="shared" si="9"/>
        <v>-0.24326043128578301</v>
      </c>
    </row>
    <row r="70" spans="2:14" ht="15" hidden="1" customHeight="1" outlineLevel="1" x14ac:dyDescent="0.25">
      <c r="B70" s="114" t="s">
        <v>92</v>
      </c>
      <c r="C70" s="127">
        <v>894</v>
      </c>
      <c r="D70" s="116">
        <f t="shared" si="16"/>
        <v>-0.69151138716356109</v>
      </c>
      <c r="E70" s="115">
        <v>40889</v>
      </c>
      <c r="F70" s="155">
        <f t="shared" si="16"/>
        <v>-0.33063222342271548</v>
      </c>
      <c r="G70" s="127">
        <v>213426</v>
      </c>
      <c r="H70" s="116">
        <f t="shared" si="6"/>
        <v>-0.18898460626465374</v>
      </c>
      <c r="I70" s="115">
        <v>255209</v>
      </c>
      <c r="J70" s="155">
        <f t="shared" si="7"/>
        <v>-0.21988549349978448</v>
      </c>
      <c r="K70" s="127">
        <v>148633</v>
      </c>
      <c r="L70" s="116">
        <f t="shared" si="8"/>
        <v>-0.17290559528115523</v>
      </c>
      <c r="M70" s="115">
        <v>403842</v>
      </c>
      <c r="N70" s="155">
        <f t="shared" si="9"/>
        <v>-0.20322858134983268</v>
      </c>
    </row>
    <row r="71" spans="2:14" ht="15" hidden="1" customHeight="1" outlineLevel="1" x14ac:dyDescent="0.25">
      <c r="B71" s="114" t="s">
        <v>93</v>
      </c>
      <c r="C71" s="127">
        <v>733</v>
      </c>
      <c r="D71" s="116">
        <f t="shared" si="16"/>
        <v>-0.81262781186094069</v>
      </c>
      <c r="E71" s="115">
        <v>40726</v>
      </c>
      <c r="F71" s="155">
        <f t="shared" si="16"/>
        <v>-0.34633410374935802</v>
      </c>
      <c r="G71" s="127">
        <v>205546</v>
      </c>
      <c r="H71" s="116">
        <f t="shared" si="6"/>
        <v>-0.19480560180197826</v>
      </c>
      <c r="I71" s="115">
        <v>247005</v>
      </c>
      <c r="J71" s="155">
        <f t="shared" si="7"/>
        <v>-0.23168922302646111</v>
      </c>
      <c r="K71" s="127">
        <v>131071</v>
      </c>
      <c r="L71" s="116">
        <f t="shared" si="8"/>
        <v>-0.30427189825578305</v>
      </c>
      <c r="M71" s="115">
        <v>378076</v>
      </c>
      <c r="N71" s="155">
        <f t="shared" si="9"/>
        <v>-0.25850731047196918</v>
      </c>
    </row>
    <row r="72" spans="2:14" ht="15" hidden="1" customHeight="1" outlineLevel="1" x14ac:dyDescent="0.25">
      <c r="B72" s="114" t="s">
        <v>94</v>
      </c>
      <c r="C72" s="127">
        <v>2612</v>
      </c>
      <c r="D72" s="116">
        <f t="shared" si="16"/>
        <v>-0.43634009495036685</v>
      </c>
      <c r="E72" s="115">
        <v>49589</v>
      </c>
      <c r="F72" s="155">
        <f t="shared" si="16"/>
        <v>-0.42793364404042267</v>
      </c>
      <c r="G72" s="127">
        <v>251389</v>
      </c>
      <c r="H72" s="116">
        <f t="shared" si="6"/>
        <v>-0.20412266038548232</v>
      </c>
      <c r="I72" s="115">
        <v>303590</v>
      </c>
      <c r="J72" s="155">
        <f t="shared" si="7"/>
        <v>-0.25441203196604956</v>
      </c>
      <c r="K72" s="127">
        <v>147394</v>
      </c>
      <c r="L72" s="116">
        <f t="shared" si="8"/>
        <v>-0.28432143724204906</v>
      </c>
      <c r="M72" s="115">
        <v>450984</v>
      </c>
      <c r="N72" s="155">
        <f t="shared" si="9"/>
        <v>-0.26445855052419376</v>
      </c>
    </row>
    <row r="73" spans="2:14" ht="15" hidden="1" customHeight="1" outlineLevel="1" x14ac:dyDescent="0.25">
      <c r="B73" s="114" t="s">
        <v>95</v>
      </c>
      <c r="C73" s="127">
        <v>5177</v>
      </c>
      <c r="D73" s="116">
        <f t="shared" si="16"/>
        <v>-0.47457627118644063</v>
      </c>
      <c r="E73" s="115">
        <v>53115</v>
      </c>
      <c r="F73" s="155">
        <f t="shared" si="16"/>
        <v>-0.41158550095271862</v>
      </c>
      <c r="G73" s="127">
        <v>284705</v>
      </c>
      <c r="H73" s="116">
        <f t="shared" si="6"/>
        <v>-8.1925504093695478E-2</v>
      </c>
      <c r="I73" s="115">
        <v>342997</v>
      </c>
      <c r="J73" s="155">
        <f t="shared" si="7"/>
        <v>-0.16389506425632328</v>
      </c>
      <c r="K73" s="127">
        <v>204458</v>
      </c>
      <c r="L73" s="116">
        <f t="shared" si="8"/>
        <v>-0.18999267080007132</v>
      </c>
      <c r="M73" s="115">
        <v>547455</v>
      </c>
      <c r="N73" s="155">
        <f t="shared" si="9"/>
        <v>-0.17383614503649758</v>
      </c>
    </row>
    <row r="74" spans="2:14" ht="15" hidden="1" customHeight="1" outlineLevel="1" x14ac:dyDescent="0.25">
      <c r="B74" s="114" t="s">
        <v>96</v>
      </c>
      <c r="C74" s="127">
        <v>6030</v>
      </c>
      <c r="D74" s="116">
        <f t="shared" si="16"/>
        <v>-0.356388088376561</v>
      </c>
      <c r="E74" s="115">
        <v>60756</v>
      </c>
      <c r="F74" s="155">
        <f t="shared" si="16"/>
        <v>-0.2940028120896615</v>
      </c>
      <c r="G74" s="127">
        <v>256392</v>
      </c>
      <c r="H74" s="116">
        <f t="shared" si="6"/>
        <v>-0.1410250397003544</v>
      </c>
      <c r="I74" s="115">
        <v>323178</v>
      </c>
      <c r="J74" s="155">
        <f t="shared" si="7"/>
        <v>-0.17956802534576255</v>
      </c>
      <c r="K74" s="127">
        <v>208085</v>
      </c>
      <c r="L74" s="116">
        <f t="shared" si="8"/>
        <v>-0.12990846863723227</v>
      </c>
      <c r="M74" s="115">
        <v>531263</v>
      </c>
      <c r="N74" s="155">
        <f t="shared" si="9"/>
        <v>-0.16080813186639598</v>
      </c>
    </row>
    <row r="75" spans="2:14" ht="15" hidden="1" customHeight="1" outlineLevel="1" x14ac:dyDescent="0.25">
      <c r="B75" s="114" t="s">
        <v>97</v>
      </c>
      <c r="C75" s="127">
        <v>4879</v>
      </c>
      <c r="D75" s="116">
        <f t="shared" si="16"/>
        <v>-0.35437342860923648</v>
      </c>
      <c r="E75" s="115">
        <v>64028</v>
      </c>
      <c r="F75" s="155">
        <f t="shared" si="16"/>
        <v>-0.21918977585912536</v>
      </c>
      <c r="G75" s="127">
        <v>294371</v>
      </c>
      <c r="H75" s="116">
        <f t="shared" si="6"/>
        <v>1.3499741779996466E-2</v>
      </c>
      <c r="I75" s="115">
        <v>363278</v>
      </c>
      <c r="J75" s="155">
        <f t="shared" si="7"/>
        <v>-4.4027904602259471E-2</v>
      </c>
      <c r="K75" s="127">
        <v>231046</v>
      </c>
      <c r="L75" s="116">
        <f t="shared" si="8"/>
        <v>-0.10302658550220511</v>
      </c>
      <c r="M75" s="115">
        <v>594324</v>
      </c>
      <c r="N75" s="155">
        <f t="shared" si="9"/>
        <v>-6.7863041156349002E-2</v>
      </c>
    </row>
    <row r="76" spans="2:14" collapsed="1" x14ac:dyDescent="0.25">
      <c r="B76" s="157">
        <v>2009</v>
      </c>
      <c r="C76" s="117">
        <v>32201</v>
      </c>
      <c r="D76" s="126">
        <f t="shared" si="16"/>
        <v>-0.52420987307732081</v>
      </c>
      <c r="E76" s="117">
        <v>580608</v>
      </c>
      <c r="F76" s="126">
        <f t="shared" si="16"/>
        <v>-0.34024592147830146</v>
      </c>
      <c r="G76" s="117">
        <v>3063076</v>
      </c>
      <c r="H76" s="126">
        <f t="shared" ref="H76:H102" si="17">G76/G89-1</f>
        <v>-0.12072469089058357</v>
      </c>
      <c r="I76" s="117">
        <v>3675885</v>
      </c>
      <c r="J76" s="126">
        <f t="shared" ref="J76:J102" si="18">I76/I89-1</f>
        <v>-0.17048246889832519</v>
      </c>
      <c r="K76" s="117">
        <v>2010255</v>
      </c>
      <c r="L76" s="126">
        <f t="shared" ref="L76:L102" si="19">K76/K89-1</f>
        <v>-0.22548747644971512</v>
      </c>
      <c r="M76" s="117">
        <v>5686140</v>
      </c>
      <c r="N76" s="126">
        <f t="shared" ref="N76:N102" si="20">M76/M89-1</f>
        <v>-0.1907996498579807</v>
      </c>
    </row>
    <row r="77" spans="2:14" ht="15" hidden="1" customHeight="1" outlineLevel="1" x14ac:dyDescent="0.25">
      <c r="B77" s="114" t="s">
        <v>86</v>
      </c>
      <c r="C77" s="127">
        <v>6467</v>
      </c>
      <c r="D77" s="116">
        <f t="shared" si="16"/>
        <v>-4.9110424937509167E-2</v>
      </c>
      <c r="E77" s="115">
        <v>79687</v>
      </c>
      <c r="F77" s="155">
        <f t="shared" si="16"/>
        <v>-2.192137272470629E-2</v>
      </c>
      <c r="G77" s="127">
        <v>272836</v>
      </c>
      <c r="H77" s="116">
        <f t="shared" si="17"/>
        <v>-2.8635106220116113E-2</v>
      </c>
      <c r="I77" s="115">
        <v>358990</v>
      </c>
      <c r="J77" s="155">
        <f t="shared" si="18"/>
        <v>-2.7530590297248025E-2</v>
      </c>
      <c r="K77" s="127">
        <v>222494</v>
      </c>
      <c r="L77" s="116">
        <f t="shared" si="19"/>
        <v>-0.14426372003399957</v>
      </c>
      <c r="M77" s="115">
        <v>581484</v>
      </c>
      <c r="N77" s="155">
        <f t="shared" si="20"/>
        <v>-7.5771350825550421E-2</v>
      </c>
    </row>
    <row r="78" spans="2:14" ht="15" hidden="1" customHeight="1" outlineLevel="1" x14ac:dyDescent="0.25">
      <c r="B78" s="114" t="s">
        <v>87</v>
      </c>
      <c r="C78" s="127">
        <v>4658</v>
      </c>
      <c r="D78" s="116">
        <f t="shared" si="16"/>
        <v>-0.51569972967352884</v>
      </c>
      <c r="E78" s="115">
        <v>70454</v>
      </c>
      <c r="F78" s="155">
        <f t="shared" si="16"/>
        <v>-0.11674146879622893</v>
      </c>
      <c r="G78" s="127">
        <v>269659</v>
      </c>
      <c r="H78" s="116">
        <f t="shared" si="17"/>
        <v>-7.7072880230544372E-2</v>
      </c>
      <c r="I78" s="115">
        <v>344771</v>
      </c>
      <c r="J78" s="155">
        <f t="shared" si="18"/>
        <v>-9.6422075573563415E-2</v>
      </c>
      <c r="K78" s="127">
        <v>204632</v>
      </c>
      <c r="L78" s="116">
        <f t="shared" si="19"/>
        <v>-9.6750841973771928E-2</v>
      </c>
      <c r="M78" s="115">
        <v>549403</v>
      </c>
      <c r="N78" s="155">
        <f t="shared" si="20"/>
        <v>-9.6544556686010696E-2</v>
      </c>
    </row>
    <row r="79" spans="2:14" ht="15" hidden="1" customHeight="1" outlineLevel="1" x14ac:dyDescent="0.25">
      <c r="B79" s="114" t="s">
        <v>88</v>
      </c>
      <c r="C79" s="127">
        <v>3643</v>
      </c>
      <c r="D79" s="116">
        <f t="shared" si="16"/>
        <v>-0.26567224349929452</v>
      </c>
      <c r="E79" s="115">
        <v>57579</v>
      </c>
      <c r="F79" s="155">
        <f t="shared" si="16"/>
        <v>-8.8550488341538336E-2</v>
      </c>
      <c r="G79" s="127">
        <v>245439</v>
      </c>
      <c r="H79" s="116">
        <f t="shared" si="17"/>
        <v>-5.2779653821662165E-2</v>
      </c>
      <c r="I79" s="115">
        <v>306661</v>
      </c>
      <c r="J79" s="155">
        <f t="shared" si="18"/>
        <v>-6.2912338922349598E-2</v>
      </c>
      <c r="K79" s="127">
        <v>172158</v>
      </c>
      <c r="L79" s="116">
        <f t="shared" si="19"/>
        <v>-0.10233387561006135</v>
      </c>
      <c r="M79" s="115">
        <v>478819</v>
      </c>
      <c r="N79" s="155">
        <f t="shared" si="20"/>
        <v>-7.7478695959601773E-2</v>
      </c>
    </row>
    <row r="80" spans="2:14" ht="15" hidden="1" customHeight="1" outlineLevel="1" x14ac:dyDescent="0.25">
      <c r="B80" s="114" t="s">
        <v>89</v>
      </c>
      <c r="C80" s="127">
        <v>4239</v>
      </c>
      <c r="D80" s="116">
        <f t="shared" si="16"/>
        <v>6.6492519591545562E-3</v>
      </c>
      <c r="E80" s="115">
        <v>55220</v>
      </c>
      <c r="F80" s="155">
        <f t="shared" si="16"/>
        <v>-0.18146512110521473</v>
      </c>
      <c r="G80" s="127">
        <v>279246</v>
      </c>
      <c r="H80" s="116">
        <f t="shared" si="17"/>
        <v>-7.2238520344597323E-2</v>
      </c>
      <c r="I80" s="115">
        <v>338705</v>
      </c>
      <c r="J80" s="155">
        <f t="shared" si="18"/>
        <v>-9.112010347177868E-2</v>
      </c>
      <c r="K80" s="127">
        <v>168323</v>
      </c>
      <c r="L80" s="116">
        <f t="shared" si="19"/>
        <v>-0.10513136769130982</v>
      </c>
      <c r="M80" s="115">
        <v>507028</v>
      </c>
      <c r="N80" s="155">
        <f t="shared" si="20"/>
        <v>-9.5819958627576862E-2</v>
      </c>
    </row>
    <row r="81" spans="2:14" ht="15" hidden="1" customHeight="1" outlineLevel="1" x14ac:dyDescent="0.25">
      <c r="B81" s="114" t="s">
        <v>90</v>
      </c>
      <c r="C81" s="127">
        <v>6381</v>
      </c>
      <c r="D81" s="116">
        <f t="shared" si="16"/>
        <v>-0.31431334622823981</v>
      </c>
      <c r="E81" s="115">
        <v>89414</v>
      </c>
      <c r="F81" s="155">
        <f t="shared" si="16"/>
        <v>-4.6901315368708341E-2</v>
      </c>
      <c r="G81" s="127">
        <v>368720</v>
      </c>
      <c r="H81" s="116">
        <f t="shared" si="17"/>
        <v>-4.4122984393633047E-2</v>
      </c>
      <c r="I81" s="115">
        <v>464515</v>
      </c>
      <c r="J81" s="155">
        <f t="shared" si="18"/>
        <v>-4.9799533608804181E-2</v>
      </c>
      <c r="K81" s="127">
        <v>281775</v>
      </c>
      <c r="L81" s="116">
        <f t="shared" si="19"/>
        <v>-1.1458000778835298E-2</v>
      </c>
      <c r="M81" s="115">
        <v>746290</v>
      </c>
      <c r="N81" s="155">
        <f t="shared" si="20"/>
        <v>-3.5677690040457399E-2</v>
      </c>
    </row>
    <row r="82" spans="2:14" ht="15" hidden="1" customHeight="1" outlineLevel="1" x14ac:dyDescent="0.25">
      <c r="B82" s="114" t="s">
        <v>91</v>
      </c>
      <c r="C82" s="127">
        <v>4068</v>
      </c>
      <c r="D82" s="116">
        <f t="shared" si="16"/>
        <v>-3.5790471675752555E-2</v>
      </c>
      <c r="E82" s="115">
        <v>59282</v>
      </c>
      <c r="F82" s="155">
        <f t="shared" si="16"/>
        <v>-0.11028065435989798</v>
      </c>
      <c r="G82" s="127">
        <v>314392</v>
      </c>
      <c r="H82" s="116">
        <f t="shared" si="17"/>
        <v>-6.8735800377373035E-2</v>
      </c>
      <c r="I82" s="115">
        <v>377742</v>
      </c>
      <c r="J82" s="155">
        <f t="shared" si="18"/>
        <v>-7.5172727851417376E-2</v>
      </c>
      <c r="K82" s="127">
        <v>222927</v>
      </c>
      <c r="L82" s="116">
        <f t="shared" si="19"/>
        <v>-0.10126026027640256</v>
      </c>
      <c r="M82" s="115">
        <v>600669</v>
      </c>
      <c r="N82" s="155">
        <f t="shared" si="20"/>
        <v>-8.5029474934881E-2</v>
      </c>
    </row>
    <row r="83" spans="2:14" ht="15" hidden="1" customHeight="1" outlineLevel="1" x14ac:dyDescent="0.25">
      <c r="B83" s="114" t="s">
        <v>92</v>
      </c>
      <c r="C83" s="127">
        <v>2898</v>
      </c>
      <c r="D83" s="116">
        <f t="shared" si="16"/>
        <v>-0.28603104212860309</v>
      </c>
      <c r="E83" s="115">
        <v>61086</v>
      </c>
      <c r="F83" s="155">
        <f t="shared" si="16"/>
        <v>-2.2451951543471682E-2</v>
      </c>
      <c r="G83" s="127">
        <v>263159</v>
      </c>
      <c r="H83" s="116">
        <f t="shared" si="17"/>
        <v>-2.4298711144806751E-3</v>
      </c>
      <c r="I83" s="115">
        <v>327143</v>
      </c>
      <c r="J83" s="155">
        <f t="shared" si="18"/>
        <v>-9.701890127986279E-3</v>
      </c>
      <c r="K83" s="127">
        <v>179705</v>
      </c>
      <c r="L83" s="116">
        <f t="shared" si="19"/>
        <v>-4.6303667144297567E-2</v>
      </c>
      <c r="M83" s="115">
        <v>506848</v>
      </c>
      <c r="N83" s="155">
        <f t="shared" si="20"/>
        <v>-2.2996349112722636E-2</v>
      </c>
    </row>
    <row r="84" spans="2:14" ht="15" hidden="1" customHeight="1" outlineLevel="1" x14ac:dyDescent="0.25">
      <c r="B84" s="114" t="s">
        <v>93</v>
      </c>
      <c r="C84" s="127">
        <v>3912</v>
      </c>
      <c r="D84" s="116">
        <f t="shared" si="16"/>
        <v>0.36069565217391308</v>
      </c>
      <c r="E84" s="115">
        <v>62304</v>
      </c>
      <c r="F84" s="155">
        <f t="shared" si="16"/>
        <v>0.13488405981894025</v>
      </c>
      <c r="G84" s="127">
        <v>255275</v>
      </c>
      <c r="H84" s="116">
        <f t="shared" si="17"/>
        <v>0.18390602028559377</v>
      </c>
      <c r="I84" s="115">
        <v>321491</v>
      </c>
      <c r="J84" s="155">
        <f t="shared" si="18"/>
        <v>0.17592128605131774</v>
      </c>
      <c r="K84" s="127">
        <v>188394</v>
      </c>
      <c r="L84" s="116">
        <f t="shared" si="19"/>
        <v>0.21198903771181543</v>
      </c>
      <c r="M84" s="115">
        <v>509885</v>
      </c>
      <c r="N84" s="155">
        <f t="shared" si="20"/>
        <v>0.18899488616887061</v>
      </c>
    </row>
    <row r="85" spans="2:14" ht="30" hidden="1" customHeight="1" outlineLevel="1" x14ac:dyDescent="0.25">
      <c r="B85" s="114" t="s">
        <v>94</v>
      </c>
      <c r="C85" s="127">
        <v>4634</v>
      </c>
      <c r="D85" s="116">
        <f t="shared" si="16"/>
        <v>-0.35025238362310718</v>
      </c>
      <c r="E85" s="115">
        <v>86684</v>
      </c>
      <c r="F85" s="155">
        <f t="shared" si="16"/>
        <v>0.20758396834905191</v>
      </c>
      <c r="G85" s="127">
        <v>315864</v>
      </c>
      <c r="H85" s="116">
        <f t="shared" si="17"/>
        <v>0.11651779244329297</v>
      </c>
      <c r="I85" s="115">
        <v>407182</v>
      </c>
      <c r="J85" s="155">
        <f t="shared" si="18"/>
        <v>0.12538417317089356</v>
      </c>
      <c r="K85" s="127">
        <v>205950</v>
      </c>
      <c r="L85" s="116">
        <f t="shared" si="19"/>
        <v>7.7026058853368662E-2</v>
      </c>
      <c r="M85" s="115">
        <v>613132</v>
      </c>
      <c r="N85" s="155">
        <f t="shared" si="20"/>
        <v>0.10866361563512017</v>
      </c>
    </row>
    <row r="86" spans="2:14" ht="15" hidden="1" customHeight="1" outlineLevel="1" x14ac:dyDescent="0.25">
      <c r="B86" s="114" t="s">
        <v>95</v>
      </c>
      <c r="C86" s="127">
        <v>9853</v>
      </c>
      <c r="D86" s="116">
        <f t="shared" si="16"/>
        <v>0.33166644141100154</v>
      </c>
      <c r="E86" s="115">
        <v>90268</v>
      </c>
      <c r="F86" s="155">
        <f t="shared" si="16"/>
        <v>3.3997709049255365E-2</v>
      </c>
      <c r="G86" s="127">
        <v>310111</v>
      </c>
      <c r="H86" s="116">
        <f t="shared" si="17"/>
        <v>-4.7286814560848933E-2</v>
      </c>
      <c r="I86" s="115">
        <v>410232</v>
      </c>
      <c r="J86" s="155">
        <f t="shared" si="18"/>
        <v>-2.3726683833013684E-2</v>
      </c>
      <c r="K86" s="127">
        <v>252415</v>
      </c>
      <c r="L86" s="116">
        <f t="shared" si="19"/>
        <v>-2.2056658453050715E-2</v>
      </c>
      <c r="M86" s="115">
        <v>662647</v>
      </c>
      <c r="N86" s="155">
        <f t="shared" si="20"/>
        <v>-2.3091211982721793E-2</v>
      </c>
    </row>
    <row r="87" spans="2:14" ht="30" hidden="1" customHeight="1" outlineLevel="1" x14ac:dyDescent="0.25">
      <c r="B87" s="114" t="s">
        <v>96</v>
      </c>
      <c r="C87" s="127">
        <v>9369</v>
      </c>
      <c r="D87" s="116">
        <f t="shared" si="16"/>
        <v>-6.0280842527582701E-2</v>
      </c>
      <c r="E87" s="115">
        <v>86057</v>
      </c>
      <c r="F87" s="155">
        <f t="shared" si="16"/>
        <v>2.0684829148529982E-2</v>
      </c>
      <c r="G87" s="127">
        <v>298486</v>
      </c>
      <c r="H87" s="116">
        <f t="shared" si="17"/>
        <v>2.8070924721701696E-2</v>
      </c>
      <c r="I87" s="115">
        <v>393912</v>
      </c>
      <c r="J87" s="155">
        <f t="shared" si="18"/>
        <v>2.416157288121501E-2</v>
      </c>
      <c r="K87" s="127">
        <v>239153</v>
      </c>
      <c r="L87" s="116">
        <f t="shared" si="19"/>
        <v>4.4900119285631312E-3</v>
      </c>
      <c r="M87" s="115">
        <v>633065</v>
      </c>
      <c r="N87" s="155">
        <f t="shared" si="20"/>
        <v>1.6640356638718545E-2</v>
      </c>
    </row>
    <row r="88" spans="2:14" ht="15" hidden="1" customHeight="1" outlineLevel="1" x14ac:dyDescent="0.25">
      <c r="B88" s="114" t="s">
        <v>97</v>
      </c>
      <c r="C88" s="127">
        <v>7557</v>
      </c>
      <c r="D88" s="116">
        <f t="shared" si="16"/>
        <v>5.8996636771300404E-2</v>
      </c>
      <c r="E88" s="115">
        <v>82002</v>
      </c>
      <c r="F88" s="155">
        <f t="shared" si="16"/>
        <v>-4.5966981955254615E-2</v>
      </c>
      <c r="G88" s="127">
        <v>290450</v>
      </c>
      <c r="H88" s="116">
        <f t="shared" si="17"/>
        <v>-5.4035914364376492E-3</v>
      </c>
      <c r="I88" s="115">
        <v>380009</v>
      </c>
      <c r="J88" s="155">
        <f t="shared" si="18"/>
        <v>-1.3263501741029304E-2</v>
      </c>
      <c r="K88" s="127">
        <v>257584</v>
      </c>
      <c r="L88" s="116">
        <f t="shared" si="19"/>
        <v>-2.5557224950046864E-3</v>
      </c>
      <c r="M88" s="115">
        <v>637593</v>
      </c>
      <c r="N88" s="155">
        <f t="shared" si="20"/>
        <v>-8.9654175494007227E-3</v>
      </c>
    </row>
    <row r="89" spans="2:14" collapsed="1" x14ac:dyDescent="0.25">
      <c r="B89" s="157">
        <v>2008</v>
      </c>
      <c r="C89" s="117">
        <v>67679</v>
      </c>
      <c r="D89" s="126">
        <f t="shared" si="16"/>
        <v>-0.12882464247557501</v>
      </c>
      <c r="E89" s="117">
        <v>880037</v>
      </c>
      <c r="F89" s="126">
        <f t="shared" si="16"/>
        <v>-2.1153322099315419E-2</v>
      </c>
      <c r="G89" s="117">
        <v>3483637</v>
      </c>
      <c r="H89" s="126">
        <f t="shared" si="17"/>
        <v>-1.2206923948737125E-2</v>
      </c>
      <c r="I89" s="117">
        <v>4431353</v>
      </c>
      <c r="J89" s="126">
        <f t="shared" si="18"/>
        <v>-1.6004693312584695E-2</v>
      </c>
      <c r="K89" s="117">
        <v>2595510</v>
      </c>
      <c r="L89" s="126">
        <f t="shared" si="19"/>
        <v>-3.4785519049478464E-2</v>
      </c>
      <c r="M89" s="117">
        <v>7026863</v>
      </c>
      <c r="N89" s="126">
        <f t="shared" si="20"/>
        <v>-2.3026275085405223E-2</v>
      </c>
    </row>
    <row r="90" spans="2:14" ht="15" hidden="1" customHeight="1" outlineLevel="1" x14ac:dyDescent="0.25">
      <c r="B90" s="114" t="s">
        <v>86</v>
      </c>
      <c r="C90" s="127">
        <v>6801</v>
      </c>
      <c r="D90" s="116">
        <f t="shared" si="16"/>
        <v>0.19778090877069388</v>
      </c>
      <c r="E90" s="115">
        <v>81473</v>
      </c>
      <c r="F90" s="155">
        <f t="shared" si="16"/>
        <v>-2.846410684474121E-2</v>
      </c>
      <c r="G90" s="127">
        <v>280879</v>
      </c>
      <c r="H90" s="116">
        <f t="shared" si="17"/>
        <v>3.6308561899069502E-2</v>
      </c>
      <c r="I90" s="115">
        <v>369153</v>
      </c>
      <c r="J90" s="155">
        <f t="shared" si="18"/>
        <v>2.3786940894568787E-2</v>
      </c>
      <c r="K90" s="127">
        <v>260003</v>
      </c>
      <c r="L90" s="116">
        <f t="shared" si="19"/>
        <v>4.0773846455605556E-2</v>
      </c>
      <c r="M90" s="115">
        <v>629156</v>
      </c>
      <c r="N90" s="155">
        <f t="shared" si="20"/>
        <v>3.0739212277991479E-2</v>
      </c>
    </row>
    <row r="91" spans="2:14" ht="15" hidden="1" customHeight="1" outlineLevel="1" x14ac:dyDescent="0.25">
      <c r="B91" s="114" t="s">
        <v>87</v>
      </c>
      <c r="C91" s="127">
        <v>9618</v>
      </c>
      <c r="D91" s="116">
        <f t="shared" si="16"/>
        <v>1.2905453679447487</v>
      </c>
      <c r="E91" s="115">
        <v>79766</v>
      </c>
      <c r="F91" s="155">
        <f t="shared" si="16"/>
        <v>3.2997487632417277E-2</v>
      </c>
      <c r="G91" s="127">
        <v>292178</v>
      </c>
      <c r="H91" s="116">
        <f t="shared" si="17"/>
        <v>-1.2785425155932173E-2</v>
      </c>
      <c r="I91" s="115">
        <v>381562</v>
      </c>
      <c r="J91" s="155">
        <f t="shared" si="18"/>
        <v>1.1084347565709862E-2</v>
      </c>
      <c r="K91" s="127">
        <v>226551</v>
      </c>
      <c r="L91" s="116">
        <f t="shared" si="19"/>
        <v>4.2421340993110679E-3</v>
      </c>
      <c r="M91" s="115">
        <v>608113</v>
      </c>
      <c r="N91" s="155">
        <f t="shared" si="20"/>
        <v>8.5244281253058496E-3</v>
      </c>
    </row>
    <row r="92" spans="2:14" ht="15" hidden="1" customHeight="1" outlineLevel="1" x14ac:dyDescent="0.25">
      <c r="B92" s="114" t="s">
        <v>88</v>
      </c>
      <c r="C92" s="127">
        <v>4961</v>
      </c>
      <c r="D92" s="116">
        <f t="shared" si="16"/>
        <v>-9.8655523255813948E-2</v>
      </c>
      <c r="E92" s="115">
        <v>63173</v>
      </c>
      <c r="F92" s="155">
        <f t="shared" si="16"/>
        <v>-3.3800835079454861E-2</v>
      </c>
      <c r="G92" s="127">
        <v>259115</v>
      </c>
      <c r="H92" s="116">
        <f t="shared" si="17"/>
        <v>-0.13609039352121977</v>
      </c>
      <c r="I92" s="115">
        <v>327249</v>
      </c>
      <c r="J92" s="155">
        <f t="shared" si="18"/>
        <v>-0.117499056145839</v>
      </c>
      <c r="K92" s="127">
        <v>191784</v>
      </c>
      <c r="L92" s="116">
        <f t="shared" si="19"/>
        <v>-3.1239441744418395E-3</v>
      </c>
      <c r="M92" s="115">
        <v>519033</v>
      </c>
      <c r="N92" s="155">
        <f t="shared" si="20"/>
        <v>-7.8429701440860811E-2</v>
      </c>
    </row>
    <row r="93" spans="2:14" ht="15" hidden="1" customHeight="1" outlineLevel="1" x14ac:dyDescent="0.25">
      <c r="B93" s="114" t="s">
        <v>89</v>
      </c>
      <c r="C93" s="127">
        <v>4211</v>
      </c>
      <c r="D93" s="116">
        <f t="shared" si="16"/>
        <v>-0.27283716111207046</v>
      </c>
      <c r="E93" s="115">
        <v>67462</v>
      </c>
      <c r="F93" s="155">
        <f t="shared" si="16"/>
        <v>-9.2264427669909499E-2</v>
      </c>
      <c r="G93" s="127">
        <v>300989</v>
      </c>
      <c r="H93" s="116">
        <f t="shared" si="17"/>
        <v>-0.10180421600458367</v>
      </c>
      <c r="I93" s="115">
        <v>372662</v>
      </c>
      <c r="J93" s="155">
        <f t="shared" si="18"/>
        <v>-0.102482093571026</v>
      </c>
      <c r="K93" s="127">
        <v>188098</v>
      </c>
      <c r="L93" s="116">
        <f t="shared" si="19"/>
        <v>-7.5794500894243444E-2</v>
      </c>
      <c r="M93" s="115">
        <v>560760</v>
      </c>
      <c r="N93" s="155">
        <f t="shared" si="20"/>
        <v>-9.3703635464445378E-2</v>
      </c>
    </row>
    <row r="94" spans="2:14" ht="15" hidden="1" customHeight="1" outlineLevel="1" x14ac:dyDescent="0.25">
      <c r="B94" s="114" t="s">
        <v>90</v>
      </c>
      <c r="C94" s="127">
        <v>9306</v>
      </c>
      <c r="D94" s="116">
        <f t="shared" si="16"/>
        <v>0.72557018357129621</v>
      </c>
      <c r="E94" s="115">
        <v>93814</v>
      </c>
      <c r="F94" s="155">
        <f t="shared" si="16"/>
        <v>-0.1352751405659508</v>
      </c>
      <c r="G94" s="127">
        <v>385740</v>
      </c>
      <c r="H94" s="116">
        <f t="shared" si="17"/>
        <v>7.8171538453499778E-3</v>
      </c>
      <c r="I94" s="115">
        <v>488860</v>
      </c>
      <c r="J94" s="155">
        <f t="shared" si="18"/>
        <v>-1.5647432399507832E-2</v>
      </c>
      <c r="K94" s="127">
        <v>285041</v>
      </c>
      <c r="L94" s="116">
        <f t="shared" si="19"/>
        <v>-9.8376714731843729E-3</v>
      </c>
      <c r="M94" s="115">
        <v>773901</v>
      </c>
      <c r="N94" s="155">
        <f t="shared" si="20"/>
        <v>-1.3515546128509248E-2</v>
      </c>
    </row>
    <row r="95" spans="2:14" ht="15" hidden="1" customHeight="1" outlineLevel="1" x14ac:dyDescent="0.25">
      <c r="B95" s="114" t="s">
        <v>91</v>
      </c>
      <c r="C95" s="127">
        <v>4219</v>
      </c>
      <c r="D95" s="116">
        <f t="shared" si="16"/>
        <v>-0.33106072617726334</v>
      </c>
      <c r="E95" s="115">
        <v>66630</v>
      </c>
      <c r="F95" s="155">
        <f t="shared" si="16"/>
        <v>-0.24420649054549171</v>
      </c>
      <c r="G95" s="127">
        <v>337597</v>
      </c>
      <c r="H95" s="116">
        <f t="shared" si="17"/>
        <v>-6.3606533732376569E-2</v>
      </c>
      <c r="I95" s="115">
        <v>408446</v>
      </c>
      <c r="J95" s="155">
        <f t="shared" si="18"/>
        <v>-0.10230661875405223</v>
      </c>
      <c r="K95" s="127">
        <v>248044</v>
      </c>
      <c r="L95" s="116">
        <f t="shared" si="19"/>
        <v>-3.113867883257293E-2</v>
      </c>
      <c r="M95" s="115">
        <v>656490</v>
      </c>
      <c r="N95" s="155">
        <f t="shared" si="20"/>
        <v>-7.6680951490201932E-2</v>
      </c>
    </row>
    <row r="96" spans="2:14" ht="15" hidden="1" customHeight="1" outlineLevel="1" x14ac:dyDescent="0.25">
      <c r="B96" s="114" t="s">
        <v>92</v>
      </c>
      <c r="C96" s="127">
        <v>4059</v>
      </c>
      <c r="D96" s="116">
        <f t="shared" si="16"/>
        <v>0.17346053772766701</v>
      </c>
      <c r="E96" s="115">
        <v>62489</v>
      </c>
      <c r="F96" s="155">
        <f t="shared" si="16"/>
        <v>-0.11818412734251527</v>
      </c>
      <c r="G96" s="127">
        <v>263800</v>
      </c>
      <c r="H96" s="116">
        <f t="shared" si="17"/>
        <v>-0.10723048547303582</v>
      </c>
      <c r="I96" s="115">
        <v>330348</v>
      </c>
      <c r="J96" s="155">
        <f t="shared" si="18"/>
        <v>-0.1067040193830312</v>
      </c>
      <c r="K96" s="127">
        <v>188430</v>
      </c>
      <c r="L96" s="116">
        <f t="shared" si="19"/>
        <v>3.7490158076433966E-2</v>
      </c>
      <c r="M96" s="115">
        <v>518778</v>
      </c>
      <c r="N96" s="155">
        <f t="shared" si="20"/>
        <v>-5.9211612011700554E-2</v>
      </c>
    </row>
    <row r="97" spans="2:14" ht="15" hidden="1" customHeight="1" outlineLevel="1" x14ac:dyDescent="0.25">
      <c r="B97" s="114" t="s">
        <v>93</v>
      </c>
      <c r="C97" s="127">
        <v>2875</v>
      </c>
      <c r="D97" s="116">
        <f t="shared" si="16"/>
        <v>-2.8716216216216228E-2</v>
      </c>
      <c r="E97" s="115">
        <v>54899</v>
      </c>
      <c r="F97" s="155">
        <f t="shared" si="16"/>
        <v>-0.20813800862553911</v>
      </c>
      <c r="G97" s="127">
        <v>215621</v>
      </c>
      <c r="H97" s="116">
        <f t="shared" si="17"/>
        <v>-0.24792379517336882</v>
      </c>
      <c r="I97" s="115">
        <v>273395</v>
      </c>
      <c r="J97" s="155">
        <f t="shared" si="18"/>
        <v>-0.23843282542689215</v>
      </c>
      <c r="K97" s="127">
        <v>155442</v>
      </c>
      <c r="L97" s="116">
        <f t="shared" si="19"/>
        <v>2.4815728055485931E-2</v>
      </c>
      <c r="M97" s="115">
        <v>428837</v>
      </c>
      <c r="N97" s="155">
        <f t="shared" si="20"/>
        <v>-0.16024305419568097</v>
      </c>
    </row>
    <row r="98" spans="2:14" ht="15" hidden="1" customHeight="1" outlineLevel="1" x14ac:dyDescent="0.25">
      <c r="B98" s="114" t="s">
        <v>94</v>
      </c>
      <c r="C98" s="127">
        <v>7132</v>
      </c>
      <c r="D98" s="116">
        <f t="shared" si="16"/>
        <v>-6.9779574801095645E-2</v>
      </c>
      <c r="E98" s="115">
        <v>71783</v>
      </c>
      <c r="F98" s="155">
        <f t="shared" si="16"/>
        <v>-0.12553601013546434</v>
      </c>
      <c r="G98" s="127">
        <v>282901</v>
      </c>
      <c r="H98" s="116">
        <f t="shared" si="17"/>
        <v>-9.1206808987583932E-3</v>
      </c>
      <c r="I98" s="115">
        <v>361816</v>
      </c>
      <c r="J98" s="155">
        <f t="shared" si="18"/>
        <v>-3.5825827426317791E-2</v>
      </c>
      <c r="K98" s="127">
        <v>191221</v>
      </c>
      <c r="L98" s="116">
        <f t="shared" si="19"/>
        <v>-0.11771979606431815</v>
      </c>
      <c r="M98" s="115">
        <v>553037</v>
      </c>
      <c r="N98" s="155">
        <f t="shared" si="20"/>
        <v>-6.5807988243143933E-2</v>
      </c>
    </row>
    <row r="99" spans="2:14" ht="15" hidden="1" customHeight="1" outlineLevel="1" x14ac:dyDescent="0.25">
      <c r="B99" s="114" t="s">
        <v>95</v>
      </c>
      <c r="C99" s="127">
        <v>7399</v>
      </c>
      <c r="D99" s="116">
        <f t="shared" si="16"/>
        <v>-0.17440303503682208</v>
      </c>
      <c r="E99" s="115">
        <v>87300</v>
      </c>
      <c r="F99" s="155">
        <f t="shared" si="16"/>
        <v>-1.77988794131545E-2</v>
      </c>
      <c r="G99" s="127">
        <v>325503</v>
      </c>
      <c r="H99" s="116">
        <f t="shared" si="17"/>
        <v>-9.4821054169114127E-3</v>
      </c>
      <c r="I99" s="115">
        <v>420202</v>
      </c>
      <c r="J99" s="155">
        <f t="shared" si="18"/>
        <v>-1.4681226741827591E-2</v>
      </c>
      <c r="K99" s="127">
        <v>258108</v>
      </c>
      <c r="L99" s="116">
        <f t="shared" si="19"/>
        <v>-1.3661567621893633E-2</v>
      </c>
      <c r="M99" s="115">
        <v>678310</v>
      </c>
      <c r="N99" s="155">
        <f t="shared" si="20"/>
        <v>-1.4293478418823891E-2</v>
      </c>
    </row>
    <row r="100" spans="2:14" ht="15" hidden="1" customHeight="1" outlineLevel="1" x14ac:dyDescent="0.25">
      <c r="B100" s="114" t="s">
        <v>96</v>
      </c>
      <c r="C100" s="127">
        <v>9970</v>
      </c>
      <c r="D100" s="116">
        <f t="shared" si="16"/>
        <v>0.27526221540035811</v>
      </c>
      <c r="E100" s="115">
        <v>84313</v>
      </c>
      <c r="F100" s="155">
        <f t="shared" si="16"/>
        <v>-2.1856909173173067E-2</v>
      </c>
      <c r="G100" s="127">
        <v>290336</v>
      </c>
      <c r="H100" s="116">
        <f t="shared" si="17"/>
        <v>6.5383948691279947E-3</v>
      </c>
      <c r="I100" s="115">
        <v>384619</v>
      </c>
      <c r="J100" s="155">
        <f t="shared" si="18"/>
        <v>5.6318878851659981E-3</v>
      </c>
      <c r="K100" s="127">
        <v>238084</v>
      </c>
      <c r="L100" s="116">
        <f t="shared" si="19"/>
        <v>-4.6290658548309604E-2</v>
      </c>
      <c r="M100" s="115">
        <v>622703</v>
      </c>
      <c r="N100" s="155">
        <f t="shared" si="20"/>
        <v>-1.4874111104958843E-2</v>
      </c>
    </row>
    <row r="101" spans="2:14" ht="15" hidden="1" customHeight="1" outlineLevel="1" x14ac:dyDescent="0.25">
      <c r="B101" s="114" t="s">
        <v>97</v>
      </c>
      <c r="C101" s="127">
        <v>7136</v>
      </c>
      <c r="D101" s="116">
        <f t="shared" si="16"/>
        <v>0.40086376128778967</v>
      </c>
      <c r="E101" s="115">
        <v>85953</v>
      </c>
      <c r="F101" s="155">
        <f t="shared" si="16"/>
        <v>2.8702439707375405E-3</v>
      </c>
      <c r="G101" s="127">
        <v>292028</v>
      </c>
      <c r="H101" s="116">
        <f t="shared" si="17"/>
        <v>4.7495041016977213E-2</v>
      </c>
      <c r="I101" s="115">
        <v>385117</v>
      </c>
      <c r="J101" s="155">
        <f t="shared" si="18"/>
        <v>4.2017056830849553E-2</v>
      </c>
      <c r="K101" s="127">
        <v>258244</v>
      </c>
      <c r="L101" s="116">
        <f t="shared" si="19"/>
        <v>1.0737807549028311E-3</v>
      </c>
      <c r="M101" s="115">
        <v>643361</v>
      </c>
      <c r="N101" s="155">
        <f t="shared" si="20"/>
        <v>2.5186637027830194E-2</v>
      </c>
    </row>
    <row r="102" spans="2:14" collapsed="1" x14ac:dyDescent="0.25">
      <c r="B102" s="157">
        <v>2007</v>
      </c>
      <c r="C102" s="117">
        <v>77687</v>
      </c>
      <c r="D102" s="126">
        <f t="shared" si="16"/>
        <v>0.128646559739656</v>
      </c>
      <c r="E102" s="117">
        <v>899055</v>
      </c>
      <c r="F102" s="126">
        <f t="shared" si="16"/>
        <v>-8.3061022176531107E-2</v>
      </c>
      <c r="G102" s="117">
        <v>3526687</v>
      </c>
      <c r="H102" s="126">
        <f t="shared" si="17"/>
        <v>-4.9118583845552566E-2</v>
      </c>
      <c r="I102" s="117">
        <v>4503429</v>
      </c>
      <c r="J102" s="126">
        <f t="shared" si="18"/>
        <v>-5.3541378873348644E-2</v>
      </c>
      <c r="K102" s="117">
        <v>2689050</v>
      </c>
      <c r="L102" s="126">
        <f t="shared" si="19"/>
        <v>-1.6632821765178885E-2</v>
      </c>
      <c r="M102" s="117">
        <v>7192479</v>
      </c>
      <c r="N102" s="126">
        <f t="shared" si="20"/>
        <v>-4.0071285175133919E-2</v>
      </c>
    </row>
    <row r="103" spans="2:14" ht="15" hidden="1" customHeight="1" outlineLevel="1" x14ac:dyDescent="0.25">
      <c r="B103" s="114" t="s">
        <v>86</v>
      </c>
      <c r="C103" s="127">
        <v>5678</v>
      </c>
      <c r="D103" s="127"/>
      <c r="E103" s="115">
        <v>83860</v>
      </c>
      <c r="F103" s="115"/>
      <c r="G103" s="127">
        <v>271038</v>
      </c>
      <c r="H103" s="127"/>
      <c r="I103" s="115">
        <v>360576</v>
      </c>
      <c r="J103" s="115"/>
      <c r="K103" s="127">
        <v>249817</v>
      </c>
      <c r="L103" s="127"/>
      <c r="M103" s="115">
        <v>610393</v>
      </c>
      <c r="N103" s="115"/>
    </row>
    <row r="104" spans="2:14" ht="15" hidden="1" customHeight="1" outlineLevel="1" x14ac:dyDescent="0.25">
      <c r="B104" s="114" t="s">
        <v>87</v>
      </c>
      <c r="C104" s="127">
        <v>4199</v>
      </c>
      <c r="D104" s="127"/>
      <c r="E104" s="115">
        <v>77218</v>
      </c>
      <c r="F104" s="115"/>
      <c r="G104" s="127">
        <v>295962</v>
      </c>
      <c r="H104" s="127"/>
      <c r="I104" s="115">
        <v>377379</v>
      </c>
      <c r="J104" s="115"/>
      <c r="K104" s="127">
        <v>225594</v>
      </c>
      <c r="L104" s="127"/>
      <c r="M104" s="115">
        <v>602973</v>
      </c>
      <c r="N104" s="115"/>
    </row>
    <row r="105" spans="2:14" ht="15" hidden="1" customHeight="1" outlineLevel="1" x14ac:dyDescent="0.25">
      <c r="B105" s="114" t="s">
        <v>88</v>
      </c>
      <c r="C105" s="127">
        <v>5504</v>
      </c>
      <c r="D105" s="127"/>
      <c r="E105" s="115">
        <v>65383</v>
      </c>
      <c r="F105" s="115"/>
      <c r="G105" s="127">
        <v>299933</v>
      </c>
      <c r="H105" s="127"/>
      <c r="I105" s="115">
        <v>370820</v>
      </c>
      <c r="J105" s="115"/>
      <c r="K105" s="127">
        <v>192385</v>
      </c>
      <c r="L105" s="127"/>
      <c r="M105" s="115">
        <v>563205</v>
      </c>
      <c r="N105" s="115"/>
    </row>
    <row r="106" spans="2:14" ht="15" hidden="1" customHeight="1" outlineLevel="1" x14ac:dyDescent="0.25">
      <c r="B106" s="114" t="s">
        <v>89</v>
      </c>
      <c r="C106" s="127">
        <v>5791</v>
      </c>
      <c r="D106" s="127"/>
      <c r="E106" s="115">
        <v>74319</v>
      </c>
      <c r="F106" s="115"/>
      <c r="G106" s="127">
        <v>335104</v>
      </c>
      <c r="H106" s="127"/>
      <c r="I106" s="115">
        <v>415214</v>
      </c>
      <c r="J106" s="115"/>
      <c r="K106" s="127">
        <v>203524</v>
      </c>
      <c r="L106" s="127"/>
      <c r="M106" s="115">
        <v>618738</v>
      </c>
      <c r="N106" s="115"/>
    </row>
    <row r="107" spans="2:14" ht="15" hidden="1" customHeight="1" outlineLevel="1" x14ac:dyDescent="0.25">
      <c r="B107" s="114" t="s">
        <v>90</v>
      </c>
      <c r="C107" s="127">
        <v>5393</v>
      </c>
      <c r="D107" s="127"/>
      <c r="E107" s="115">
        <v>108490</v>
      </c>
      <c r="F107" s="115"/>
      <c r="G107" s="127">
        <v>382748</v>
      </c>
      <c r="H107" s="127"/>
      <c r="I107" s="115">
        <v>496631</v>
      </c>
      <c r="J107" s="115"/>
      <c r="K107" s="127">
        <v>287873</v>
      </c>
      <c r="L107" s="127"/>
      <c r="M107" s="115">
        <v>784504</v>
      </c>
      <c r="N107" s="115"/>
    </row>
    <row r="108" spans="2:14" ht="15" hidden="1" customHeight="1" outlineLevel="1" x14ac:dyDescent="0.25">
      <c r="B108" s="114" t="s">
        <v>91</v>
      </c>
      <c r="C108" s="127">
        <v>6307</v>
      </c>
      <c r="D108" s="127"/>
      <c r="E108" s="115">
        <v>88159</v>
      </c>
      <c r="F108" s="115"/>
      <c r="G108" s="127">
        <v>360529</v>
      </c>
      <c r="H108" s="127"/>
      <c r="I108" s="115">
        <v>454995</v>
      </c>
      <c r="J108" s="115"/>
      <c r="K108" s="127">
        <v>256016</v>
      </c>
      <c r="L108" s="127"/>
      <c r="M108" s="115">
        <v>711011</v>
      </c>
      <c r="N108" s="115"/>
    </row>
    <row r="109" spans="2:14" ht="15" hidden="1" customHeight="1" outlineLevel="1" x14ac:dyDescent="0.25">
      <c r="B109" s="114" t="s">
        <v>92</v>
      </c>
      <c r="C109" s="127">
        <v>3459</v>
      </c>
      <c r="D109" s="127"/>
      <c r="E109" s="115">
        <v>70864</v>
      </c>
      <c r="F109" s="115"/>
      <c r="G109" s="127">
        <v>295485</v>
      </c>
      <c r="H109" s="127"/>
      <c r="I109" s="115">
        <v>369808</v>
      </c>
      <c r="J109" s="115"/>
      <c r="K109" s="127">
        <v>181621</v>
      </c>
      <c r="L109" s="127"/>
      <c r="M109" s="115">
        <v>551429</v>
      </c>
      <c r="N109" s="115"/>
    </row>
    <row r="110" spans="2:14" ht="15" hidden="1" customHeight="1" outlineLevel="1" x14ac:dyDescent="0.25">
      <c r="B110" s="114" t="s">
        <v>93</v>
      </c>
      <c r="C110" s="127">
        <v>2960</v>
      </c>
      <c r="D110" s="127"/>
      <c r="E110" s="115">
        <v>69329</v>
      </c>
      <c r="F110" s="115"/>
      <c r="G110" s="127">
        <v>286701</v>
      </c>
      <c r="H110" s="127"/>
      <c r="I110" s="115">
        <v>358990</v>
      </c>
      <c r="J110" s="115"/>
      <c r="K110" s="127">
        <v>151678</v>
      </c>
      <c r="L110" s="127"/>
      <c r="M110" s="115">
        <v>510668</v>
      </c>
      <c r="N110" s="115"/>
    </row>
    <row r="111" spans="2:14" ht="15" hidden="1" customHeight="1" outlineLevel="1" x14ac:dyDescent="0.25">
      <c r="B111" s="114" t="s">
        <v>94</v>
      </c>
      <c r="C111" s="127">
        <v>7667</v>
      </c>
      <c r="D111" s="127"/>
      <c r="E111" s="115">
        <v>82088</v>
      </c>
      <c r="F111" s="115"/>
      <c r="G111" s="127">
        <v>285505</v>
      </c>
      <c r="H111" s="127"/>
      <c r="I111" s="115">
        <v>375260</v>
      </c>
      <c r="J111" s="115"/>
      <c r="K111" s="127">
        <v>216735</v>
      </c>
      <c r="L111" s="127"/>
      <c r="M111" s="115">
        <v>591995</v>
      </c>
      <c r="N111" s="115"/>
    </row>
    <row r="112" spans="2:14" ht="15" hidden="1" customHeight="1" outlineLevel="1" x14ac:dyDescent="0.25">
      <c r="B112" s="114" t="s">
        <v>95</v>
      </c>
      <c r="C112" s="127">
        <v>8962</v>
      </c>
      <c r="D112" s="127"/>
      <c r="E112" s="115">
        <v>88882</v>
      </c>
      <c r="F112" s="115"/>
      <c r="G112" s="127">
        <v>328619</v>
      </c>
      <c r="H112" s="127"/>
      <c r="I112" s="115">
        <v>426463</v>
      </c>
      <c r="J112" s="115"/>
      <c r="K112" s="127">
        <v>261683</v>
      </c>
      <c r="L112" s="127"/>
      <c r="M112" s="115">
        <v>688146</v>
      </c>
      <c r="N112" s="115"/>
    </row>
    <row r="113" spans="2:14" ht="15" hidden="1" customHeight="1" outlineLevel="1" x14ac:dyDescent="0.25">
      <c r="B113" s="114" t="s">
        <v>96</v>
      </c>
      <c r="C113" s="127">
        <v>7818</v>
      </c>
      <c r="D113" s="127"/>
      <c r="E113" s="115">
        <v>86197</v>
      </c>
      <c r="F113" s="115"/>
      <c r="G113" s="127">
        <v>288450</v>
      </c>
      <c r="H113" s="127"/>
      <c r="I113" s="115">
        <v>382465</v>
      </c>
      <c r="J113" s="115"/>
      <c r="K113" s="127">
        <v>249640</v>
      </c>
      <c r="L113" s="127"/>
      <c r="M113" s="115">
        <v>632105</v>
      </c>
      <c r="N113" s="115"/>
    </row>
    <row r="114" spans="2:14" ht="15" hidden="1" customHeight="1" outlineLevel="1" x14ac:dyDescent="0.25">
      <c r="B114" s="114" t="s">
        <v>97</v>
      </c>
      <c r="C114" s="127">
        <v>5094</v>
      </c>
      <c r="D114" s="127"/>
      <c r="E114" s="115">
        <v>85707</v>
      </c>
      <c r="F114" s="115"/>
      <c r="G114" s="127">
        <v>278787</v>
      </c>
      <c r="H114" s="127"/>
      <c r="I114" s="115">
        <v>369588</v>
      </c>
      <c r="J114" s="115"/>
      <c r="K114" s="127">
        <v>257967</v>
      </c>
      <c r="L114" s="127"/>
      <c r="M114" s="115">
        <v>627555</v>
      </c>
      <c r="N114" s="115"/>
    </row>
    <row r="115" spans="2:14" collapsed="1" x14ac:dyDescent="0.25">
      <c r="B115" s="157">
        <v>2006</v>
      </c>
      <c r="C115" s="117">
        <v>68832</v>
      </c>
      <c r="D115" s="117"/>
      <c r="E115" s="117">
        <v>980496</v>
      </c>
      <c r="F115" s="117"/>
      <c r="G115" s="117">
        <v>3708861</v>
      </c>
      <c r="H115" s="117"/>
      <c r="I115" s="117">
        <v>4758189</v>
      </c>
      <c r="J115" s="117"/>
      <c r="K115" s="117">
        <v>2734533</v>
      </c>
      <c r="L115" s="117"/>
      <c r="M115" s="117">
        <v>7492722</v>
      </c>
      <c r="N115" s="117"/>
    </row>
    <row r="116" spans="2:14" ht="15" customHeight="1" x14ac:dyDescent="0.25">
      <c r="B116" s="415" t="s">
        <v>79</v>
      </c>
      <c r="C116" s="415"/>
      <c r="D116" s="415"/>
      <c r="E116" s="415"/>
      <c r="F116" s="415"/>
      <c r="G116" s="415"/>
      <c r="H116" s="415"/>
      <c r="I116" s="415"/>
      <c r="J116" s="415"/>
      <c r="K116" s="415"/>
      <c r="L116" s="415"/>
      <c r="M116" s="415"/>
      <c r="N116" s="415"/>
    </row>
  </sheetData>
  <mergeCells count="2">
    <mergeCell ref="B5:N5"/>
    <mergeCell ref="B116:N11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H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03" t="s">
        <v>265</v>
      </c>
      <c r="C5" s="403"/>
      <c r="D5" s="403"/>
      <c r="E5" s="403"/>
      <c r="F5" s="403"/>
      <c r="G5" s="403"/>
      <c r="H5" s="403"/>
    </row>
    <row r="6" spans="2:8" ht="15" customHeight="1" x14ac:dyDescent="0.25">
      <c r="B6" s="154"/>
      <c r="C6" s="130" t="s">
        <v>168</v>
      </c>
      <c r="D6" s="130" t="s">
        <v>171</v>
      </c>
      <c r="E6" s="130" t="s">
        <v>177</v>
      </c>
      <c r="F6" s="158" t="s">
        <v>81</v>
      </c>
      <c r="G6" s="159" t="s">
        <v>173</v>
      </c>
      <c r="H6" s="158" t="s">
        <v>83</v>
      </c>
    </row>
    <row r="7" spans="2:8" x14ac:dyDescent="0.25">
      <c r="B7" s="114" t="s">
        <v>94</v>
      </c>
      <c r="C7" s="276">
        <f>IFERROR('tablas pernocta cat ev anual'!C7/'tablas pernocta cat ev anual'!C20-1,"-")</f>
        <v>0.76888667992047721</v>
      </c>
      <c r="D7" s="276">
        <f>IFERROR('tablas pernocta cat ev anual'!E7/'tablas pernocta cat ev anual'!E20-1,"-")</f>
        <v>0.32708017177359472</v>
      </c>
      <c r="E7" s="276">
        <f>IFERROR('tablas pernocta cat ev anual'!G7/'tablas pernocta cat ev anual'!G20-1,"-")</f>
        <v>8.2107071285427935E-2</v>
      </c>
      <c r="F7" s="277">
        <f>IFERROR('tablas pernocta cat ev anual'!I7/'tablas pernocta cat ev anual'!I20-1,"-")</f>
        <v>0.11442811170011491</v>
      </c>
      <c r="G7" s="276">
        <f>IFERROR('tablas pernocta cat ev anual'!K7/'tablas pernocta cat ev anual'!K20-1,"-")</f>
        <v>0.1381738979980256</v>
      </c>
      <c r="H7" s="277">
        <f>IFERROR('tablas pernocta cat ev anual'!M7/'tablas pernocta cat ev anual'!M20-1,"-")</f>
        <v>0.12063734544080318</v>
      </c>
    </row>
    <row r="8" spans="2:8" x14ac:dyDescent="0.25">
      <c r="B8" s="114" t="s">
        <v>95</v>
      </c>
      <c r="C8" s="276">
        <f>IFERROR('tablas pernocta cat ev anual'!C8/'tablas pernocta cat ev anual'!C21-1,"-")</f>
        <v>1.4864012613322823</v>
      </c>
      <c r="D8" s="276">
        <f>IFERROR('tablas pernocta cat ev anual'!E8/'tablas pernocta cat ev anual'!E21-1,"-")</f>
        <v>5.4202168861347877E-2</v>
      </c>
      <c r="E8" s="276">
        <f>IFERROR('tablas pernocta cat ev anual'!G8/'tablas pernocta cat ev anual'!G21-1,"-")</f>
        <v>-6.3849076283545969E-2</v>
      </c>
      <c r="F8" s="277">
        <f>IFERROR('tablas pernocta cat ev anual'!I8/'tablas pernocta cat ev anual'!I21-1,"-")</f>
        <v>-3.7730542259353239E-2</v>
      </c>
      <c r="G8" s="276">
        <f>IFERROR('tablas pernocta cat ev anual'!K8/'tablas pernocta cat ev anual'!K21-1,"-")</f>
        <v>9.353484466834594E-2</v>
      </c>
      <c r="H8" s="277">
        <f>IFERROR('tablas pernocta cat ev anual'!M8/'tablas pernocta cat ev anual'!M21-1,"-")</f>
        <v>-2.1256163338432277E-3</v>
      </c>
    </row>
    <row r="9" spans="2:8" x14ac:dyDescent="0.25">
      <c r="B9" s="114" t="s">
        <v>96</v>
      </c>
      <c r="C9" s="276">
        <f>IFERROR('tablas pernocta cat ev anual'!C9/'tablas pernocta cat ev anual'!C22-1,"-")</f>
        <v>0.75396825396825395</v>
      </c>
      <c r="D9" s="276">
        <f>IFERROR('tablas pernocta cat ev anual'!E9/'tablas pernocta cat ev anual'!E22-1,"-")</f>
        <v>8.2442524527749361E-2</v>
      </c>
      <c r="E9" s="276">
        <f>IFERROR('tablas pernocta cat ev anual'!G9/'tablas pernocta cat ev anual'!G22-1,"-")</f>
        <v>2.5850146699579746E-4</v>
      </c>
      <c r="F9" s="277">
        <f>IFERROR('tablas pernocta cat ev anual'!I9/'tablas pernocta cat ev anual'!I22-1,"-")</f>
        <v>2.0207236985169352E-2</v>
      </c>
      <c r="G9" s="276">
        <f>IFERROR('tablas pernocta cat ev anual'!K9/'tablas pernocta cat ev anual'!K22-1,"-")</f>
        <v>5.3262512596573774E-2</v>
      </c>
      <c r="H9" s="277">
        <f>IFERROR('tablas pernocta cat ev anual'!M9/'tablas pernocta cat ev anual'!M22-1,"-")</f>
        <v>2.9454720586392646E-2</v>
      </c>
    </row>
    <row r="10" spans="2:8" x14ac:dyDescent="0.25">
      <c r="B10" s="114" t="s">
        <v>97</v>
      </c>
      <c r="C10" s="276">
        <f>IFERROR('tablas pernocta cat ev anual'!C10/'tablas pernocta cat ev anual'!C23-1,"-")</f>
        <v>0.71354302053548224</v>
      </c>
      <c r="D10" s="276">
        <f>IFERROR('tablas pernocta cat ev anual'!E10/'tablas pernocta cat ev anual'!E23-1,"-")</f>
        <v>0.12662675467771911</v>
      </c>
      <c r="E10" s="276">
        <f>IFERROR('tablas pernocta cat ev anual'!G10/'tablas pernocta cat ev anual'!G23-1,"-")</f>
        <v>5.8996410664569066E-2</v>
      </c>
      <c r="F10" s="277">
        <f>IFERROR('tablas pernocta cat ev anual'!I10/'tablas pernocta cat ev anual'!I23-1,"-")</f>
        <v>7.5819262696009471E-2</v>
      </c>
      <c r="G10" s="276">
        <f>IFERROR('tablas pernocta cat ev anual'!K10/'tablas pernocta cat ev anual'!K23-1,"-")</f>
        <v>-5.6581804449759021E-3</v>
      </c>
      <c r="H10" s="277">
        <f>IFERROR('tablas pernocta cat ev anual'!M10/'tablas pernocta cat ev anual'!M23-1,"-")</f>
        <v>5.203376315083541E-2</v>
      </c>
    </row>
    <row r="11" spans="2:8" ht="30" customHeight="1" x14ac:dyDescent="0.25">
      <c r="B11" s="63" t="str">
        <f>actualizaciones!$A$2</f>
        <v>I cuatrimestre 2014</v>
      </c>
      <c r="C11" s="168">
        <v>0.89627135348226017</v>
      </c>
      <c r="D11" s="168">
        <v>0.12690430485214832</v>
      </c>
      <c r="E11" s="168">
        <v>1.5039413406524815E-2</v>
      </c>
      <c r="F11" s="168">
        <v>3.8111488721634501E-2</v>
      </c>
      <c r="G11" s="168">
        <v>6.1986834980495509E-2</v>
      </c>
      <c r="H11" s="168">
        <v>4.4733150874138872E-2</v>
      </c>
    </row>
    <row r="12" spans="2:8" outlineLevel="1" x14ac:dyDescent="0.25">
      <c r="B12" s="114" t="s">
        <v>86</v>
      </c>
      <c r="C12" s="276">
        <f>IFERROR('tablas pernocta cat ev anual'!C12/'tablas pernocta cat ev anual'!C25-1,"-")</f>
        <v>0.2090133982947624</v>
      </c>
      <c r="D12" s="276">
        <f>IFERROR('tablas pernocta cat ev anual'!E12/'tablas pernocta cat ev anual'!E25-1,"-")</f>
        <v>0.18861202593260007</v>
      </c>
      <c r="E12" s="276">
        <f>IFERROR('tablas pernocta cat ev anual'!G12/'tablas pernocta cat ev anual'!G25-1,"-")</f>
        <v>0.11267701769638094</v>
      </c>
      <c r="F12" s="277">
        <f>IFERROR('tablas pernocta cat ev anual'!I12/'tablas pernocta cat ev anual'!I25-1,"-")</f>
        <v>0.12495691557872202</v>
      </c>
      <c r="G12" s="276">
        <f>IFERROR('tablas pernocta cat ev anual'!K12/'tablas pernocta cat ev anual'!K25-1,"-")</f>
        <v>5.2951541231721855E-2</v>
      </c>
      <c r="H12" s="277">
        <f>IFERROR('tablas pernocta cat ev anual'!M12/'tablas pernocta cat ev anual'!M25-1,"-")</f>
        <v>0.10328045190480917</v>
      </c>
    </row>
    <row r="13" spans="2:8" outlineLevel="1" x14ac:dyDescent="0.25">
      <c r="B13" s="114" t="s">
        <v>87</v>
      </c>
      <c r="C13" s="276">
        <f>IFERROR('tablas pernocta cat ev anual'!C13/'tablas pernocta cat ev anual'!C26-1,"-")</f>
        <v>1.6232044198895026</v>
      </c>
      <c r="D13" s="276">
        <f>IFERROR('tablas pernocta cat ev anual'!E13/'tablas pernocta cat ev anual'!E26-1,"-")</f>
        <v>0.33291203235591516</v>
      </c>
      <c r="E13" s="276">
        <f>IFERROR('tablas pernocta cat ev anual'!G13/'tablas pernocta cat ev anual'!G26-1,"-")</f>
        <v>0.2104295154603526</v>
      </c>
      <c r="F13" s="277">
        <f>IFERROR('tablas pernocta cat ev anual'!I13/'tablas pernocta cat ev anual'!I26-1,"-")</f>
        <v>0.23599679723031741</v>
      </c>
      <c r="G13" s="276">
        <f>IFERROR('tablas pernocta cat ev anual'!K13/'tablas pernocta cat ev anual'!K26-1,"-")</f>
        <v>0.33582275743916434</v>
      </c>
      <c r="H13" s="277">
        <f>IFERROR('tablas pernocta cat ev anual'!M13/'tablas pernocta cat ev anual'!M26-1,"-")</f>
        <v>0.26399440200594793</v>
      </c>
    </row>
    <row r="14" spans="2:8" outlineLevel="1" x14ac:dyDescent="0.25">
      <c r="B14" s="114" t="s">
        <v>88</v>
      </c>
      <c r="C14" s="276">
        <f>IFERROR('tablas pernocta cat ev anual'!C14/'tablas pernocta cat ev anual'!C27-1,"-")</f>
        <v>0.5007949125596185</v>
      </c>
      <c r="D14" s="276">
        <f>IFERROR('tablas pernocta cat ev anual'!E14/'tablas pernocta cat ev anual'!E27-1,"-")</f>
        <v>6.8543527303068785E-2</v>
      </c>
      <c r="E14" s="276">
        <f>IFERROR('tablas pernocta cat ev anual'!G14/'tablas pernocta cat ev anual'!G27-1,"-")</f>
        <v>6.1493794695446358E-2</v>
      </c>
      <c r="F14" s="277">
        <f>IFERROR('tablas pernocta cat ev anual'!I14/'tablas pernocta cat ev anual'!I27-1,"-")</f>
        <v>6.5185128278549609E-2</v>
      </c>
      <c r="G14" s="276">
        <f>IFERROR('tablas pernocta cat ev anual'!K14/'tablas pernocta cat ev anual'!K27-1,"-")</f>
        <v>0.16345971042335816</v>
      </c>
      <c r="H14" s="277">
        <f>IFERROR('tablas pernocta cat ev anual'!M14/'tablas pernocta cat ev anual'!M27-1,"-")</f>
        <v>9.060904770286915E-2</v>
      </c>
    </row>
    <row r="15" spans="2:8" outlineLevel="1" x14ac:dyDescent="0.25">
      <c r="B15" s="114" t="s">
        <v>89</v>
      </c>
      <c r="C15" s="276">
        <f>IFERROR('tablas pernocta cat ev anual'!C15/'tablas pernocta cat ev anual'!C28-1,"-")</f>
        <v>2.4221453287197159E-2</v>
      </c>
      <c r="D15" s="276">
        <f>IFERROR('tablas pernocta cat ev anual'!E15/'tablas pernocta cat ev anual'!E28-1,"-")</f>
        <v>-3.7543408711820825E-2</v>
      </c>
      <c r="E15" s="276">
        <f>IFERROR('tablas pernocta cat ev anual'!G15/'tablas pernocta cat ev anual'!G28-1,"-")</f>
        <v>1.4999777781069978E-2</v>
      </c>
      <c r="F15" s="277">
        <f>IFERROR('tablas pernocta cat ev anual'!I15/'tablas pernocta cat ev anual'!I28-1,"-")</f>
        <v>8.8334985968800961E-3</v>
      </c>
      <c r="G15" s="276">
        <f>IFERROR('tablas pernocta cat ev anual'!K15/'tablas pernocta cat ev anual'!K28-1,"-")</f>
        <v>0.10834969865240063</v>
      </c>
      <c r="H15" s="277">
        <f>IFERROR('tablas pernocta cat ev anual'!M15/'tablas pernocta cat ev anual'!M28-1,"-")</f>
        <v>3.1032225579053385E-2</v>
      </c>
    </row>
    <row r="16" spans="2:8" outlineLevel="1" x14ac:dyDescent="0.25">
      <c r="B16" s="114" t="s">
        <v>90</v>
      </c>
      <c r="C16" s="276">
        <f>IFERROR('tablas pernocta cat ev anual'!C16/'tablas pernocta cat ev anual'!C29-1,"-")</f>
        <v>-0.10800283286118983</v>
      </c>
      <c r="D16" s="276">
        <f>IFERROR('tablas pernocta cat ev anual'!E16/'tablas pernocta cat ev anual'!E29-1,"-")</f>
        <v>-6.8623387389254442E-2</v>
      </c>
      <c r="E16" s="276">
        <f>IFERROR('tablas pernocta cat ev anual'!G16/'tablas pernocta cat ev anual'!G29-1,"-")</f>
        <v>0.12464924451333648</v>
      </c>
      <c r="F16" s="277">
        <f>IFERROR('tablas pernocta cat ev anual'!I16/'tablas pernocta cat ev anual'!I29-1,"-")</f>
        <v>0.10008322111092616</v>
      </c>
      <c r="G16" s="276">
        <f>IFERROR('tablas pernocta cat ev anual'!K16/'tablas pernocta cat ev anual'!K29-1,"-")</f>
        <v>0.15241244551330224</v>
      </c>
      <c r="H16" s="277">
        <f>IFERROR('tablas pernocta cat ev anual'!M16/'tablas pernocta cat ev anual'!M29-1,"-")</f>
        <v>0.11400291870928192</v>
      </c>
    </row>
    <row r="17" spans="2:8" outlineLevel="1" x14ac:dyDescent="0.25">
      <c r="B17" s="114" t="s">
        <v>91</v>
      </c>
      <c r="C17" s="276">
        <f>IFERROR('tablas pernocta cat ev anual'!C17/'tablas pernocta cat ev anual'!C30-1,"-")</f>
        <v>-0.11405109489051091</v>
      </c>
      <c r="D17" s="276">
        <f>IFERROR('tablas pernocta cat ev anual'!E17/'tablas pernocta cat ev anual'!E30-1,"-")</f>
        <v>-5.045969638657255E-2</v>
      </c>
      <c r="E17" s="276">
        <f>IFERROR('tablas pernocta cat ev anual'!G17/'tablas pernocta cat ev anual'!G30-1,"-")</f>
        <v>0.29477543373715376</v>
      </c>
      <c r="F17" s="277">
        <f>IFERROR('tablas pernocta cat ev anual'!I17/'tablas pernocta cat ev anual'!I30-1,"-")</f>
        <v>0.24750242201123807</v>
      </c>
      <c r="G17" s="276">
        <f>IFERROR('tablas pernocta cat ev anual'!K17/'tablas pernocta cat ev anual'!K30-1,"-")</f>
        <v>1.1855992687128643</v>
      </c>
      <c r="H17" s="277">
        <f>IFERROR('tablas pernocta cat ev anual'!M17/'tablas pernocta cat ev anual'!M30-1,"-")</f>
        <v>0.41694820534965826</v>
      </c>
    </row>
    <row r="18" spans="2:8" outlineLevel="1" x14ac:dyDescent="0.25">
      <c r="B18" s="114" t="s">
        <v>92</v>
      </c>
      <c r="C18" s="276">
        <f>IFERROR('tablas pernocta cat ev anual'!C18/'tablas pernocta cat ev anual'!C31-1,"-")</f>
        <v>-0.21028396009209516</v>
      </c>
      <c r="D18" s="276">
        <f>IFERROR('tablas pernocta cat ev anual'!E18/'tablas pernocta cat ev anual'!E31-1,"-")</f>
        <v>0.10116825660168671</v>
      </c>
      <c r="E18" s="276">
        <f>IFERROR('tablas pernocta cat ev anual'!G18/'tablas pernocta cat ev anual'!G31-1,"-")</f>
        <v>-4.6268371379857953E-2</v>
      </c>
      <c r="F18" s="277">
        <f>IFERROR('tablas pernocta cat ev anual'!I18/'tablas pernocta cat ev anual'!I31-1,"-")</f>
        <v>-3.2934162940728928E-2</v>
      </c>
      <c r="G18" s="276">
        <f>IFERROR('tablas pernocta cat ev anual'!K18/'tablas pernocta cat ev anual'!K31-1,"-")</f>
        <v>4.7850914080828755E-2</v>
      </c>
      <c r="H18" s="277">
        <f>IFERROR('tablas pernocta cat ev anual'!M18/'tablas pernocta cat ev anual'!M31-1,"-")</f>
        <v>-1.3632601907400899E-2</v>
      </c>
    </row>
    <row r="19" spans="2:8" outlineLevel="1" x14ac:dyDescent="0.25">
      <c r="B19" s="114" t="s">
        <v>93</v>
      </c>
      <c r="C19" s="276">
        <f>IFERROR('tablas pernocta cat ev anual'!C19/'tablas pernocta cat ev anual'!C32-1,"-")</f>
        <v>0.49061662198391431</v>
      </c>
      <c r="D19" s="276">
        <f>IFERROR('tablas pernocta cat ev anual'!E19/'tablas pernocta cat ev anual'!E32-1,"-")</f>
        <v>-7.321063394683025E-2</v>
      </c>
      <c r="E19" s="276">
        <f>IFERROR('tablas pernocta cat ev anual'!G19/'tablas pernocta cat ev anual'!G32-1,"-")</f>
        <v>-7.3053310366149926E-2</v>
      </c>
      <c r="F19" s="277">
        <f>IFERROR('tablas pernocta cat ev anual'!I19/'tablas pernocta cat ev anual'!I32-1,"-")</f>
        <v>-6.9284513572176798E-2</v>
      </c>
      <c r="G19" s="276">
        <f>IFERROR('tablas pernocta cat ev anual'!K19/'tablas pernocta cat ev anual'!K32-1,"-")</f>
        <v>6.8873959045741673E-2</v>
      </c>
      <c r="H19" s="277">
        <f>IFERROR('tablas pernocta cat ev anual'!M19/'tablas pernocta cat ev anual'!M32-1,"-")</f>
        <v>-4.004744850758557E-2</v>
      </c>
    </row>
    <row r="20" spans="2:8" outlineLevel="1" x14ac:dyDescent="0.25">
      <c r="B20" s="114" t="s">
        <v>94</v>
      </c>
      <c r="C20" s="276">
        <f>IFERROR('tablas pernocta cat ev anual'!C20/'tablas pernocta cat ev anual'!C33-1,"-")</f>
        <v>5.561385099685201E-2</v>
      </c>
      <c r="D20" s="276">
        <f>IFERROR('tablas pernocta cat ev anual'!E20/'tablas pernocta cat ev anual'!E33-1,"-")</f>
        <v>-0.14555687367230397</v>
      </c>
      <c r="E20" s="276">
        <f>IFERROR('tablas pernocta cat ev anual'!G20/'tablas pernocta cat ev anual'!G33-1,"-")</f>
        <v>-6.8980222826376725E-2</v>
      </c>
      <c r="F20" s="277">
        <f>IFERROR('tablas pernocta cat ev anual'!I20/'tablas pernocta cat ev anual'!I33-1,"-")</f>
        <v>-7.7418968744493499E-2</v>
      </c>
      <c r="G20" s="276">
        <f>IFERROR('tablas pernocta cat ev anual'!K20/'tablas pernocta cat ev anual'!K33-1,"-")</f>
        <v>-1.7273454690938217E-2</v>
      </c>
      <c r="H20" s="277">
        <f>IFERROR('tablas pernocta cat ev anual'!M20/'tablas pernocta cat ev anual'!M33-1,"-")</f>
        <v>-6.2414069303496578E-2</v>
      </c>
    </row>
    <row r="21" spans="2:8" outlineLevel="1" x14ac:dyDescent="0.25">
      <c r="B21" s="114" t="s">
        <v>95</v>
      </c>
      <c r="C21" s="276">
        <f>IFERROR('tablas pernocta cat ev anual'!C21/'tablas pernocta cat ev anual'!C34-1,"-")</f>
        <v>-0.37031521469347228</v>
      </c>
      <c r="D21" s="276">
        <f>IFERROR('tablas pernocta cat ev anual'!E21/'tablas pernocta cat ev anual'!E34-1,"-")</f>
        <v>-5.8385908610189219E-2</v>
      </c>
      <c r="E21" s="276">
        <f>IFERROR('tablas pernocta cat ev anual'!G21/'tablas pernocta cat ev anual'!G34-1,"-")</f>
        <v>2.4996425974155079E-2</v>
      </c>
      <c r="F21" s="277">
        <f>IFERROR('tablas pernocta cat ev anual'!I21/'tablas pernocta cat ev anual'!I34-1,"-")</f>
        <v>8.7984089828365697E-3</v>
      </c>
      <c r="G21" s="276">
        <f>IFERROR('tablas pernocta cat ev anual'!K21/'tablas pernocta cat ev anual'!K34-1,"-")</f>
        <v>-1.0050494905486596E-2</v>
      </c>
      <c r="H21" s="277">
        <f>IFERROR('tablas pernocta cat ev anual'!M21/'tablas pernocta cat ev anual'!M34-1,"-")</f>
        <v>3.6151830067352453E-3</v>
      </c>
    </row>
    <row r="22" spans="2:8" outlineLevel="1" x14ac:dyDescent="0.25">
      <c r="B22" s="114" t="s">
        <v>96</v>
      </c>
      <c r="C22" s="276">
        <f>IFERROR('tablas pernocta cat ev anual'!C22/'tablas pernocta cat ev anual'!C35-1,"-")</f>
        <v>-0.22998574047667553</v>
      </c>
      <c r="D22" s="276">
        <f>IFERROR('tablas pernocta cat ev anual'!E22/'tablas pernocta cat ev anual'!E35-1,"-")</f>
        <v>-6.8476333378802323E-2</v>
      </c>
      <c r="E22" s="276">
        <f>IFERROR('tablas pernocta cat ev anual'!G22/'tablas pernocta cat ev anual'!G35-1,"-")</f>
        <v>-6.6378262273024791E-2</v>
      </c>
      <c r="F22" s="277">
        <f>IFERROR('tablas pernocta cat ev anual'!I22/'tablas pernocta cat ev anual'!I35-1,"-")</f>
        <v>-6.8722850575643757E-2</v>
      </c>
      <c r="G22" s="276">
        <f>IFERROR('tablas pernocta cat ev anual'!K22/'tablas pernocta cat ev anual'!K35-1,"-")</f>
        <v>-6.4871833465306339E-2</v>
      </c>
      <c r="H22" s="277">
        <f>IFERROR('tablas pernocta cat ev anual'!M22/'tablas pernocta cat ev anual'!M35-1,"-")</f>
        <v>-6.7648696255327656E-2</v>
      </c>
    </row>
    <row r="23" spans="2:8" outlineLevel="1" x14ac:dyDescent="0.25">
      <c r="B23" s="114" t="s">
        <v>97</v>
      </c>
      <c r="C23" s="276">
        <f>IFERROR('tablas pernocta cat ev anual'!C23/'tablas pernocta cat ev anual'!C36-1,"-")</f>
        <v>3.3029001074113884E-2</v>
      </c>
      <c r="D23" s="276">
        <f>IFERROR('tablas pernocta cat ev anual'!E23/'tablas pernocta cat ev anual'!E36-1,"-")</f>
        <v>-5.7488807488808025E-3</v>
      </c>
      <c r="E23" s="276">
        <f>IFERROR('tablas pernocta cat ev anual'!G23/'tablas pernocta cat ev anual'!G36-1,"-")</f>
        <v>-2.9960285273106346E-2</v>
      </c>
      <c r="F23" s="277">
        <f>IFERROR('tablas pernocta cat ev anual'!I23/'tablas pernocta cat ev anual'!I36-1,"-")</f>
        <v>-2.5758027737469824E-2</v>
      </c>
      <c r="G23" s="276">
        <f>IFERROR('tablas pernocta cat ev anual'!K23/'tablas pernocta cat ev anual'!K36-1,"-")</f>
        <v>2.1275911939578895E-2</v>
      </c>
      <c r="H23" s="277">
        <f>IFERROR('tablas pernocta cat ev anual'!M23/'tablas pernocta cat ev anual'!M36-1,"-")</f>
        <v>-1.2481379538085591E-2</v>
      </c>
    </row>
    <row r="24" spans="2:8" x14ac:dyDescent="0.25">
      <c r="B24" s="156">
        <v>2013</v>
      </c>
      <c r="C24" s="279">
        <f>IFERROR('tablas pernocta cat ev anual'!C24/'tablas pernocta cat ev anual'!C37-1,"-")</f>
        <v>6.5230224321133345E-2</v>
      </c>
      <c r="D24" s="279">
        <f>IFERROR('tablas pernocta cat ev anual'!E24/'tablas pernocta cat ev anual'!E37-1,"-")</f>
        <v>1.6637199505435074E-2</v>
      </c>
      <c r="E24" s="279">
        <f>IFERROR('tablas pernocta cat ev anual'!G24/'tablas pernocta cat ev anual'!G37-1,"-")</f>
        <v>4.0838898834165249E-2</v>
      </c>
      <c r="F24" s="279">
        <f>IFERROR('tablas pernocta cat ev anual'!I24/'tablas pernocta cat ev anual'!I37-1,"-")</f>
        <v>3.7939657032608487E-2</v>
      </c>
      <c r="G24" s="279">
        <f>IFERROR('tablas pernocta cat ev anual'!K24/'tablas pernocta cat ev anual'!K37-1,"-")</f>
        <v>0.11834172646899699</v>
      </c>
      <c r="H24" s="279">
        <f>IFERROR('tablas pernocta cat ev anual'!M24/'tablas pernocta cat ev anual'!M37-1,"-")</f>
        <v>5.8720750316323178E-2</v>
      </c>
    </row>
    <row r="25" spans="2:8" hidden="1" outlineLevel="1" x14ac:dyDescent="0.25">
      <c r="B25" s="114" t="s">
        <v>86</v>
      </c>
      <c r="C25" s="276">
        <f>IFERROR('tablas pernocta cat ev anual'!C25/'tablas pernocta cat ev anual'!C38-1,"-")</f>
        <v>1.4728915662650603</v>
      </c>
      <c r="D25" s="276">
        <f>IFERROR('tablas pernocta cat ev anual'!E25/'tablas pernocta cat ev anual'!E38-1,"-")</f>
        <v>-4.0579479740068813E-2</v>
      </c>
      <c r="E25" s="276">
        <f>IFERROR('tablas pernocta cat ev anual'!G25/'tablas pernocta cat ev anual'!G38-1,"-")</f>
        <v>-4.5109635280880411E-2</v>
      </c>
      <c r="F25" s="277">
        <f>IFERROR('tablas pernocta cat ev anual'!I25/'tablas pernocta cat ev anual'!I38-1,"-")</f>
        <v>-3.7109926548721472E-2</v>
      </c>
      <c r="G25" s="276">
        <f>IFERROR('tablas pernocta cat ev anual'!K25/'tablas pernocta cat ev anual'!K38-1,"-")</f>
        <v>-3.8526177957464602E-2</v>
      </c>
      <c r="H25" s="277">
        <f>IFERROR('tablas pernocta cat ev anual'!M25/'tablas pernocta cat ev anual'!M38-1,"-")</f>
        <v>-3.753671295957306E-2</v>
      </c>
    </row>
    <row r="26" spans="2:8" hidden="1" outlineLevel="1" x14ac:dyDescent="0.25">
      <c r="B26" s="114" t="s">
        <v>87</v>
      </c>
      <c r="C26" s="276">
        <f>IFERROR('tablas pernocta cat ev anual'!C26/'tablas pernocta cat ev anual'!C39-1,"-")</f>
        <v>-0.4094616639477977</v>
      </c>
      <c r="D26" s="276">
        <f>IFERROR('tablas pernocta cat ev anual'!E26/'tablas pernocta cat ev anual'!E39-1,"-")</f>
        <v>-0.12289117771551816</v>
      </c>
      <c r="E26" s="276">
        <f>IFERROR('tablas pernocta cat ev anual'!G26/'tablas pernocta cat ev anual'!G39-1,"-")</f>
        <v>-0.11086897027073594</v>
      </c>
      <c r="F26" s="277">
        <f>IFERROR('tablas pernocta cat ev anual'!I26/'tablas pernocta cat ev anual'!I39-1,"-")</f>
        <v>-0.11520469010380063</v>
      </c>
      <c r="G26" s="276">
        <f>IFERROR('tablas pernocta cat ev anual'!K26/'tablas pernocta cat ev anual'!K39-1,"-")</f>
        <v>-0.11322688889708321</v>
      </c>
      <c r="H26" s="277">
        <f>IFERROR('tablas pernocta cat ev anual'!M26/'tablas pernocta cat ev anual'!M39-1,"-")</f>
        <v>-0.11465087848274835</v>
      </c>
    </row>
    <row r="27" spans="2:8" hidden="1" outlineLevel="1" x14ac:dyDescent="0.25">
      <c r="B27" s="114" t="s">
        <v>88</v>
      </c>
      <c r="C27" s="276">
        <f>IFERROR('tablas pernocta cat ev anual'!C27/'tablas pernocta cat ev anual'!C40-1,"-")</f>
        <v>0.19204042956411871</v>
      </c>
      <c r="D27" s="276">
        <f>IFERROR('tablas pernocta cat ev anual'!E27/'tablas pernocta cat ev anual'!E40-1,"-")</f>
        <v>-8.1362668559261886E-2</v>
      </c>
      <c r="E27" s="276">
        <f>IFERROR('tablas pernocta cat ev anual'!G27/'tablas pernocta cat ev anual'!G40-1,"-")</f>
        <v>0.12935564066384475</v>
      </c>
      <c r="F27" s="277">
        <f>IFERROR('tablas pernocta cat ev anual'!I27/'tablas pernocta cat ev anual'!I40-1,"-")</f>
        <v>0.10119475645349207</v>
      </c>
      <c r="G27" s="276">
        <f>IFERROR('tablas pernocta cat ev anual'!K27/'tablas pernocta cat ev anual'!K40-1,"-")</f>
        <v>-2.4242838452676163E-2</v>
      </c>
      <c r="H27" s="277">
        <f>IFERROR('tablas pernocta cat ev anual'!M27/'tablas pernocta cat ev anual'!M40-1,"-")</f>
        <v>6.575074143044346E-2</v>
      </c>
    </row>
    <row r="28" spans="2:8" hidden="1" outlineLevel="1" x14ac:dyDescent="0.25">
      <c r="B28" s="114" t="s">
        <v>89</v>
      </c>
      <c r="C28" s="276">
        <f>IFERROR('tablas pernocta cat ev anual'!C28/'tablas pernocta cat ev anual'!C41-1,"-")</f>
        <v>-9.9688473520249232E-2</v>
      </c>
      <c r="D28" s="276">
        <f>IFERROR('tablas pernocta cat ev anual'!E28/'tablas pernocta cat ev anual'!E41-1,"-")</f>
        <v>-7.5929856478673896E-2</v>
      </c>
      <c r="E28" s="276">
        <f>IFERROR('tablas pernocta cat ev anual'!G28/'tablas pernocta cat ev anual'!G41-1,"-")</f>
        <v>-7.3820272635031214E-3</v>
      </c>
      <c r="F28" s="277">
        <f>IFERROR('tablas pernocta cat ev anual'!I28/'tablas pernocta cat ev anual'!I41-1,"-")</f>
        <v>-1.6687112654738989E-2</v>
      </c>
      <c r="G28" s="276">
        <f>IFERROR('tablas pernocta cat ev anual'!K28/'tablas pernocta cat ev anual'!K41-1,"-")</f>
        <v>8.8744163185057845E-2</v>
      </c>
      <c r="H28" s="277">
        <f>IFERROR('tablas pernocta cat ev anual'!M28/'tablas pernocta cat ev anual'!M41-1,"-")</f>
        <v>5.0225826448895283E-3</v>
      </c>
    </row>
    <row r="29" spans="2:8" hidden="1" outlineLevel="1" x14ac:dyDescent="0.25">
      <c r="B29" s="114" t="s">
        <v>90</v>
      </c>
      <c r="C29" s="276">
        <f>IFERROR('tablas pernocta cat ev anual'!C29/'tablas pernocta cat ev anual'!C42-1,"-")</f>
        <v>1.1090365944734875</v>
      </c>
      <c r="D29" s="276">
        <f>IFERROR('tablas pernocta cat ev anual'!E29/'tablas pernocta cat ev anual'!E42-1,"-")</f>
        <v>-0.14815959043163562</v>
      </c>
      <c r="E29" s="276">
        <f>IFERROR('tablas pernocta cat ev anual'!G29/'tablas pernocta cat ev anual'!G42-1,"-")</f>
        <v>-9.6471154627701838E-2</v>
      </c>
      <c r="F29" s="277">
        <f>IFERROR('tablas pernocta cat ev anual'!I29/'tablas pernocta cat ev anual'!I42-1,"-")</f>
        <v>-9.845771049264318E-2</v>
      </c>
      <c r="G29" s="276">
        <f>IFERROR('tablas pernocta cat ev anual'!K29/'tablas pernocta cat ev anual'!K42-1,"-")</f>
        <v>-7.7559446323070658E-2</v>
      </c>
      <c r="H29" s="277">
        <f>IFERROR('tablas pernocta cat ev anual'!M29/'tablas pernocta cat ev anual'!M42-1,"-")</f>
        <v>-9.2991723682195881E-2</v>
      </c>
    </row>
    <row r="30" spans="2:8" hidden="1" outlineLevel="1" x14ac:dyDescent="0.25">
      <c r="B30" s="114" t="s">
        <v>91</v>
      </c>
      <c r="C30" s="276">
        <f>IFERROR('tablas pernocta cat ev anual'!C30/'tablas pernocta cat ev anual'!C43-1,"-")</f>
        <v>-3.7329819938515585E-2</v>
      </c>
      <c r="D30" s="276">
        <f>IFERROR('tablas pernocta cat ev anual'!E30/'tablas pernocta cat ev anual'!E43-1,"-")</f>
        <v>-9.1769079257635888E-2</v>
      </c>
      <c r="E30" s="276">
        <f>IFERROR('tablas pernocta cat ev anual'!G30/'tablas pernocta cat ev anual'!G43-1,"-")</f>
        <v>-0.14369763702165717</v>
      </c>
      <c r="F30" s="277">
        <f>IFERROR('tablas pernocta cat ev anual'!I30/'tablas pernocta cat ev anual'!I43-1,"-")</f>
        <v>-0.13662445422152336</v>
      </c>
      <c r="G30" s="276">
        <f>IFERROR('tablas pernocta cat ev anual'!K30/'tablas pernocta cat ev anual'!K43-1,"-")</f>
        <v>-0.50301844264085338</v>
      </c>
      <c r="H30" s="277">
        <f>IFERROR('tablas pernocta cat ev anual'!M30/'tablas pernocta cat ev anual'!M43-1,"-")</f>
        <v>-0.23808510020612172</v>
      </c>
    </row>
    <row r="31" spans="2:8" hidden="1" outlineLevel="1" x14ac:dyDescent="0.25">
      <c r="B31" s="114" t="s">
        <v>92</v>
      </c>
      <c r="C31" s="276">
        <f>IFERROR('tablas pernocta cat ev anual'!C31/'tablas pernocta cat ev anual'!C44-1,"-")</f>
        <v>0.64832384566729928</v>
      </c>
      <c r="D31" s="276">
        <f>IFERROR('tablas pernocta cat ev anual'!E31/'tablas pernocta cat ev anual'!E44-1,"-")</f>
        <v>-0.19655651207997782</v>
      </c>
      <c r="E31" s="276">
        <f>IFERROR('tablas pernocta cat ev anual'!G31/'tablas pernocta cat ev anual'!G44-1,"-")</f>
        <v>3.4693094887269682E-2</v>
      </c>
      <c r="F31" s="277">
        <f>IFERROR('tablas pernocta cat ev anual'!I31/'tablas pernocta cat ev anual'!I44-1,"-")</f>
        <v>8.9062269983806175E-3</v>
      </c>
      <c r="G31" s="276">
        <f>IFERROR('tablas pernocta cat ev anual'!K31/'tablas pernocta cat ev anual'!K44-1,"-")</f>
        <v>8.0317701128909125E-3</v>
      </c>
      <c r="H31" s="277">
        <f>IFERROR('tablas pernocta cat ev anual'!M31/'tablas pernocta cat ev anual'!M44-1,"-")</f>
        <v>8.6971596212828128E-3</v>
      </c>
    </row>
    <row r="32" spans="2:8" hidden="1" outlineLevel="1" x14ac:dyDescent="0.25">
      <c r="B32" s="114" t="s">
        <v>93</v>
      </c>
      <c r="C32" s="276">
        <f>IFERROR('tablas pernocta cat ev anual'!C32/'tablas pernocta cat ev anual'!C45-1,"-")</f>
        <v>0.15194564546016065</v>
      </c>
      <c r="D32" s="276">
        <f>IFERROR('tablas pernocta cat ev anual'!E32/'tablas pernocta cat ev anual'!E45-1,"-")</f>
        <v>-0.25376654365861107</v>
      </c>
      <c r="E32" s="276">
        <f>IFERROR('tablas pernocta cat ev anual'!G32/'tablas pernocta cat ev anual'!G45-1,"-")</f>
        <v>0.1367727741617446</v>
      </c>
      <c r="F32" s="277">
        <f>IFERROR('tablas pernocta cat ev anual'!I32/'tablas pernocta cat ev anual'!I45-1,"-")</f>
        <v>8.2046068877411837E-2</v>
      </c>
      <c r="G32" s="276">
        <f>IFERROR('tablas pernocta cat ev anual'!K32/'tablas pernocta cat ev anual'!K45-1,"-")</f>
        <v>-7.9165740534933637E-2</v>
      </c>
      <c r="H32" s="277">
        <f>IFERROR('tablas pernocta cat ev anual'!M32/'tablas pernocta cat ev anual'!M45-1,"-")</f>
        <v>4.3389946939548896E-2</v>
      </c>
    </row>
    <row r="33" spans="2:8" hidden="1" outlineLevel="1" x14ac:dyDescent="0.25">
      <c r="B33" s="114" t="s">
        <v>94</v>
      </c>
      <c r="C33" s="276">
        <f>IFERROR('tablas pernocta cat ev anual'!C33/'tablas pernocta cat ev anual'!C46-1,"-")</f>
        <v>-0.45898382060743681</v>
      </c>
      <c r="D33" s="276">
        <f>IFERROR('tablas pernocta cat ev anual'!E33/'tablas pernocta cat ev anual'!E46-1,"-")</f>
        <v>-0.20904706832216813</v>
      </c>
      <c r="E33" s="276">
        <f>IFERROR('tablas pernocta cat ev anual'!G33/'tablas pernocta cat ev anual'!G46-1,"-")</f>
        <v>2.4467049640246596E-3</v>
      </c>
      <c r="F33" s="277">
        <f>IFERROR('tablas pernocta cat ev anual'!I33/'tablas pernocta cat ev anual'!I46-1,"-")</f>
        <v>-3.3905600077087428E-2</v>
      </c>
      <c r="G33" s="276">
        <f>IFERROR('tablas pernocta cat ev anual'!K33/'tablas pernocta cat ev anual'!K46-1,"-")</f>
        <v>-0.18967767034356431</v>
      </c>
      <c r="H33" s="277">
        <f>IFERROR('tablas pernocta cat ev anual'!M33/'tablas pernocta cat ev anual'!M46-1,"-")</f>
        <v>-7.8117308232003246E-2</v>
      </c>
    </row>
    <row r="34" spans="2:8" hidden="1" outlineLevel="1" x14ac:dyDescent="0.25">
      <c r="B34" s="114" t="s">
        <v>95</v>
      </c>
      <c r="C34" s="276">
        <f>IFERROR('tablas pernocta cat ev anual'!C34/'tablas pernocta cat ev anual'!C47-1,"-")</f>
        <v>0.27499999999999991</v>
      </c>
      <c r="D34" s="276">
        <f>IFERROR('tablas pernocta cat ev anual'!E34/'tablas pernocta cat ev anual'!E47-1,"-")</f>
        <v>-3.5880667334704519E-2</v>
      </c>
      <c r="E34" s="276">
        <f>IFERROR('tablas pernocta cat ev anual'!G34/'tablas pernocta cat ev anual'!G47-1,"-")</f>
        <v>-1.127414076543698E-2</v>
      </c>
      <c r="F34" s="277">
        <f>IFERROR('tablas pernocta cat ev anual'!I34/'tablas pernocta cat ev anual'!I47-1,"-")</f>
        <v>-1.2558433944349634E-2</v>
      </c>
      <c r="G34" s="276">
        <f>IFERROR('tablas pernocta cat ev anual'!K34/'tablas pernocta cat ev anual'!K47-1,"-")</f>
        <v>-0.13822249547834076</v>
      </c>
      <c r="H34" s="277">
        <f>IFERROR('tablas pernocta cat ev anual'!M34/'tablas pernocta cat ev anual'!M47-1,"-")</f>
        <v>-5.062702868870983E-2</v>
      </c>
    </row>
    <row r="35" spans="2:8" hidden="1" outlineLevel="1" x14ac:dyDescent="0.25">
      <c r="B35" s="114" t="s">
        <v>96</v>
      </c>
      <c r="C35" s="276">
        <f>IFERROR('tablas pernocta cat ev anual'!C35/'tablas pernocta cat ev anual'!C48-1,"-")</f>
        <v>0.40017113519680558</v>
      </c>
      <c r="D35" s="276">
        <f>IFERROR('tablas pernocta cat ev anual'!E35/'tablas pernocta cat ev anual'!E48-1,"-")</f>
        <v>-2.1767050856504211E-2</v>
      </c>
      <c r="E35" s="276">
        <f>IFERROR('tablas pernocta cat ev anual'!G35/'tablas pernocta cat ev anual'!G48-1,"-")</f>
        <v>6.6455828558375618E-2</v>
      </c>
      <c r="F35" s="277">
        <f>IFERROR('tablas pernocta cat ev anual'!I35/'tablas pernocta cat ev anual'!I48-1,"-")</f>
        <v>5.5450168589459281E-2</v>
      </c>
      <c r="G35" s="276">
        <f>IFERROR('tablas pernocta cat ev anual'!K35/'tablas pernocta cat ev anual'!K48-1,"-")</f>
        <v>-4.2712072519060063E-2</v>
      </c>
      <c r="H35" s="277">
        <f>IFERROR('tablas pernocta cat ev anual'!M35/'tablas pernocta cat ev anual'!M48-1,"-")</f>
        <v>2.6101826341192957E-2</v>
      </c>
    </row>
    <row r="36" spans="2:8" hidden="1" outlineLevel="1" x14ac:dyDescent="0.25">
      <c r="B36" s="114" t="s">
        <v>97</v>
      </c>
      <c r="C36" s="276">
        <f>IFERROR('tablas pernocta cat ev anual'!C36/'tablas pernocta cat ev anual'!C49-1,"-")</f>
        <v>0.54522821576763492</v>
      </c>
      <c r="D36" s="276">
        <f>IFERROR('tablas pernocta cat ev anual'!E36/'tablas pernocta cat ev anual'!E49-1,"-")</f>
        <v>2.4479804161565699E-3</v>
      </c>
      <c r="E36" s="276">
        <f>IFERROR('tablas pernocta cat ev anual'!G36/'tablas pernocta cat ev anual'!G49-1,"-")</f>
        <v>0.11662965522330992</v>
      </c>
      <c r="F36" s="277">
        <f>IFERROR('tablas pernocta cat ev anual'!I36/'tablas pernocta cat ev anual'!I49-1,"-")</f>
        <v>0.10081260087938992</v>
      </c>
      <c r="G36" s="276">
        <f>IFERROR('tablas pernocta cat ev anual'!K36/'tablas pernocta cat ev anual'!K49-1,"-")</f>
        <v>-3.2596056387073524E-2</v>
      </c>
      <c r="H36" s="277">
        <f>IFERROR('tablas pernocta cat ev anual'!M36/'tablas pernocta cat ev anual'!M49-1,"-")</f>
        <v>5.9566630844148927E-2</v>
      </c>
    </row>
    <row r="37" spans="2:8" collapsed="1" x14ac:dyDescent="0.25">
      <c r="B37" s="157">
        <v>2012</v>
      </c>
      <c r="C37" s="96">
        <f>IFERROR('tablas pernocta cat ev anual'!C37/'tablas pernocta cat ev anual'!C50-1,"-")</f>
        <v>0.21129781909188416</v>
      </c>
      <c r="D37" s="96">
        <f>IFERROR('tablas pernocta cat ev anual'!E37/'tablas pernocta cat ev anual'!E50-1,"-")</f>
        <v>-9.6496590470784294E-2</v>
      </c>
      <c r="E37" s="96">
        <f>IFERROR('tablas pernocta cat ev anual'!G37/'tablas pernocta cat ev anual'!G50-1,"-")</f>
        <v>1.0702489140430593E-3</v>
      </c>
      <c r="F37" s="96">
        <f>IFERROR('tablas pernocta cat ev anual'!I37/'tablas pernocta cat ev anual'!I50-1,"-")</f>
        <v>-1.1160021875364246E-2</v>
      </c>
      <c r="G37" s="96">
        <f>IFERROR('tablas pernocta cat ev anual'!K37/'tablas pernocta cat ev anual'!K50-1,"-")</f>
        <v>-9.926082223986521E-2</v>
      </c>
      <c r="H37" s="96">
        <f>IFERROR('tablas pernocta cat ev anual'!M37/'tablas pernocta cat ev anual'!M50-1,"-")</f>
        <v>-3.5541800047686478E-2</v>
      </c>
    </row>
    <row r="38" spans="2:8" hidden="1" outlineLevel="1" x14ac:dyDescent="0.25">
      <c r="B38" s="114" t="s">
        <v>86</v>
      </c>
      <c r="C38" s="276">
        <f>IFERROR('tablas pernocta cat ev anual'!C38/'tablas pernocta cat ev anual'!C51-1,"-")</f>
        <v>-0.45751633986928109</v>
      </c>
      <c r="D38" s="276">
        <f>IFERROR('tablas pernocta cat ev anual'!E38/'tablas pernocta cat ev anual'!E51-1,"-")</f>
        <v>-1.7379078713557594E-2</v>
      </c>
      <c r="E38" s="276">
        <f>IFERROR('tablas pernocta cat ev anual'!G38/'tablas pernocta cat ev anual'!G51-1,"-")</f>
        <v>0.24650224061847914</v>
      </c>
      <c r="F38" s="277">
        <f>IFERROR('tablas pernocta cat ev anual'!I38/'tablas pernocta cat ev anual'!I51-1,"-")</f>
        <v>0.1921252190813334</v>
      </c>
      <c r="G38" s="276">
        <f>IFERROR('tablas pernocta cat ev anual'!K38/'tablas pernocta cat ev anual'!K51-1,"-")</f>
        <v>-6.6285599047120836E-2</v>
      </c>
      <c r="H38" s="277">
        <f>IFERROR('tablas pernocta cat ev anual'!M38/'tablas pernocta cat ev anual'!M51-1,"-")</f>
        <v>0.10035540674825216</v>
      </c>
    </row>
    <row r="39" spans="2:8" hidden="1" outlineLevel="1" x14ac:dyDescent="0.25">
      <c r="B39" s="114" t="s">
        <v>87</v>
      </c>
      <c r="C39" s="276">
        <f>IFERROR('tablas pernocta cat ev anual'!C39/'tablas pernocta cat ev anual'!C52-1,"-")</f>
        <v>-0.20821493154223714</v>
      </c>
      <c r="D39" s="276">
        <f>IFERROR('tablas pernocta cat ev anual'!E39/'tablas pernocta cat ev anual'!E52-1,"-")</f>
        <v>-2.7863231115900833E-2</v>
      </c>
      <c r="E39" s="276">
        <f>IFERROR('tablas pernocta cat ev anual'!G39/'tablas pernocta cat ev anual'!G52-1,"-")</f>
        <v>0.26200191877198598</v>
      </c>
      <c r="F39" s="277">
        <f>IFERROR('tablas pernocta cat ev anual'!I39/'tablas pernocta cat ev anual'!I52-1,"-")</f>
        <v>0.20460144213992271</v>
      </c>
      <c r="G39" s="276">
        <f>IFERROR('tablas pernocta cat ev anual'!K39/'tablas pernocta cat ev anual'!K52-1,"-")</f>
        <v>-0.12994796178303081</v>
      </c>
      <c r="H39" s="277">
        <f>IFERROR('tablas pernocta cat ev anual'!M39/'tablas pernocta cat ev anual'!M52-1,"-")</f>
        <v>8.7509376165002539E-2</v>
      </c>
    </row>
    <row r="40" spans="2:8" hidden="1" outlineLevel="1" x14ac:dyDescent="0.25">
      <c r="B40" s="114" t="s">
        <v>88</v>
      </c>
      <c r="C40" s="276">
        <f>IFERROR('tablas pernocta cat ev anual'!C40/'tablas pernocta cat ev anual'!C53-1,"-")</f>
        <v>-0.18862121988723735</v>
      </c>
      <c r="D40" s="276">
        <f>IFERROR('tablas pernocta cat ev anual'!E40/'tablas pernocta cat ev anual'!E53-1,"-")</f>
        <v>9.8926811006426751E-2</v>
      </c>
      <c r="E40" s="276">
        <f>IFERROR('tablas pernocta cat ev anual'!G40/'tablas pernocta cat ev anual'!G53-1,"-")</f>
        <v>0.10978822827599921</v>
      </c>
      <c r="F40" s="277">
        <f>IFERROR('tablas pernocta cat ev anual'!I40/'tablas pernocta cat ev anual'!I53-1,"-")</f>
        <v>0.10583207535134909</v>
      </c>
      <c r="G40" s="276">
        <f>IFERROR('tablas pernocta cat ev anual'!K40/'tablas pernocta cat ev anual'!K53-1,"-")</f>
        <v>-4.5968125040751873E-2</v>
      </c>
      <c r="H40" s="277">
        <f>IFERROR('tablas pernocta cat ev anual'!M40/'tablas pernocta cat ev anual'!M53-1,"-")</f>
        <v>5.8253192495664408E-2</v>
      </c>
    </row>
    <row r="41" spans="2:8" hidden="1" outlineLevel="1" x14ac:dyDescent="0.25">
      <c r="B41" s="114" t="s">
        <v>89</v>
      </c>
      <c r="C41" s="276">
        <f>IFERROR('tablas pernocta cat ev anual'!C41/'tablas pernocta cat ev anual'!C54-1,"-")</f>
        <v>-7.3402061855670109E-2</v>
      </c>
      <c r="D41" s="276">
        <f>IFERROR('tablas pernocta cat ev anual'!E41/'tablas pernocta cat ev anual'!E54-1,"-")</f>
        <v>0.30484668644906043</v>
      </c>
      <c r="E41" s="276">
        <f>IFERROR('tablas pernocta cat ev anual'!G41/'tablas pernocta cat ev anual'!G54-1,"-")</f>
        <v>0.26781386330586532</v>
      </c>
      <c r="F41" s="277">
        <f>IFERROR('tablas pernocta cat ev anual'!I41/'tablas pernocta cat ev anual'!I54-1,"-")</f>
        <v>0.26900977327774789</v>
      </c>
      <c r="G41" s="276">
        <f>IFERROR('tablas pernocta cat ev anual'!K41/'tablas pernocta cat ev anual'!K54-1,"-")</f>
        <v>-0.16592360278367102</v>
      </c>
      <c r="H41" s="277">
        <f>IFERROR('tablas pernocta cat ev anual'!M41/'tablas pernocta cat ev anual'!M54-1,"-")</f>
        <v>0.14596260684999818</v>
      </c>
    </row>
    <row r="42" spans="2:8" hidden="1" outlineLevel="1" x14ac:dyDescent="0.25">
      <c r="B42" s="114" t="s">
        <v>90</v>
      </c>
      <c r="C42" s="276">
        <f>IFERROR('tablas pernocta cat ev anual'!C42/'tablas pernocta cat ev anual'!C55-1,"-")</f>
        <v>-0.34555229716520042</v>
      </c>
      <c r="D42" s="276">
        <f>IFERROR('tablas pernocta cat ev anual'!E42/'tablas pernocta cat ev anual'!E55-1,"-")</f>
        <v>0.26214349376114088</v>
      </c>
      <c r="E42" s="276">
        <f>IFERROR('tablas pernocta cat ev anual'!G42/'tablas pernocta cat ev anual'!G55-1,"-")</f>
        <v>0.1641875784761524</v>
      </c>
      <c r="F42" s="277">
        <f>IFERROR('tablas pernocta cat ev anual'!I42/'tablas pernocta cat ev anual'!I55-1,"-")</f>
        <v>0.17209919575332178</v>
      </c>
      <c r="G42" s="276">
        <f>IFERROR('tablas pernocta cat ev anual'!K42/'tablas pernocta cat ev anual'!K55-1,"-")</f>
        <v>-3.0049684336359239E-2</v>
      </c>
      <c r="H42" s="277">
        <f>IFERROR('tablas pernocta cat ev anual'!M42/'tablas pernocta cat ev anual'!M55-1,"-")</f>
        <v>0.1115102113937656</v>
      </c>
    </row>
    <row r="43" spans="2:8" hidden="1" outlineLevel="1" x14ac:dyDescent="0.25">
      <c r="B43" s="114" t="s">
        <v>91</v>
      </c>
      <c r="C43" s="276">
        <f>IFERROR('tablas pernocta cat ev anual'!C43/'tablas pernocta cat ev anual'!C56-1,"-")</f>
        <v>7.7614765735920521E-2</v>
      </c>
      <c r="D43" s="276">
        <f>IFERROR('tablas pernocta cat ev anual'!E43/'tablas pernocta cat ev anual'!E56-1,"-")</f>
        <v>9.6067667488237696E-3</v>
      </c>
      <c r="E43" s="276">
        <f>IFERROR('tablas pernocta cat ev anual'!G43/'tablas pernocta cat ev anual'!G56-1,"-")</f>
        <v>0.188224510456664</v>
      </c>
      <c r="F43" s="277">
        <f>IFERROR('tablas pernocta cat ev anual'!I43/'tablas pernocta cat ev anual'!I56-1,"-")</f>
        <v>0.16251074472098725</v>
      </c>
      <c r="G43" s="276">
        <f>IFERROR('tablas pernocta cat ev anual'!K43/'tablas pernocta cat ev anual'!K56-1,"-")</f>
        <v>-1.7964750717281985E-3</v>
      </c>
      <c r="H43" s="277">
        <f>IFERROR('tablas pernocta cat ev anual'!M43/'tablas pernocta cat ev anual'!M56-1,"-")</f>
        <v>0.11183198304337072</v>
      </c>
    </row>
    <row r="44" spans="2:8" hidden="1" outlineLevel="1" x14ac:dyDescent="0.25">
      <c r="B44" s="114" t="s">
        <v>92</v>
      </c>
      <c r="C44" s="276">
        <f>IFERROR('tablas pernocta cat ev anual'!C44/'tablas pernocta cat ev anual'!C57-1,"-")</f>
        <v>7.0063694267517018E-3</v>
      </c>
      <c r="D44" s="276">
        <f>IFERROR('tablas pernocta cat ev anual'!E44/'tablas pernocta cat ev anual'!E57-1,"-")</f>
        <v>-3.6470179006234393E-2</v>
      </c>
      <c r="E44" s="276">
        <f>IFERROR('tablas pernocta cat ev anual'!G44/'tablas pernocta cat ev anual'!G57-1,"-")</f>
        <v>1.7510638647454169E-2</v>
      </c>
      <c r="F44" s="277">
        <f>IFERROR('tablas pernocta cat ev anual'!I44/'tablas pernocta cat ev anual'!I57-1,"-")</f>
        <v>1.0308256166008611E-2</v>
      </c>
      <c r="G44" s="276">
        <f>IFERROR('tablas pernocta cat ev anual'!K44/'tablas pernocta cat ev anual'!K57-1,"-")</f>
        <v>-0.30414127692606252</v>
      </c>
      <c r="H44" s="277">
        <f>IFERROR('tablas pernocta cat ev anual'!M44/'tablas pernocta cat ev anual'!M57-1,"-")</f>
        <v>-8.8200962988181475E-2</v>
      </c>
    </row>
    <row r="45" spans="2:8" hidden="1" outlineLevel="1" x14ac:dyDescent="0.25">
      <c r="B45" s="114" t="s">
        <v>93</v>
      </c>
      <c r="C45" s="276">
        <f>IFERROR('tablas pernocta cat ev anual'!C45/'tablas pernocta cat ev anual'!C58-1,"-")</f>
        <v>-0.44478737997256512</v>
      </c>
      <c r="D45" s="276">
        <f>IFERROR('tablas pernocta cat ev anual'!E45/'tablas pernocta cat ev anual'!E58-1,"-")</f>
        <v>-0.13312969020588805</v>
      </c>
      <c r="E45" s="276">
        <f>IFERROR('tablas pernocta cat ev anual'!G45/'tablas pernocta cat ev anual'!G58-1,"-")</f>
        <v>3.6171359925841085E-2</v>
      </c>
      <c r="F45" s="277">
        <f>IFERROR('tablas pernocta cat ev anual'!I45/'tablas pernocta cat ev anual'!I58-1,"-")</f>
        <v>3.1883718204197553E-3</v>
      </c>
      <c r="G45" s="276">
        <f>IFERROR('tablas pernocta cat ev anual'!K45/'tablas pernocta cat ev anual'!K58-1,"-")</f>
        <v>-0.32419824586292356</v>
      </c>
      <c r="H45" s="277">
        <f>IFERROR('tablas pernocta cat ev anual'!M45/'tablas pernocta cat ev anual'!M58-1,"-")</f>
        <v>-0.10121593246771221</v>
      </c>
    </row>
    <row r="46" spans="2:8" hidden="1" outlineLevel="1" x14ac:dyDescent="0.25">
      <c r="B46" s="114" t="s">
        <v>94</v>
      </c>
      <c r="C46" s="276">
        <f>IFERROR('tablas pernocta cat ev anual'!C46/'tablas pernocta cat ev anual'!C59-1,"-")</f>
        <v>0.20816186556927296</v>
      </c>
      <c r="D46" s="276">
        <f>IFERROR('tablas pernocta cat ev anual'!E46/'tablas pernocta cat ev anual'!E59-1,"-")</f>
        <v>0.10224648835866845</v>
      </c>
      <c r="E46" s="276">
        <f>IFERROR('tablas pernocta cat ev anual'!G46/'tablas pernocta cat ev anual'!G59-1,"-")</f>
        <v>0.23906298773162815</v>
      </c>
      <c r="F46" s="277">
        <f>IFERROR('tablas pernocta cat ev anual'!I46/'tablas pernocta cat ev anual'!I59-1,"-")</f>
        <v>0.21648497636072372</v>
      </c>
      <c r="G46" s="276">
        <f>IFERROR('tablas pernocta cat ev anual'!K46/'tablas pernocta cat ev anual'!K59-1,"-")</f>
        <v>2.9641745458186985E-2</v>
      </c>
      <c r="H46" s="277">
        <f>IFERROR('tablas pernocta cat ev anual'!M46/'tablas pernocta cat ev anual'!M59-1,"-")</f>
        <v>0.15690026373146759</v>
      </c>
    </row>
    <row r="47" spans="2:8" hidden="1" outlineLevel="1" x14ac:dyDescent="0.25">
      <c r="B47" s="114" t="s">
        <v>95</v>
      </c>
      <c r="C47" s="276">
        <f>IFERROR('tablas pernocta cat ev anual'!C47/'tablas pernocta cat ev anual'!C60-1,"-")</f>
        <v>-0.38293302089435655</v>
      </c>
      <c r="D47" s="276">
        <f>IFERROR('tablas pernocta cat ev anual'!E47/'tablas pernocta cat ev anual'!E60-1,"-")</f>
        <v>0.10199930256887124</v>
      </c>
      <c r="E47" s="276">
        <f>IFERROR('tablas pernocta cat ev anual'!G47/'tablas pernocta cat ev anual'!G60-1,"-")</f>
        <v>0.22120861883926368</v>
      </c>
      <c r="F47" s="277">
        <f>IFERROR('tablas pernocta cat ev anual'!I47/'tablas pernocta cat ev anual'!I60-1,"-")</f>
        <v>0.1925995823342872</v>
      </c>
      <c r="G47" s="276">
        <f>IFERROR('tablas pernocta cat ev anual'!K47/'tablas pernocta cat ev anual'!K60-1,"-")</f>
        <v>2.0218382894760856E-2</v>
      </c>
      <c r="H47" s="277">
        <f>IFERROR('tablas pernocta cat ev anual'!M47/'tablas pernocta cat ev anual'!M60-1,"-")</f>
        <v>0.13452748280785842</v>
      </c>
    </row>
    <row r="48" spans="2:8" hidden="1" outlineLevel="1" x14ac:dyDescent="0.25">
      <c r="B48" s="114" t="s">
        <v>96</v>
      </c>
      <c r="C48" s="276">
        <f>IFERROR('tablas pernocta cat ev anual'!C48/'tablas pernocta cat ev anual'!C61-1,"-")</f>
        <v>-0.17796014067995314</v>
      </c>
      <c r="D48" s="276">
        <f>IFERROR('tablas pernocta cat ev anual'!E48/'tablas pernocta cat ev anual'!E61-1,"-")</f>
        <v>3.3422966870065851E-2</v>
      </c>
      <c r="E48" s="276">
        <f>IFERROR('tablas pernocta cat ev anual'!G48/'tablas pernocta cat ev anual'!G61-1,"-")</f>
        <v>9.7755912186025418E-2</v>
      </c>
      <c r="F48" s="277">
        <f>IFERROR('tablas pernocta cat ev anual'!I48/'tablas pernocta cat ev anual'!I61-1,"-")</f>
        <v>8.3546839671938544E-2</v>
      </c>
      <c r="G48" s="276">
        <f>IFERROR('tablas pernocta cat ev anual'!K48/'tablas pernocta cat ev anual'!K61-1,"-")</f>
        <v>-9.9236511994041043E-2</v>
      </c>
      <c r="H48" s="277">
        <f>IFERROR('tablas pernocta cat ev anual'!M48/'tablas pernocta cat ev anual'!M61-1,"-")</f>
        <v>2.1569505353630447E-2</v>
      </c>
    </row>
    <row r="49" spans="2:8" hidden="1" outlineLevel="1" x14ac:dyDescent="0.25">
      <c r="B49" s="114" t="s">
        <v>97</v>
      </c>
      <c r="C49" s="276">
        <f>IFERROR('tablas pernocta cat ev anual'!C49/'tablas pernocta cat ev anual'!C62-1,"-")</f>
        <v>-0.28698224852071008</v>
      </c>
      <c r="D49" s="276">
        <f>IFERROR('tablas pernocta cat ev anual'!E49/'tablas pernocta cat ev anual'!E62-1,"-")</f>
        <v>8.0945993127400362E-2</v>
      </c>
      <c r="E49" s="276">
        <f>IFERROR('tablas pernocta cat ev anual'!G49/'tablas pernocta cat ev anual'!G62-1,"-")</f>
        <v>-1.213187658027548E-2</v>
      </c>
      <c r="F49" s="277">
        <f>IFERROR('tablas pernocta cat ev anual'!I49/'tablas pernocta cat ev anual'!I62-1,"-")</f>
        <v>-6.2853551225638959E-4</v>
      </c>
      <c r="G49" s="276">
        <f>IFERROR('tablas pernocta cat ev anual'!K49/'tablas pernocta cat ev anual'!K62-1,"-")</f>
        <v>-0.13709045641372353</v>
      </c>
      <c r="H49" s="277">
        <f>IFERROR('tablas pernocta cat ev anual'!M49/'tablas pernocta cat ev anual'!M62-1,"-")</f>
        <v>-4.7212839694320885E-2</v>
      </c>
    </row>
    <row r="50" spans="2:8" collapsed="1" x14ac:dyDescent="0.25">
      <c r="B50" s="157">
        <v>2011</v>
      </c>
      <c r="C50" s="96">
        <f>IFERROR('tablas pernocta cat ev anual'!C50/'tablas pernocta cat ev anual'!C63-1,"-")</f>
        <v>-0.21507548970084756</v>
      </c>
      <c r="D50" s="96">
        <f>IFERROR('tablas pernocta cat ev anual'!E50/'tablas pernocta cat ev anual'!E63-1,"-")</f>
        <v>5.534029423172182E-2</v>
      </c>
      <c r="E50" s="96">
        <f>IFERROR('tablas pernocta cat ev anual'!G50/'tablas pernocta cat ev anual'!G63-1,"-")</f>
        <v>0.14864305355510621</v>
      </c>
      <c r="F50" s="96">
        <f>IFERROR('tablas pernocta cat ev anual'!I50/'tablas pernocta cat ev anual'!I63-1,"-")</f>
        <v>0.13081329249129214</v>
      </c>
      <c r="G50" s="96">
        <f>IFERROR('tablas pernocta cat ev anual'!K50/'tablas pernocta cat ev anual'!K63-1,"-")</f>
        <v>-0.10239827620705466</v>
      </c>
      <c r="H50" s="96">
        <f>IFERROR('tablas pernocta cat ev anual'!M50/'tablas pernocta cat ev anual'!M63-1,"-")</f>
        <v>5.4957801742654633E-2</v>
      </c>
    </row>
    <row r="51" spans="2:8" hidden="1" outlineLevel="1" x14ac:dyDescent="0.25">
      <c r="B51" s="114" t="s">
        <v>86</v>
      </c>
      <c r="C51" s="276">
        <f>IFERROR('tablas pernocta cat ev anual'!C51/'tablas pernocta cat ev anual'!C64-1,"-")</f>
        <v>-0.20436817472698909</v>
      </c>
      <c r="D51" s="276">
        <f>IFERROR('tablas pernocta cat ev anual'!E51/'tablas pernocta cat ev anual'!E64-1,"-")</f>
        <v>-3.6771620960764362E-2</v>
      </c>
      <c r="E51" s="276">
        <f>IFERROR('tablas pernocta cat ev anual'!G51/'tablas pernocta cat ev anual'!G64-1,"-")</f>
        <v>-0.13368302513039354</v>
      </c>
      <c r="F51" s="277">
        <f>IFERROR('tablas pernocta cat ev anual'!I51/'tablas pernocta cat ev anual'!I64-1,"-")</f>
        <v>-0.1187561933423863</v>
      </c>
      <c r="G51" s="276">
        <f>IFERROR('tablas pernocta cat ev anual'!K51/'tablas pernocta cat ev anual'!K64-1,"-")</f>
        <v>-0.12176911411461278</v>
      </c>
      <c r="H51" s="277">
        <f>IFERROR('tablas pernocta cat ev anual'!M51/'tablas pernocta cat ev anual'!M64-1,"-")</f>
        <v>-0.11982854058568837</v>
      </c>
    </row>
    <row r="52" spans="2:8" hidden="1" outlineLevel="1" x14ac:dyDescent="0.25">
      <c r="B52" s="114" t="s">
        <v>87</v>
      </c>
      <c r="C52" s="276">
        <f>IFERROR('tablas pernocta cat ev anual'!C52/'tablas pernocta cat ev anual'!C65-1,"-")</f>
        <v>3.7555282555282554</v>
      </c>
      <c r="D52" s="276">
        <f>IFERROR('tablas pernocta cat ev anual'!E52/'tablas pernocta cat ev anual'!E65-1,"-")</f>
        <v>2.5932254497939455E-2</v>
      </c>
      <c r="E52" s="276">
        <f>IFERROR('tablas pernocta cat ev anual'!G52/'tablas pernocta cat ev anual'!G65-1,"-")</f>
        <v>-0.13223736790693541</v>
      </c>
      <c r="F52" s="277">
        <f>IFERROR('tablas pernocta cat ev anual'!I52/'tablas pernocta cat ev anual'!I65-1,"-")</f>
        <v>-9.7848346284399756E-2</v>
      </c>
      <c r="G52" s="276">
        <f>IFERROR('tablas pernocta cat ev anual'!K52/'tablas pernocta cat ev anual'!K65-1,"-")</f>
        <v>-6.4959141797760855E-2</v>
      </c>
      <c r="H52" s="277">
        <f>IFERROR('tablas pernocta cat ev anual'!M52/'tablas pernocta cat ev anual'!M65-1,"-")</f>
        <v>-8.6603609868368459E-2</v>
      </c>
    </row>
    <row r="53" spans="2:8" hidden="1" outlineLevel="1" x14ac:dyDescent="0.25">
      <c r="B53" s="114" t="s">
        <v>88</v>
      </c>
      <c r="C53" s="276">
        <f>IFERROR('tablas pernocta cat ev anual'!C53/'tablas pernocta cat ev anual'!C66-1,"-")</f>
        <v>0.20357803824799503</v>
      </c>
      <c r="D53" s="276">
        <f>IFERROR('tablas pernocta cat ev anual'!E53/'tablas pernocta cat ev anual'!E66-1,"-")</f>
        <v>-4.8729819563152921E-2</v>
      </c>
      <c r="E53" s="276">
        <f>IFERROR('tablas pernocta cat ev anual'!G53/'tablas pernocta cat ev anual'!G66-1,"-")</f>
        <v>-4.3684543306599988E-2</v>
      </c>
      <c r="F53" s="277">
        <f>IFERROR('tablas pernocta cat ev anual'!I53/'tablas pernocta cat ev anual'!I66-1,"-")</f>
        <v>-4.2745027801975088E-2</v>
      </c>
      <c r="G53" s="276">
        <f>IFERROR('tablas pernocta cat ev anual'!K53/'tablas pernocta cat ev anual'!K66-1,"-")</f>
        <v>-0.16845847598097685</v>
      </c>
      <c r="H53" s="277">
        <f>IFERROR('tablas pernocta cat ev anual'!M53/'tablas pernocta cat ev anual'!M66-1,"-")</f>
        <v>-8.60523198104447E-2</v>
      </c>
    </row>
    <row r="54" spans="2:8" hidden="1" outlineLevel="1" x14ac:dyDescent="0.25">
      <c r="B54" s="114" t="s">
        <v>89</v>
      </c>
      <c r="C54" s="276">
        <f>IFERROR('tablas pernocta cat ev anual'!C54/'tablas pernocta cat ev anual'!C67-1,"-")</f>
        <v>0.43831553973902726</v>
      </c>
      <c r="D54" s="276">
        <f>IFERROR('tablas pernocta cat ev anual'!E54/'tablas pernocta cat ev anual'!E67-1,"-")</f>
        <v>-0.15317176680813049</v>
      </c>
      <c r="E54" s="276">
        <f>IFERROR('tablas pernocta cat ev anual'!G54/'tablas pernocta cat ev anual'!G67-1,"-")</f>
        <v>-8.1120204888369241E-2</v>
      </c>
      <c r="F54" s="277">
        <f>IFERROR('tablas pernocta cat ev anual'!I54/'tablas pernocta cat ev anual'!I67-1,"-")</f>
        <v>-8.7411206848834855E-2</v>
      </c>
      <c r="G54" s="276">
        <f>IFERROR('tablas pernocta cat ev anual'!K54/'tablas pernocta cat ev anual'!K67-1,"-")</f>
        <v>-0.19287752822930881</v>
      </c>
      <c r="H54" s="277">
        <f>IFERROR('tablas pernocta cat ev anual'!M54/'tablas pernocta cat ev anual'!M67-1,"-")</f>
        <v>-0.11994488108604673</v>
      </c>
    </row>
    <row r="55" spans="2:8" hidden="1" outlineLevel="1" x14ac:dyDescent="0.25">
      <c r="B55" s="114" t="s">
        <v>90</v>
      </c>
      <c r="C55" s="276">
        <f>IFERROR('tablas pernocta cat ev anual'!C55/'tablas pernocta cat ev anual'!C68-1,"-")</f>
        <v>-0.29032258064516125</v>
      </c>
      <c r="D55" s="276">
        <f>IFERROR('tablas pernocta cat ev anual'!E55/'tablas pernocta cat ev anual'!E68-1,"-")</f>
        <v>-0.32023173917982506</v>
      </c>
      <c r="E55" s="276">
        <f>IFERROR('tablas pernocta cat ev anual'!G55/'tablas pernocta cat ev anual'!G68-1,"-")</f>
        <v>-0.15303165747048486</v>
      </c>
      <c r="F55" s="277">
        <f>IFERROR('tablas pernocta cat ev anual'!I55/'tablas pernocta cat ev anual'!I68-1,"-")</f>
        <v>-0.17730610269105607</v>
      </c>
      <c r="G55" s="276">
        <f>IFERROR('tablas pernocta cat ev anual'!K55/'tablas pernocta cat ev anual'!K68-1,"-")</f>
        <v>-0.27156805120167193</v>
      </c>
      <c r="H55" s="277">
        <f>IFERROR('tablas pernocta cat ev anual'!M55/'tablas pernocta cat ev anual'!M68-1,"-")</f>
        <v>-0.20802333933369399</v>
      </c>
    </row>
    <row r="56" spans="2:8" hidden="1" outlineLevel="1" x14ac:dyDescent="0.25">
      <c r="B56" s="114" t="s">
        <v>91</v>
      </c>
      <c r="C56" s="276">
        <f>IFERROR('tablas pernocta cat ev anual'!C56/'tablas pernocta cat ev anual'!C69-1,"-")</f>
        <v>1.0594541910331383</v>
      </c>
      <c r="D56" s="276">
        <f>IFERROR('tablas pernocta cat ev anual'!E56/'tablas pernocta cat ev anual'!E69-1,"-")</f>
        <v>-0.22825523084904031</v>
      </c>
      <c r="E56" s="276">
        <f>IFERROR('tablas pernocta cat ev anual'!G56/'tablas pernocta cat ev anual'!G69-1,"-")</f>
        <v>-0.11855100309913613</v>
      </c>
      <c r="F56" s="277">
        <f>IFERROR('tablas pernocta cat ev anual'!I56/'tablas pernocta cat ev anual'!I69-1,"-")</f>
        <v>-0.13161121225119821</v>
      </c>
      <c r="G56" s="276">
        <f>IFERROR('tablas pernocta cat ev anual'!K56/'tablas pernocta cat ev anual'!K69-1,"-")</f>
        <v>-0.27644954284740753</v>
      </c>
      <c r="H56" s="277">
        <f>IFERROR('tablas pernocta cat ev anual'!M56/'tablas pernocta cat ev anual'!M69-1,"-")</f>
        <v>-0.18210977890221103</v>
      </c>
    </row>
    <row r="57" spans="2:8" hidden="1" outlineLevel="1" x14ac:dyDescent="0.25">
      <c r="B57" s="114" t="s">
        <v>92</v>
      </c>
      <c r="C57" s="276">
        <f>IFERROR('tablas pernocta cat ev anual'!C57/'tablas pernocta cat ev anual'!C70-1,"-")</f>
        <v>0.75615212527964215</v>
      </c>
      <c r="D57" s="276">
        <f>IFERROR('tablas pernocta cat ev anual'!E57/'tablas pernocta cat ev anual'!E70-1,"-")</f>
        <v>-8.5988896769302214E-2</v>
      </c>
      <c r="E57" s="276">
        <f>IFERROR('tablas pernocta cat ev anual'!G57/'tablas pernocta cat ev anual'!G70-1,"-")</f>
        <v>0.14068576462099269</v>
      </c>
      <c r="F57" s="277">
        <f>IFERROR('tablas pernocta cat ev anual'!I57/'tablas pernocta cat ev anual'!I70-1,"-")</f>
        <v>0.1065244564259098</v>
      </c>
      <c r="G57" s="276">
        <f>IFERROR('tablas pernocta cat ev anual'!K57/'tablas pernocta cat ev anual'!K70-1,"-")</f>
        <v>-0.13326784765159827</v>
      </c>
      <c r="H57" s="277">
        <f>IFERROR('tablas pernocta cat ev anual'!M57/'tablas pernocta cat ev anual'!M70-1,"-")</f>
        <v>1.8269521248408971E-2</v>
      </c>
    </row>
    <row r="58" spans="2:8" hidden="1" outlineLevel="1" x14ac:dyDescent="0.25">
      <c r="B58" s="114" t="s">
        <v>93</v>
      </c>
      <c r="C58" s="276">
        <f>IFERROR('tablas pernocta cat ev anual'!C58/'tablas pernocta cat ev anual'!C71-1,"-")</f>
        <v>2.9781718963165074</v>
      </c>
      <c r="D58" s="276">
        <f>IFERROR('tablas pernocta cat ev anual'!E58/'tablas pernocta cat ev anual'!E71-1,"-")</f>
        <v>2.0871187938908742E-2</v>
      </c>
      <c r="E58" s="276">
        <f>IFERROR('tablas pernocta cat ev anual'!G58/'tablas pernocta cat ev anual'!G71-1,"-")</f>
        <v>2.8665116324326334E-2</v>
      </c>
      <c r="F58" s="277">
        <f>IFERROR('tablas pernocta cat ev anual'!I58/'tablas pernocta cat ev anual'!I71-1,"-")</f>
        <v>3.6132871804214428E-2</v>
      </c>
      <c r="G58" s="276">
        <f>IFERROR('tablas pernocta cat ev anual'!K58/'tablas pernocta cat ev anual'!K71-1,"-")</f>
        <v>-8.575504879035023E-2</v>
      </c>
      <c r="H58" s="277">
        <f>IFERROR('tablas pernocta cat ev anual'!M58/'tablas pernocta cat ev anual'!M71-1,"-")</f>
        <v>-6.123107523355098E-3</v>
      </c>
    </row>
    <row r="59" spans="2:8" hidden="1" outlineLevel="1" x14ac:dyDescent="0.25">
      <c r="B59" s="114" t="s">
        <v>94</v>
      </c>
      <c r="C59" s="276">
        <f>IFERROR('tablas pernocta cat ev anual'!C59/'tablas pernocta cat ev anual'!C72-1,"-")</f>
        <v>0.11638591117917296</v>
      </c>
      <c r="D59" s="276">
        <f>IFERROR('tablas pernocta cat ev anual'!E59/'tablas pernocta cat ev anual'!E72-1,"-")</f>
        <v>-0.1615882554598802</v>
      </c>
      <c r="E59" s="276">
        <f>IFERROR('tablas pernocta cat ev anual'!G59/'tablas pernocta cat ev anual'!G72-1,"-")</f>
        <v>-0.15892103473103436</v>
      </c>
      <c r="F59" s="277">
        <f>IFERROR('tablas pernocta cat ev anual'!I59/'tablas pernocta cat ev anual'!I72-1,"-")</f>
        <v>-0.15698804308442305</v>
      </c>
      <c r="G59" s="276">
        <f>IFERROR('tablas pernocta cat ev anual'!K59/'tablas pernocta cat ev anual'!K72-1,"-")</f>
        <v>-0.1870021846208122</v>
      </c>
      <c r="H59" s="277">
        <f>IFERROR('tablas pernocta cat ev anual'!M59/'tablas pernocta cat ev anual'!M72-1,"-")</f>
        <v>-0.16679749170702285</v>
      </c>
    </row>
    <row r="60" spans="2:8" hidden="1" outlineLevel="1" x14ac:dyDescent="0.25">
      <c r="B60" s="114" t="s">
        <v>95</v>
      </c>
      <c r="C60" s="276">
        <f>IFERROR('tablas pernocta cat ev anual'!C60/'tablas pernocta cat ev anual'!C73-1,"-")</f>
        <v>-1.0817075526366571E-2</v>
      </c>
      <c r="D60" s="276">
        <f>IFERROR('tablas pernocta cat ev anual'!E60/'tablas pernocta cat ev anual'!E73-1,"-")</f>
        <v>-2.8184128777181572E-2</v>
      </c>
      <c r="E60" s="276">
        <f>IFERROR('tablas pernocta cat ev anual'!G60/'tablas pernocta cat ev anual'!G73-1,"-")</f>
        <v>-6.3992553695930821E-2</v>
      </c>
      <c r="F60" s="277">
        <f>IFERROR('tablas pernocta cat ev anual'!I60/'tablas pernocta cat ev anual'!I73-1,"-")</f>
        <v>-5.7644819050895468E-2</v>
      </c>
      <c r="G60" s="276">
        <f>IFERROR('tablas pernocta cat ev anual'!K60/'tablas pernocta cat ev anual'!K73-1,"-")</f>
        <v>-0.19686683817703388</v>
      </c>
      <c r="H60" s="277">
        <f>IFERROR('tablas pernocta cat ev anual'!M60/'tablas pernocta cat ev anual'!M73-1,"-")</f>
        <v>-0.10964006174023433</v>
      </c>
    </row>
    <row r="61" spans="2:8" hidden="1" outlineLevel="1" x14ac:dyDescent="0.25">
      <c r="B61" s="114" t="s">
        <v>96</v>
      </c>
      <c r="C61" s="276">
        <f>IFERROR('tablas pernocta cat ev anual'!C61/'tablas pernocta cat ev anual'!C74-1,"-")</f>
        <v>-0.29270315091210619</v>
      </c>
      <c r="D61" s="276">
        <f>IFERROR('tablas pernocta cat ev anual'!E61/'tablas pernocta cat ev anual'!E74-1,"-")</f>
        <v>-4.513134505234051E-2</v>
      </c>
      <c r="E61" s="276">
        <f>IFERROR('tablas pernocta cat ev anual'!G61/'tablas pernocta cat ev anual'!G74-1,"-")</f>
        <v>0.10434022902430651</v>
      </c>
      <c r="F61" s="277">
        <f>IFERROR('tablas pernocta cat ev anual'!I61/'tablas pernocta cat ev anual'!I74-1,"-")</f>
        <v>6.8832036834190369E-2</v>
      </c>
      <c r="G61" s="276">
        <f>IFERROR('tablas pernocta cat ev anual'!K61/'tablas pernocta cat ev anual'!K74-1,"-")</f>
        <v>-0.14836244803806142</v>
      </c>
      <c r="H61" s="277">
        <f>IFERROR('tablas pernocta cat ev anual'!M61/'tablas pernocta cat ev anual'!M74-1,"-")</f>
        <v>-1.6238661453931491E-2</v>
      </c>
    </row>
    <row r="62" spans="2:8" hidden="1" outlineLevel="1" x14ac:dyDescent="0.25">
      <c r="B62" s="114" t="s">
        <v>97</v>
      </c>
      <c r="C62" s="276">
        <f>IFERROR('tablas pernocta cat ev anual'!C62/'tablas pernocta cat ev anual'!C75-1,"-")</f>
        <v>-0.30723508915761422</v>
      </c>
      <c r="D62" s="276">
        <f>IFERROR('tablas pernocta cat ev anual'!E62/'tablas pernocta cat ev anual'!E75-1,"-")</f>
        <v>-0.15007496720184921</v>
      </c>
      <c r="E62" s="276">
        <f>IFERROR('tablas pernocta cat ev anual'!G62/'tablas pernocta cat ev anual'!G75-1,"-")</f>
        <v>2.5124757533860231E-2</v>
      </c>
      <c r="F62" s="277">
        <f>IFERROR('tablas pernocta cat ev anual'!I62/'tablas pernocta cat ev anual'!I75-1,"-")</f>
        <v>-1.0218069907894201E-2</v>
      </c>
      <c r="G62" s="276">
        <f>IFERROR('tablas pernocta cat ev anual'!K62/'tablas pernocta cat ev anual'!K75-1,"-")</f>
        <v>-0.19338140456878716</v>
      </c>
      <c r="H62" s="277">
        <f>IFERROR('tablas pernocta cat ev anual'!M62/'tablas pernocta cat ev anual'!M75-1,"-")</f>
        <v>-8.1423600594961676E-2</v>
      </c>
    </row>
    <row r="63" spans="2:8" collapsed="1" x14ac:dyDescent="0.25">
      <c r="B63" s="157">
        <v>2010</v>
      </c>
      <c r="C63" s="96">
        <f>IFERROR('tablas pernocta cat ev anual'!C63/'tablas pernocta cat ev anual'!C76-1,"-")</f>
        <v>0.10661159591317038</v>
      </c>
      <c r="D63" s="96">
        <f>IFERROR('tablas pernocta cat ev anual'!E63/'tablas pernocta cat ev anual'!E76-1,"-")</f>
        <v>-0.10298514660493829</v>
      </c>
      <c r="E63" s="96">
        <f>IFERROR('tablas pernocta cat ev anual'!G63/'tablas pernocta cat ev anual'!G76-1,"-")</f>
        <v>-5.4585325339625901E-2</v>
      </c>
      <c r="F63" s="96">
        <f>IFERROR('tablas pernocta cat ev anual'!I63/'tablas pernocta cat ev anual'!I76-1,"-")</f>
        <v>-6.0818007092169668E-2</v>
      </c>
      <c r="G63" s="96">
        <f>IFERROR('tablas pernocta cat ev anual'!K63/'tablas pernocta cat ev anual'!K76-1,"-")</f>
        <v>-0.17212642177236226</v>
      </c>
      <c r="H63" s="96">
        <f>IFERROR('tablas pernocta cat ev anual'!M63/'tablas pernocta cat ev anual'!M76-1,"-")</f>
        <v>-0.10016953504486348</v>
      </c>
    </row>
    <row r="64" spans="2:8" hidden="1" outlineLevel="1" x14ac:dyDescent="0.25">
      <c r="B64" s="114" t="s">
        <v>86</v>
      </c>
      <c r="C64" s="276">
        <f>IFERROR('tablas pernocta cat ev anual'!C64/'tablas pernocta cat ev anual'!C77-1,"-")</f>
        <v>-0.40528838719653626</v>
      </c>
      <c r="D64" s="276">
        <f>IFERROR('tablas pernocta cat ev anual'!E64/'tablas pernocta cat ev anual'!E77-1,"-")</f>
        <v>-0.33281463726831229</v>
      </c>
      <c r="E64" s="276">
        <f>IFERROR('tablas pernocta cat ev anual'!G64/'tablas pernocta cat ev anual'!G77-1,"-")</f>
        <v>-1.0570452579571565E-2</v>
      </c>
      <c r="F64" s="277">
        <f>IFERROR('tablas pernocta cat ev anual'!I64/'tablas pernocta cat ev anual'!I77-1,"-")</f>
        <v>-8.9211398646201867E-2</v>
      </c>
      <c r="G64" s="276">
        <f>IFERROR('tablas pernocta cat ev anual'!K64/'tablas pernocta cat ev anual'!K77-1,"-")</f>
        <v>-0.18794214675451926</v>
      </c>
      <c r="H64" s="277">
        <f>IFERROR('tablas pernocta cat ev anual'!M64/'tablas pernocta cat ev anual'!M77-1,"-")</f>
        <v>-0.12698887673607528</v>
      </c>
    </row>
    <row r="65" spans="2:8" hidden="1" outlineLevel="1" x14ac:dyDescent="0.25">
      <c r="B65" s="114" t="s">
        <v>87</v>
      </c>
      <c r="C65" s="276">
        <f>IFERROR('tablas pernocta cat ev anual'!C65/'tablas pernocta cat ev anual'!C78-1,"-")</f>
        <v>-0.82524688707599825</v>
      </c>
      <c r="D65" s="276">
        <f>IFERROR('tablas pernocta cat ev anual'!E65/'tablas pernocta cat ev anual'!E78-1,"-")</f>
        <v>-0.29393646918556793</v>
      </c>
      <c r="E65" s="276">
        <f>IFERROR('tablas pernocta cat ev anual'!G65/'tablas pernocta cat ev anual'!G78-1,"-")</f>
        <v>2.2435742919761914E-3</v>
      </c>
      <c r="F65" s="277">
        <f>IFERROR('tablas pernocta cat ev anual'!I65/'tablas pernocta cat ev anual'!I78-1,"-")</f>
        <v>-6.9460598484211267E-2</v>
      </c>
      <c r="G65" s="276">
        <f>IFERROR('tablas pernocta cat ev anual'!K65/'tablas pernocta cat ev anual'!K78-1,"-")</f>
        <v>-0.18549395988897144</v>
      </c>
      <c r="H65" s="277">
        <f>IFERROR('tablas pernocta cat ev anual'!M65/'tablas pernocta cat ev anual'!M78-1,"-")</f>
        <v>-0.11267867121220665</v>
      </c>
    </row>
    <row r="66" spans="2:8" hidden="1" outlineLevel="1" x14ac:dyDescent="0.25">
      <c r="B66" s="114" t="s">
        <v>88</v>
      </c>
      <c r="C66" s="276">
        <f>IFERROR('tablas pernocta cat ev anual'!C66/'tablas pernocta cat ev anual'!C79-1,"-")</f>
        <v>-0.55503705737029918</v>
      </c>
      <c r="D66" s="276">
        <f>IFERROR('tablas pernocta cat ev anual'!E66/'tablas pernocta cat ev anual'!E79-1,"-")</f>
        <v>-0.41478664096285101</v>
      </c>
      <c r="E66" s="276">
        <f>IFERROR('tablas pernocta cat ev anual'!G66/'tablas pernocta cat ev anual'!G79-1,"-")</f>
        <v>-0.14296831391914078</v>
      </c>
      <c r="F66" s="277">
        <f>IFERROR('tablas pernocta cat ev anual'!I66/'tablas pernocta cat ev anual'!I79-1,"-")</f>
        <v>-0.19890041446418028</v>
      </c>
      <c r="G66" s="276">
        <f>IFERROR('tablas pernocta cat ev anual'!K66/'tablas pernocta cat ev anual'!K79-1,"-")</f>
        <v>-0.25007260772081463</v>
      </c>
      <c r="H66" s="277">
        <f>IFERROR('tablas pernocta cat ev anual'!M66/'tablas pernocta cat ev anual'!M79-1,"-")</f>
        <v>-0.21729922998043105</v>
      </c>
    </row>
    <row r="67" spans="2:8" hidden="1" outlineLevel="1" x14ac:dyDescent="0.25">
      <c r="B67" s="114" t="s">
        <v>89</v>
      </c>
      <c r="C67" s="276">
        <f>IFERROR('tablas pernocta cat ev anual'!C67/'tablas pernocta cat ev anual'!C80-1,"-")</f>
        <v>-0.60226468506723285</v>
      </c>
      <c r="D67" s="276">
        <f>IFERROR('tablas pernocta cat ev anual'!E67/'tablas pernocta cat ev anual'!E80-1,"-")</f>
        <v>-0.35139442231075702</v>
      </c>
      <c r="E67" s="276">
        <f>IFERROR('tablas pernocta cat ev anual'!G67/'tablas pernocta cat ev anual'!G80-1,"-")</f>
        <v>-0.16384478202015429</v>
      </c>
      <c r="F67" s="277">
        <f>IFERROR('tablas pernocta cat ev anual'!I67/'tablas pernocta cat ev anual'!I80-1,"-")</f>
        <v>-0.1999084749265585</v>
      </c>
      <c r="G67" s="276">
        <f>IFERROR('tablas pernocta cat ev anual'!K67/'tablas pernocta cat ev anual'!K80-1,"-")</f>
        <v>-0.2818272012737415</v>
      </c>
      <c r="H67" s="277">
        <f>IFERROR('tablas pernocta cat ev anual'!M67/'tablas pernocta cat ev anual'!M80-1,"-")</f>
        <v>-0.22710382858540357</v>
      </c>
    </row>
    <row r="68" spans="2:8" hidden="1" outlineLevel="1" x14ac:dyDescent="0.25">
      <c r="B68" s="114" t="s">
        <v>90</v>
      </c>
      <c r="C68" s="276">
        <f>IFERROR('tablas pernocta cat ev anual'!C68/'tablas pernocta cat ev anual'!C81-1,"-")</f>
        <v>-0.54818993888105316</v>
      </c>
      <c r="D68" s="276">
        <f>IFERROR('tablas pernocta cat ev anual'!E68/'tablas pernocta cat ev anual'!E81-1,"-")</f>
        <v>-0.40928713624264657</v>
      </c>
      <c r="E68" s="276">
        <f>IFERROR('tablas pernocta cat ev anual'!G68/'tablas pernocta cat ev anual'!G81-1,"-")</f>
        <v>-0.12017248860924279</v>
      </c>
      <c r="F68" s="277">
        <f>IFERROR('tablas pernocta cat ev anual'!I68/'tablas pernocta cat ev anual'!I81-1,"-")</f>
        <v>-0.1817034971960001</v>
      </c>
      <c r="G68" s="276">
        <f>IFERROR('tablas pernocta cat ev anual'!K68/'tablas pernocta cat ev anual'!K81-1,"-")</f>
        <v>-0.34790524354538199</v>
      </c>
      <c r="H68" s="277">
        <f>IFERROR('tablas pernocta cat ev anual'!M68/'tablas pernocta cat ev anual'!M81-1,"-")</f>
        <v>-0.24445590856101518</v>
      </c>
    </row>
    <row r="69" spans="2:8" hidden="1" outlineLevel="1" x14ac:dyDescent="0.25">
      <c r="B69" s="114" t="s">
        <v>91</v>
      </c>
      <c r="C69" s="276">
        <f>IFERROR('tablas pernocta cat ev anual'!C69/'tablas pernocta cat ev anual'!C82-1,"-")</f>
        <v>-0.74778761061946897</v>
      </c>
      <c r="D69" s="276">
        <f>IFERROR('tablas pernocta cat ev anual'!E69/'tablas pernocta cat ev anual'!E82-1,"-")</f>
        <v>-0.21959448061806286</v>
      </c>
      <c r="E69" s="276">
        <f>IFERROR('tablas pernocta cat ev anual'!G69/'tablas pernocta cat ev anual'!G82-1,"-")</f>
        <v>-0.2086980584747703</v>
      </c>
      <c r="F69" s="277">
        <f>IFERROR('tablas pernocta cat ev anual'!I69/'tablas pernocta cat ev anual'!I82-1,"-")</f>
        <v>-0.2162137120044898</v>
      </c>
      <c r="G69" s="276">
        <f>IFERROR('tablas pernocta cat ev anual'!K69/'tablas pernocta cat ev anual'!K82-1,"-")</f>
        <v>-0.28909015058741205</v>
      </c>
      <c r="H69" s="277">
        <f>IFERROR('tablas pernocta cat ev anual'!M69/'tablas pernocta cat ev anual'!M82-1,"-")</f>
        <v>-0.24326043128578301</v>
      </c>
    </row>
    <row r="70" spans="2:8" hidden="1" outlineLevel="1" x14ac:dyDescent="0.25">
      <c r="B70" s="114" t="s">
        <v>92</v>
      </c>
      <c r="C70" s="276">
        <f>IFERROR('tablas pernocta cat ev anual'!C70/'tablas pernocta cat ev anual'!C83-1,"-")</f>
        <v>-0.69151138716356109</v>
      </c>
      <c r="D70" s="276">
        <f>IFERROR('tablas pernocta cat ev anual'!E70/'tablas pernocta cat ev anual'!E83-1,"-")</f>
        <v>-0.33063222342271548</v>
      </c>
      <c r="E70" s="276">
        <f>IFERROR('tablas pernocta cat ev anual'!G70/'tablas pernocta cat ev anual'!G83-1,"-")</f>
        <v>-0.18898460626465374</v>
      </c>
      <c r="F70" s="277">
        <f>IFERROR('tablas pernocta cat ev anual'!I70/'tablas pernocta cat ev anual'!I83-1,"-")</f>
        <v>-0.21988549349978448</v>
      </c>
      <c r="G70" s="276">
        <f>IFERROR('tablas pernocta cat ev anual'!K70/'tablas pernocta cat ev anual'!K83-1,"-")</f>
        <v>-0.17290559528115523</v>
      </c>
      <c r="H70" s="277">
        <f>IFERROR('tablas pernocta cat ev anual'!M70/'tablas pernocta cat ev anual'!M83-1,"-")</f>
        <v>-0.20322858134983268</v>
      </c>
    </row>
    <row r="71" spans="2:8" hidden="1" outlineLevel="1" x14ac:dyDescent="0.25">
      <c r="B71" s="114" t="s">
        <v>93</v>
      </c>
      <c r="C71" s="276">
        <f>IFERROR('tablas pernocta cat ev anual'!C71/'tablas pernocta cat ev anual'!C84-1,"-")</f>
        <v>-0.81262781186094069</v>
      </c>
      <c r="D71" s="276">
        <f>IFERROR('tablas pernocta cat ev anual'!E71/'tablas pernocta cat ev anual'!E84-1,"-")</f>
        <v>-0.34633410374935802</v>
      </c>
      <c r="E71" s="276">
        <f>IFERROR('tablas pernocta cat ev anual'!G71/'tablas pernocta cat ev anual'!G84-1,"-")</f>
        <v>-0.19480560180197826</v>
      </c>
      <c r="F71" s="277">
        <f>IFERROR('tablas pernocta cat ev anual'!I71/'tablas pernocta cat ev anual'!I84-1,"-")</f>
        <v>-0.23168922302646111</v>
      </c>
      <c r="G71" s="276">
        <f>IFERROR('tablas pernocta cat ev anual'!K71/'tablas pernocta cat ev anual'!K84-1,"-")</f>
        <v>-0.30427189825578305</v>
      </c>
      <c r="H71" s="277">
        <f>IFERROR('tablas pernocta cat ev anual'!M71/'tablas pernocta cat ev anual'!M84-1,"-")</f>
        <v>-0.25850731047196918</v>
      </c>
    </row>
    <row r="72" spans="2:8" hidden="1" outlineLevel="1" x14ac:dyDescent="0.25">
      <c r="B72" s="114" t="s">
        <v>94</v>
      </c>
      <c r="C72" s="276">
        <f>IFERROR('tablas pernocta cat ev anual'!C72/'tablas pernocta cat ev anual'!C85-1,"-")</f>
        <v>-0.43634009495036685</v>
      </c>
      <c r="D72" s="276">
        <f>IFERROR('tablas pernocta cat ev anual'!E72/'tablas pernocta cat ev anual'!E85-1,"-")</f>
        <v>-0.42793364404042267</v>
      </c>
      <c r="E72" s="276">
        <f>IFERROR('tablas pernocta cat ev anual'!G72/'tablas pernocta cat ev anual'!G85-1,"-")</f>
        <v>-0.20412266038548232</v>
      </c>
      <c r="F72" s="277">
        <f>IFERROR('tablas pernocta cat ev anual'!I72/'tablas pernocta cat ev anual'!I85-1,"-")</f>
        <v>-0.25441203196604956</v>
      </c>
      <c r="G72" s="276">
        <f>IFERROR('tablas pernocta cat ev anual'!K72/'tablas pernocta cat ev anual'!K85-1,"-")</f>
        <v>-0.28432143724204906</v>
      </c>
      <c r="H72" s="277">
        <f>IFERROR('tablas pernocta cat ev anual'!M72/'tablas pernocta cat ev anual'!M85-1,"-")</f>
        <v>-0.26445855052419376</v>
      </c>
    </row>
    <row r="73" spans="2:8" hidden="1" outlineLevel="1" x14ac:dyDescent="0.25">
      <c r="B73" s="114" t="s">
        <v>95</v>
      </c>
      <c r="C73" s="276">
        <f>IFERROR('tablas pernocta cat ev anual'!C73/'tablas pernocta cat ev anual'!C86-1,"-")</f>
        <v>-0.47457627118644063</v>
      </c>
      <c r="D73" s="276">
        <f>IFERROR('tablas pernocta cat ev anual'!E73/'tablas pernocta cat ev anual'!E86-1,"-")</f>
        <v>-0.41158550095271862</v>
      </c>
      <c r="E73" s="276">
        <f>IFERROR('tablas pernocta cat ev anual'!G73/'tablas pernocta cat ev anual'!G86-1,"-")</f>
        <v>-8.1925504093695478E-2</v>
      </c>
      <c r="F73" s="277">
        <f>IFERROR('tablas pernocta cat ev anual'!I73/'tablas pernocta cat ev anual'!I86-1,"-")</f>
        <v>-0.16389506425632328</v>
      </c>
      <c r="G73" s="276">
        <f>IFERROR('tablas pernocta cat ev anual'!K73/'tablas pernocta cat ev anual'!K86-1,"-")</f>
        <v>-0.18999267080007132</v>
      </c>
      <c r="H73" s="277">
        <f>IFERROR('tablas pernocta cat ev anual'!M73/'tablas pernocta cat ev anual'!M86-1,"-")</f>
        <v>-0.17383614503649758</v>
      </c>
    </row>
    <row r="74" spans="2:8" hidden="1" outlineLevel="1" x14ac:dyDescent="0.25">
      <c r="B74" s="114" t="s">
        <v>96</v>
      </c>
      <c r="C74" s="276">
        <f>IFERROR('tablas pernocta cat ev anual'!C74/'tablas pernocta cat ev anual'!C87-1,"-")</f>
        <v>-0.356388088376561</v>
      </c>
      <c r="D74" s="276">
        <f>IFERROR('tablas pernocta cat ev anual'!E74/'tablas pernocta cat ev anual'!E87-1,"-")</f>
        <v>-0.2940028120896615</v>
      </c>
      <c r="E74" s="276">
        <f>IFERROR('tablas pernocta cat ev anual'!G74/'tablas pernocta cat ev anual'!G87-1,"-")</f>
        <v>-0.1410250397003544</v>
      </c>
      <c r="F74" s="277">
        <f>IFERROR('tablas pernocta cat ev anual'!I74/'tablas pernocta cat ev anual'!I87-1,"-")</f>
        <v>-0.17956802534576255</v>
      </c>
      <c r="G74" s="276">
        <f>IFERROR('tablas pernocta cat ev anual'!K74/'tablas pernocta cat ev anual'!K87-1,"-")</f>
        <v>-0.12990846863723227</v>
      </c>
      <c r="H74" s="277">
        <f>IFERROR('tablas pernocta cat ev anual'!M74/'tablas pernocta cat ev anual'!M87-1,"-")</f>
        <v>-0.16080813186639598</v>
      </c>
    </row>
    <row r="75" spans="2:8" hidden="1" outlineLevel="1" x14ac:dyDescent="0.25">
      <c r="B75" s="114" t="s">
        <v>97</v>
      </c>
      <c r="C75" s="276">
        <f>IFERROR('tablas pernocta cat ev anual'!C75/'tablas pernocta cat ev anual'!C88-1,"-")</f>
        <v>-0.35437342860923648</v>
      </c>
      <c r="D75" s="276">
        <f>IFERROR('tablas pernocta cat ev anual'!E75/'tablas pernocta cat ev anual'!E88-1,"-")</f>
        <v>-0.21918977585912536</v>
      </c>
      <c r="E75" s="276">
        <f>IFERROR('tablas pernocta cat ev anual'!G75/'tablas pernocta cat ev anual'!G88-1,"-")</f>
        <v>1.3499741779996466E-2</v>
      </c>
      <c r="F75" s="277">
        <f>IFERROR('tablas pernocta cat ev anual'!I75/'tablas pernocta cat ev anual'!I88-1,"-")</f>
        <v>-4.4027904602259471E-2</v>
      </c>
      <c r="G75" s="276">
        <f>IFERROR('tablas pernocta cat ev anual'!K75/'tablas pernocta cat ev anual'!K88-1,"-")</f>
        <v>-0.10302658550220511</v>
      </c>
      <c r="H75" s="277">
        <f>IFERROR('tablas pernocta cat ev anual'!M75/'tablas pernocta cat ev anual'!M88-1,"-")</f>
        <v>-6.7863041156349002E-2</v>
      </c>
    </row>
    <row r="76" spans="2:8" collapsed="1" x14ac:dyDescent="0.25">
      <c r="B76" s="157">
        <v>2009</v>
      </c>
      <c r="C76" s="96">
        <f>IFERROR('tablas pernocta cat ev anual'!C76/'tablas pernocta cat ev anual'!C89-1,"-")</f>
        <v>-0.52420987307732081</v>
      </c>
      <c r="D76" s="96">
        <f>IFERROR('tablas pernocta cat ev anual'!E76/'tablas pernocta cat ev anual'!E89-1,"-")</f>
        <v>-0.34024592147830146</v>
      </c>
      <c r="E76" s="96">
        <f>IFERROR('tablas pernocta cat ev anual'!G76/'tablas pernocta cat ev anual'!G89-1,"-")</f>
        <v>-0.12072469089058357</v>
      </c>
      <c r="F76" s="96">
        <f>IFERROR('tablas pernocta cat ev anual'!I76/'tablas pernocta cat ev anual'!I89-1,"-")</f>
        <v>-0.17048246889832519</v>
      </c>
      <c r="G76" s="96">
        <f>IFERROR('tablas pernocta cat ev anual'!K76/'tablas pernocta cat ev anual'!K89-1,"-")</f>
        <v>-0.22548747644971512</v>
      </c>
      <c r="H76" s="96">
        <f>IFERROR('tablas pernocta cat ev anual'!M76/'tablas pernocta cat ev anual'!M89-1,"-")</f>
        <v>-0.1907996498579807</v>
      </c>
    </row>
    <row r="77" spans="2:8" hidden="1" outlineLevel="1" x14ac:dyDescent="0.25">
      <c r="B77" s="114" t="s">
        <v>86</v>
      </c>
      <c r="C77" s="276">
        <f>IFERROR('tablas pernocta cat ev anual'!C77/'tablas pernocta cat ev anual'!C90-1,"-")</f>
        <v>-4.9110424937509167E-2</v>
      </c>
      <c r="D77" s="276">
        <f>IFERROR('tablas pernocta cat ev anual'!E77/'tablas pernocta cat ev anual'!E90-1,"-")</f>
        <v>-2.192137272470629E-2</v>
      </c>
      <c r="E77" s="276">
        <f>IFERROR('tablas pernocta cat ev anual'!G77/'tablas pernocta cat ev anual'!G90-1,"-")</f>
        <v>-2.8635106220116113E-2</v>
      </c>
      <c r="F77" s="277">
        <f>IFERROR('tablas pernocta cat ev anual'!I77/'tablas pernocta cat ev anual'!I90-1,"-")</f>
        <v>-2.7530590297248025E-2</v>
      </c>
      <c r="G77" s="276">
        <f>IFERROR('tablas pernocta cat ev anual'!K77/'tablas pernocta cat ev anual'!K90-1,"-")</f>
        <v>-0.14426372003399957</v>
      </c>
      <c r="H77" s="277">
        <f>IFERROR('tablas pernocta cat ev anual'!M77/'tablas pernocta cat ev anual'!M90-1,"-")</f>
        <v>-7.5771350825550421E-2</v>
      </c>
    </row>
    <row r="78" spans="2:8" hidden="1" outlineLevel="1" x14ac:dyDescent="0.25">
      <c r="B78" s="114" t="s">
        <v>87</v>
      </c>
      <c r="C78" s="276">
        <f>IFERROR('tablas pernocta cat ev anual'!C78/'tablas pernocta cat ev anual'!C91-1,"-")</f>
        <v>-0.51569972967352884</v>
      </c>
      <c r="D78" s="276">
        <f>IFERROR('tablas pernocta cat ev anual'!E78/'tablas pernocta cat ev anual'!E91-1,"-")</f>
        <v>-0.11674146879622893</v>
      </c>
      <c r="E78" s="276">
        <f>IFERROR('tablas pernocta cat ev anual'!G78/'tablas pernocta cat ev anual'!G91-1,"-")</f>
        <v>-7.7072880230544372E-2</v>
      </c>
      <c r="F78" s="277">
        <f>IFERROR('tablas pernocta cat ev anual'!I78/'tablas pernocta cat ev anual'!I91-1,"-")</f>
        <v>-9.6422075573563415E-2</v>
      </c>
      <c r="G78" s="276">
        <f>IFERROR('tablas pernocta cat ev anual'!K78/'tablas pernocta cat ev anual'!K91-1,"-")</f>
        <v>-9.6750841973771928E-2</v>
      </c>
      <c r="H78" s="277">
        <f>IFERROR('tablas pernocta cat ev anual'!M78/'tablas pernocta cat ev anual'!M91-1,"-")</f>
        <v>-9.6544556686010696E-2</v>
      </c>
    </row>
    <row r="79" spans="2:8" hidden="1" outlineLevel="1" x14ac:dyDescent="0.25">
      <c r="B79" s="114" t="s">
        <v>88</v>
      </c>
      <c r="C79" s="276">
        <f>IFERROR('tablas pernocta cat ev anual'!C79/'tablas pernocta cat ev anual'!C92-1,"-")</f>
        <v>-0.26567224349929452</v>
      </c>
      <c r="D79" s="276">
        <f>IFERROR('tablas pernocta cat ev anual'!E79/'tablas pernocta cat ev anual'!E92-1,"-")</f>
        <v>-8.8550488341538336E-2</v>
      </c>
      <c r="E79" s="276">
        <f>IFERROR('tablas pernocta cat ev anual'!G79/'tablas pernocta cat ev anual'!G92-1,"-")</f>
        <v>-5.2779653821662165E-2</v>
      </c>
      <c r="F79" s="277">
        <f>IFERROR('tablas pernocta cat ev anual'!I79/'tablas pernocta cat ev anual'!I92-1,"-")</f>
        <v>-6.2912338922349598E-2</v>
      </c>
      <c r="G79" s="276">
        <f>IFERROR('tablas pernocta cat ev anual'!K79/'tablas pernocta cat ev anual'!K92-1,"-")</f>
        <v>-0.10233387561006135</v>
      </c>
      <c r="H79" s="277">
        <f>IFERROR('tablas pernocta cat ev anual'!M79/'tablas pernocta cat ev anual'!M92-1,"-")</f>
        <v>-7.7478695959601773E-2</v>
      </c>
    </row>
    <row r="80" spans="2:8" hidden="1" outlineLevel="1" x14ac:dyDescent="0.25">
      <c r="B80" s="114" t="s">
        <v>89</v>
      </c>
      <c r="C80" s="276">
        <f>IFERROR('tablas pernocta cat ev anual'!C80/'tablas pernocta cat ev anual'!C93-1,"-")</f>
        <v>6.6492519591545562E-3</v>
      </c>
      <c r="D80" s="276">
        <f>IFERROR('tablas pernocta cat ev anual'!E80/'tablas pernocta cat ev anual'!E93-1,"-")</f>
        <v>-0.18146512110521473</v>
      </c>
      <c r="E80" s="276">
        <f>IFERROR('tablas pernocta cat ev anual'!G80/'tablas pernocta cat ev anual'!G93-1,"-")</f>
        <v>-7.2238520344597323E-2</v>
      </c>
      <c r="F80" s="277">
        <f>IFERROR('tablas pernocta cat ev anual'!I80/'tablas pernocta cat ev anual'!I93-1,"-")</f>
        <v>-9.112010347177868E-2</v>
      </c>
      <c r="G80" s="276">
        <f>IFERROR('tablas pernocta cat ev anual'!K80/'tablas pernocta cat ev anual'!K93-1,"-")</f>
        <v>-0.10513136769130982</v>
      </c>
      <c r="H80" s="277">
        <f>IFERROR('tablas pernocta cat ev anual'!M80/'tablas pernocta cat ev anual'!M93-1,"-")</f>
        <v>-9.5819958627576862E-2</v>
      </c>
    </row>
    <row r="81" spans="2:8" ht="15" hidden="1" customHeight="1" outlineLevel="1" x14ac:dyDescent="0.25">
      <c r="B81" s="114" t="s">
        <v>90</v>
      </c>
      <c r="C81" s="276">
        <f>IFERROR('tablas pernocta cat ev anual'!C81/'tablas pernocta cat ev anual'!C94-1,"-")</f>
        <v>-0.31431334622823981</v>
      </c>
      <c r="D81" s="276">
        <f>IFERROR('tablas pernocta cat ev anual'!E81/'tablas pernocta cat ev anual'!E94-1,"-")</f>
        <v>-4.6901315368708341E-2</v>
      </c>
      <c r="E81" s="276">
        <f>IFERROR('tablas pernocta cat ev anual'!G81/'tablas pernocta cat ev anual'!G94-1,"-")</f>
        <v>-4.4122984393633047E-2</v>
      </c>
      <c r="F81" s="277">
        <f>IFERROR('tablas pernocta cat ev anual'!I81/'tablas pernocta cat ev anual'!I94-1,"-")</f>
        <v>-4.9799533608804181E-2</v>
      </c>
      <c r="G81" s="276">
        <f>IFERROR('tablas pernocta cat ev anual'!K81/'tablas pernocta cat ev anual'!K94-1,"-")</f>
        <v>-1.1458000778835298E-2</v>
      </c>
      <c r="H81" s="277">
        <f>IFERROR('tablas pernocta cat ev anual'!M81/'tablas pernocta cat ev anual'!M94-1,"-")</f>
        <v>-3.5677690040457399E-2</v>
      </c>
    </row>
    <row r="82" spans="2:8" ht="15" hidden="1" customHeight="1" outlineLevel="1" x14ac:dyDescent="0.25">
      <c r="B82" s="114" t="s">
        <v>91</v>
      </c>
      <c r="C82" s="276">
        <f>IFERROR('tablas pernocta cat ev anual'!C82/'tablas pernocta cat ev anual'!C95-1,"-")</f>
        <v>-3.5790471675752555E-2</v>
      </c>
      <c r="D82" s="276">
        <f>IFERROR('tablas pernocta cat ev anual'!E82/'tablas pernocta cat ev anual'!E95-1,"-")</f>
        <v>-0.11028065435989798</v>
      </c>
      <c r="E82" s="276">
        <f>IFERROR('tablas pernocta cat ev anual'!G82/'tablas pernocta cat ev anual'!G95-1,"-")</f>
        <v>-6.8735800377373035E-2</v>
      </c>
      <c r="F82" s="277">
        <f>IFERROR('tablas pernocta cat ev anual'!I82/'tablas pernocta cat ev anual'!I95-1,"-")</f>
        <v>-7.5172727851417376E-2</v>
      </c>
      <c r="G82" s="276">
        <f>IFERROR('tablas pernocta cat ev anual'!K82/'tablas pernocta cat ev anual'!K95-1,"-")</f>
        <v>-0.10126026027640256</v>
      </c>
      <c r="H82" s="277">
        <f>IFERROR('tablas pernocta cat ev anual'!M82/'tablas pernocta cat ev anual'!M95-1,"-")</f>
        <v>-8.5029474934881E-2</v>
      </c>
    </row>
    <row r="83" spans="2:8" ht="15" hidden="1" customHeight="1" outlineLevel="1" x14ac:dyDescent="0.25">
      <c r="B83" s="114" t="s">
        <v>92</v>
      </c>
      <c r="C83" s="276">
        <f>IFERROR('tablas pernocta cat ev anual'!C83/'tablas pernocta cat ev anual'!C96-1,"-")</f>
        <v>-0.28603104212860309</v>
      </c>
      <c r="D83" s="276">
        <f>IFERROR('tablas pernocta cat ev anual'!E83/'tablas pernocta cat ev anual'!E96-1,"-")</f>
        <v>-2.2451951543471682E-2</v>
      </c>
      <c r="E83" s="276">
        <f>IFERROR('tablas pernocta cat ev anual'!G83/'tablas pernocta cat ev anual'!G96-1,"-")</f>
        <v>-2.4298711144806751E-3</v>
      </c>
      <c r="F83" s="277">
        <f>IFERROR('tablas pernocta cat ev anual'!I83/'tablas pernocta cat ev anual'!I96-1,"-")</f>
        <v>-9.701890127986279E-3</v>
      </c>
      <c r="G83" s="276">
        <f>IFERROR('tablas pernocta cat ev anual'!K83/'tablas pernocta cat ev anual'!K96-1,"-")</f>
        <v>-4.6303667144297567E-2</v>
      </c>
      <c r="H83" s="277">
        <f>IFERROR('tablas pernocta cat ev anual'!M83/'tablas pernocta cat ev anual'!M96-1,"-")</f>
        <v>-2.2996349112722636E-2</v>
      </c>
    </row>
    <row r="84" spans="2:8" hidden="1" outlineLevel="1" x14ac:dyDescent="0.25">
      <c r="B84" s="114" t="s">
        <v>93</v>
      </c>
      <c r="C84" s="276">
        <f>IFERROR('tablas pernocta cat ev anual'!C84/'tablas pernocta cat ev anual'!C97-1,"-")</f>
        <v>0.36069565217391308</v>
      </c>
      <c r="D84" s="276">
        <f>IFERROR('tablas pernocta cat ev anual'!E84/'tablas pernocta cat ev anual'!E97-1,"-")</f>
        <v>0.13488405981894025</v>
      </c>
      <c r="E84" s="276">
        <f>IFERROR('tablas pernocta cat ev anual'!G84/'tablas pernocta cat ev anual'!G97-1,"-")</f>
        <v>0.18390602028559377</v>
      </c>
      <c r="F84" s="277">
        <f>IFERROR('tablas pernocta cat ev anual'!I84/'tablas pernocta cat ev anual'!I97-1,"-")</f>
        <v>0.17592128605131774</v>
      </c>
      <c r="G84" s="276">
        <f>IFERROR('tablas pernocta cat ev anual'!K84/'tablas pernocta cat ev anual'!K97-1,"-")</f>
        <v>0.21198903771181543</v>
      </c>
      <c r="H84" s="277">
        <f>IFERROR('tablas pernocta cat ev anual'!M84/'tablas pernocta cat ev anual'!M97-1,"-")</f>
        <v>0.18899488616887061</v>
      </c>
    </row>
    <row r="85" spans="2:8" ht="30" hidden="1" customHeight="1" outlineLevel="1" x14ac:dyDescent="0.25">
      <c r="B85" s="114" t="s">
        <v>94</v>
      </c>
      <c r="C85" s="276">
        <f>IFERROR('tablas pernocta cat ev anual'!C85/'tablas pernocta cat ev anual'!C98-1,"-")</f>
        <v>-0.35025238362310718</v>
      </c>
      <c r="D85" s="276">
        <f>IFERROR('tablas pernocta cat ev anual'!E85/'tablas pernocta cat ev anual'!E98-1,"-")</f>
        <v>0.20758396834905191</v>
      </c>
      <c r="E85" s="276">
        <f>IFERROR('tablas pernocta cat ev anual'!G85/'tablas pernocta cat ev anual'!G98-1,"-")</f>
        <v>0.11651779244329297</v>
      </c>
      <c r="F85" s="277">
        <f>IFERROR('tablas pernocta cat ev anual'!I85/'tablas pernocta cat ev anual'!I98-1,"-")</f>
        <v>0.12538417317089356</v>
      </c>
      <c r="G85" s="276">
        <f>IFERROR('tablas pernocta cat ev anual'!K85/'tablas pernocta cat ev anual'!K98-1,"-")</f>
        <v>7.7026058853368662E-2</v>
      </c>
      <c r="H85" s="277">
        <f>IFERROR('tablas pernocta cat ev anual'!M85/'tablas pernocta cat ev anual'!M98-1,"-")</f>
        <v>0.10866361563512017</v>
      </c>
    </row>
    <row r="86" spans="2:8" hidden="1" outlineLevel="1" x14ac:dyDescent="0.25">
      <c r="B86" s="114" t="s">
        <v>95</v>
      </c>
      <c r="C86" s="276">
        <f>IFERROR('tablas pernocta cat ev anual'!C86/'tablas pernocta cat ev anual'!C99-1,"-")</f>
        <v>0.33166644141100154</v>
      </c>
      <c r="D86" s="276">
        <f>IFERROR('tablas pernocta cat ev anual'!E86/'tablas pernocta cat ev anual'!E99-1,"-")</f>
        <v>3.3997709049255365E-2</v>
      </c>
      <c r="E86" s="276">
        <f>IFERROR('tablas pernocta cat ev anual'!G86/'tablas pernocta cat ev anual'!G99-1,"-")</f>
        <v>-4.7286814560848933E-2</v>
      </c>
      <c r="F86" s="277">
        <f>IFERROR('tablas pernocta cat ev anual'!I86/'tablas pernocta cat ev anual'!I99-1,"-")</f>
        <v>-2.3726683833013684E-2</v>
      </c>
      <c r="G86" s="276">
        <f>IFERROR('tablas pernocta cat ev anual'!K86/'tablas pernocta cat ev anual'!K99-1,"-")</f>
        <v>-2.2056658453050715E-2</v>
      </c>
      <c r="H86" s="277">
        <f>IFERROR('tablas pernocta cat ev anual'!M86/'tablas pernocta cat ev anual'!M99-1,"-")</f>
        <v>-2.3091211982721793E-2</v>
      </c>
    </row>
    <row r="87" spans="2:8" ht="30" hidden="1" customHeight="1" outlineLevel="1" x14ac:dyDescent="0.25">
      <c r="B87" s="114" t="s">
        <v>96</v>
      </c>
      <c r="C87" s="276">
        <f>IFERROR('tablas pernocta cat ev anual'!C87/'tablas pernocta cat ev anual'!C100-1,"-")</f>
        <v>-6.0280842527582701E-2</v>
      </c>
      <c r="D87" s="276">
        <f>IFERROR('tablas pernocta cat ev anual'!E87/'tablas pernocta cat ev anual'!E100-1,"-")</f>
        <v>2.0684829148529982E-2</v>
      </c>
      <c r="E87" s="276">
        <f>IFERROR('tablas pernocta cat ev anual'!G87/'tablas pernocta cat ev anual'!G100-1,"-")</f>
        <v>2.8070924721701696E-2</v>
      </c>
      <c r="F87" s="277">
        <f>IFERROR('tablas pernocta cat ev anual'!I87/'tablas pernocta cat ev anual'!I100-1,"-")</f>
        <v>2.416157288121501E-2</v>
      </c>
      <c r="G87" s="276">
        <f>IFERROR('tablas pernocta cat ev anual'!K87/'tablas pernocta cat ev anual'!K100-1,"-")</f>
        <v>4.4900119285631312E-3</v>
      </c>
      <c r="H87" s="277">
        <f>IFERROR('tablas pernocta cat ev anual'!M87/'tablas pernocta cat ev anual'!M100-1,"-")</f>
        <v>1.6640356638718545E-2</v>
      </c>
    </row>
    <row r="88" spans="2:8" hidden="1" outlineLevel="1" x14ac:dyDescent="0.25">
      <c r="B88" s="114" t="s">
        <v>97</v>
      </c>
      <c r="C88" s="276">
        <f>IFERROR('tablas pernocta cat ev anual'!C88/'tablas pernocta cat ev anual'!C101-1,"-")</f>
        <v>5.8996636771300404E-2</v>
      </c>
      <c r="D88" s="276">
        <f>IFERROR('tablas pernocta cat ev anual'!E88/'tablas pernocta cat ev anual'!E101-1,"-")</f>
        <v>-4.5966981955254615E-2</v>
      </c>
      <c r="E88" s="276">
        <f>IFERROR('tablas pernocta cat ev anual'!G88/'tablas pernocta cat ev anual'!G101-1,"-")</f>
        <v>-5.4035914364376492E-3</v>
      </c>
      <c r="F88" s="277">
        <f>IFERROR('tablas pernocta cat ev anual'!I88/'tablas pernocta cat ev anual'!I101-1,"-")</f>
        <v>-1.3263501741029304E-2</v>
      </c>
      <c r="G88" s="276">
        <f>IFERROR('tablas pernocta cat ev anual'!K88/'tablas pernocta cat ev anual'!K101-1,"-")</f>
        <v>-2.5557224950046864E-3</v>
      </c>
      <c r="H88" s="277">
        <f>IFERROR('tablas pernocta cat ev anual'!M88/'tablas pernocta cat ev anual'!M101-1,"-")</f>
        <v>-8.9654175494007227E-3</v>
      </c>
    </row>
    <row r="89" spans="2:8" collapsed="1" x14ac:dyDescent="0.25">
      <c r="B89" s="157">
        <v>2008</v>
      </c>
      <c r="C89" s="96">
        <f>IFERROR('tablas pernocta cat ev anual'!C89/'tablas pernocta cat ev anual'!C102-1,"-")</f>
        <v>-0.12882464247557501</v>
      </c>
      <c r="D89" s="96">
        <f>IFERROR('tablas pernocta cat ev anual'!E89/'tablas pernocta cat ev anual'!E102-1,"-")</f>
        <v>-2.1153322099315419E-2</v>
      </c>
      <c r="E89" s="96">
        <f>IFERROR('tablas pernocta cat ev anual'!G89/'tablas pernocta cat ev anual'!G102-1,"-")</f>
        <v>-1.2206923948737125E-2</v>
      </c>
      <c r="F89" s="96">
        <f>IFERROR('tablas pernocta cat ev anual'!I89/'tablas pernocta cat ev anual'!I102-1,"-")</f>
        <v>-1.6004693312584695E-2</v>
      </c>
      <c r="G89" s="96">
        <f>IFERROR('tablas pernocta cat ev anual'!K89/'tablas pernocta cat ev anual'!K102-1,"-")</f>
        <v>-3.4785519049478464E-2</v>
      </c>
      <c r="H89" s="96">
        <f>IFERROR('tablas pernocta cat ev anual'!M89/'tablas pernocta cat ev anual'!M102-1,"-")</f>
        <v>-2.3026275085405223E-2</v>
      </c>
    </row>
    <row r="90" spans="2:8" hidden="1" outlineLevel="1" x14ac:dyDescent="0.25">
      <c r="B90" s="114" t="s">
        <v>86</v>
      </c>
      <c r="C90" s="276">
        <f>IFERROR('tablas pernocta cat ev anual'!C90/'tablas pernocta cat ev anual'!C103-1,"-")</f>
        <v>0.19778090877069388</v>
      </c>
      <c r="D90" s="276">
        <f>IFERROR('tablas pernocta cat ev anual'!E90/'tablas pernocta cat ev anual'!E103-1,"-")</f>
        <v>-2.846410684474121E-2</v>
      </c>
      <c r="E90" s="276">
        <f>IFERROR('tablas pernocta cat ev anual'!G90/'tablas pernocta cat ev anual'!G103-1,"-")</f>
        <v>3.6308561899069502E-2</v>
      </c>
      <c r="F90" s="277">
        <f>IFERROR('tablas pernocta cat ev anual'!I90/'tablas pernocta cat ev anual'!I103-1,"-")</f>
        <v>2.3786940894568787E-2</v>
      </c>
      <c r="G90" s="276">
        <f>IFERROR('tablas pernocta cat ev anual'!K90/'tablas pernocta cat ev anual'!K103-1,"-")</f>
        <v>4.0773846455605556E-2</v>
      </c>
      <c r="H90" s="277">
        <f>IFERROR('tablas pernocta cat ev anual'!M90/'tablas pernocta cat ev anual'!M103-1,"-")</f>
        <v>3.0739212277991479E-2</v>
      </c>
    </row>
    <row r="91" spans="2:8" hidden="1" outlineLevel="1" x14ac:dyDescent="0.25">
      <c r="B91" s="114" t="s">
        <v>87</v>
      </c>
      <c r="C91" s="276">
        <f>IFERROR('tablas pernocta cat ev anual'!C91/'tablas pernocta cat ev anual'!C104-1,"-")</f>
        <v>1.2905453679447487</v>
      </c>
      <c r="D91" s="276">
        <f>IFERROR('tablas pernocta cat ev anual'!E91/'tablas pernocta cat ev anual'!E104-1,"-")</f>
        <v>3.2997487632417277E-2</v>
      </c>
      <c r="E91" s="276">
        <f>IFERROR('tablas pernocta cat ev anual'!G91/'tablas pernocta cat ev anual'!G104-1,"-")</f>
        <v>-1.2785425155932173E-2</v>
      </c>
      <c r="F91" s="277">
        <f>IFERROR('tablas pernocta cat ev anual'!I91/'tablas pernocta cat ev anual'!I104-1,"-")</f>
        <v>1.1084347565709862E-2</v>
      </c>
      <c r="G91" s="276">
        <f>IFERROR('tablas pernocta cat ev anual'!K91/'tablas pernocta cat ev anual'!K104-1,"-")</f>
        <v>4.2421340993110679E-3</v>
      </c>
      <c r="H91" s="277">
        <f>IFERROR('tablas pernocta cat ev anual'!M91/'tablas pernocta cat ev anual'!M104-1,"-")</f>
        <v>8.5244281253058496E-3</v>
      </c>
    </row>
    <row r="92" spans="2:8" hidden="1" outlineLevel="1" x14ac:dyDescent="0.25">
      <c r="B92" s="114" t="s">
        <v>88</v>
      </c>
      <c r="C92" s="276">
        <f>IFERROR('tablas pernocta cat ev anual'!C92/'tablas pernocta cat ev anual'!C105-1,"-")</f>
        <v>-9.8655523255813948E-2</v>
      </c>
      <c r="D92" s="276">
        <f>IFERROR('tablas pernocta cat ev anual'!E92/'tablas pernocta cat ev anual'!E105-1,"-")</f>
        <v>-3.3800835079454861E-2</v>
      </c>
      <c r="E92" s="276">
        <f>IFERROR('tablas pernocta cat ev anual'!G92/'tablas pernocta cat ev anual'!G105-1,"-")</f>
        <v>-0.13609039352121977</v>
      </c>
      <c r="F92" s="277">
        <f>IFERROR('tablas pernocta cat ev anual'!I92/'tablas pernocta cat ev anual'!I105-1,"-")</f>
        <v>-0.117499056145839</v>
      </c>
      <c r="G92" s="276">
        <f>IFERROR('tablas pernocta cat ev anual'!K92/'tablas pernocta cat ev anual'!K105-1,"-")</f>
        <v>-3.1239441744418395E-3</v>
      </c>
      <c r="H92" s="277">
        <f>IFERROR('tablas pernocta cat ev anual'!M92/'tablas pernocta cat ev anual'!M105-1,"-")</f>
        <v>-7.8429701440860811E-2</v>
      </c>
    </row>
    <row r="93" spans="2:8" hidden="1" outlineLevel="1" x14ac:dyDescent="0.25">
      <c r="B93" s="114" t="s">
        <v>89</v>
      </c>
      <c r="C93" s="276">
        <f>IFERROR('tablas pernocta cat ev anual'!C93/'tablas pernocta cat ev anual'!C106-1,"-")</f>
        <v>-0.27283716111207046</v>
      </c>
      <c r="D93" s="276">
        <f>IFERROR('tablas pernocta cat ev anual'!E93/'tablas pernocta cat ev anual'!E106-1,"-")</f>
        <v>-9.2264427669909499E-2</v>
      </c>
      <c r="E93" s="276">
        <f>IFERROR('tablas pernocta cat ev anual'!G93/'tablas pernocta cat ev anual'!G106-1,"-")</f>
        <v>-0.10180421600458367</v>
      </c>
      <c r="F93" s="277">
        <f>IFERROR('tablas pernocta cat ev anual'!I93/'tablas pernocta cat ev anual'!I106-1,"-")</f>
        <v>-0.102482093571026</v>
      </c>
      <c r="G93" s="276">
        <f>IFERROR('tablas pernocta cat ev anual'!K93/'tablas pernocta cat ev anual'!K106-1,"-")</f>
        <v>-7.5794500894243444E-2</v>
      </c>
      <c r="H93" s="277">
        <f>IFERROR('tablas pernocta cat ev anual'!M93/'tablas pernocta cat ev anual'!M106-1,"-")</f>
        <v>-9.3703635464445378E-2</v>
      </c>
    </row>
    <row r="94" spans="2:8" hidden="1" outlineLevel="1" x14ac:dyDescent="0.25">
      <c r="B94" s="114" t="s">
        <v>90</v>
      </c>
      <c r="C94" s="276">
        <f>IFERROR('tablas pernocta cat ev anual'!C94/'tablas pernocta cat ev anual'!C107-1,"-")</f>
        <v>0.72557018357129621</v>
      </c>
      <c r="D94" s="276">
        <f>IFERROR('tablas pernocta cat ev anual'!E94/'tablas pernocta cat ev anual'!E107-1,"-")</f>
        <v>-0.1352751405659508</v>
      </c>
      <c r="E94" s="276">
        <f>IFERROR('tablas pernocta cat ev anual'!G94/'tablas pernocta cat ev anual'!G107-1,"-")</f>
        <v>7.8171538453499778E-3</v>
      </c>
      <c r="F94" s="277">
        <f>IFERROR('tablas pernocta cat ev anual'!I94/'tablas pernocta cat ev anual'!I107-1,"-")</f>
        <v>-1.5647432399507832E-2</v>
      </c>
      <c r="G94" s="276">
        <f>IFERROR('tablas pernocta cat ev anual'!K94/'tablas pernocta cat ev anual'!K107-1,"-")</f>
        <v>-9.8376714731843729E-3</v>
      </c>
      <c r="H94" s="277">
        <f>IFERROR('tablas pernocta cat ev anual'!M94/'tablas pernocta cat ev anual'!M107-1,"-")</f>
        <v>-1.3515546128509248E-2</v>
      </c>
    </row>
    <row r="95" spans="2:8" hidden="1" outlineLevel="1" x14ac:dyDescent="0.25">
      <c r="B95" s="114" t="s">
        <v>91</v>
      </c>
      <c r="C95" s="276">
        <f>IFERROR('tablas pernocta cat ev anual'!C95/'tablas pernocta cat ev anual'!C108-1,"-")</f>
        <v>-0.33106072617726334</v>
      </c>
      <c r="D95" s="276">
        <f>IFERROR('tablas pernocta cat ev anual'!E95/'tablas pernocta cat ev anual'!E108-1,"-")</f>
        <v>-0.24420649054549171</v>
      </c>
      <c r="E95" s="276">
        <f>IFERROR('tablas pernocta cat ev anual'!G95/'tablas pernocta cat ev anual'!G108-1,"-")</f>
        <v>-6.3606533732376569E-2</v>
      </c>
      <c r="F95" s="277">
        <f>IFERROR('tablas pernocta cat ev anual'!I95/'tablas pernocta cat ev anual'!I108-1,"-")</f>
        <v>-0.10230661875405223</v>
      </c>
      <c r="G95" s="276">
        <f>IFERROR('tablas pernocta cat ev anual'!K95/'tablas pernocta cat ev anual'!K108-1,"-")</f>
        <v>-3.113867883257293E-2</v>
      </c>
      <c r="H95" s="277">
        <f>IFERROR('tablas pernocta cat ev anual'!M95/'tablas pernocta cat ev anual'!M108-1,"-")</f>
        <v>-7.6680951490201932E-2</v>
      </c>
    </row>
    <row r="96" spans="2:8" hidden="1" outlineLevel="1" x14ac:dyDescent="0.25">
      <c r="B96" s="114" t="s">
        <v>92</v>
      </c>
      <c r="C96" s="276">
        <f>IFERROR('tablas pernocta cat ev anual'!C96/'tablas pernocta cat ev anual'!C109-1,"-")</f>
        <v>0.17346053772766701</v>
      </c>
      <c r="D96" s="276">
        <f>IFERROR('tablas pernocta cat ev anual'!E96/'tablas pernocta cat ev anual'!E109-1,"-")</f>
        <v>-0.11818412734251527</v>
      </c>
      <c r="E96" s="276">
        <f>IFERROR('tablas pernocta cat ev anual'!G96/'tablas pernocta cat ev anual'!G109-1,"-")</f>
        <v>-0.10723048547303582</v>
      </c>
      <c r="F96" s="277">
        <f>IFERROR('tablas pernocta cat ev anual'!I96/'tablas pernocta cat ev anual'!I109-1,"-")</f>
        <v>-0.1067040193830312</v>
      </c>
      <c r="G96" s="276">
        <f>IFERROR('tablas pernocta cat ev anual'!K96/'tablas pernocta cat ev anual'!K109-1,"-")</f>
        <v>3.7490158076433966E-2</v>
      </c>
      <c r="H96" s="277">
        <f>IFERROR('tablas pernocta cat ev anual'!M96/'tablas pernocta cat ev anual'!M109-1,"-")</f>
        <v>-5.9211612011700554E-2</v>
      </c>
    </row>
    <row r="97" spans="2:8" hidden="1" outlineLevel="1" x14ac:dyDescent="0.25">
      <c r="B97" s="114" t="s">
        <v>93</v>
      </c>
      <c r="C97" s="276">
        <f>IFERROR('tablas pernocta cat ev anual'!C97/'tablas pernocta cat ev anual'!C110-1,"-")</f>
        <v>-2.8716216216216228E-2</v>
      </c>
      <c r="D97" s="276">
        <f>IFERROR('tablas pernocta cat ev anual'!E97/'tablas pernocta cat ev anual'!E110-1,"-")</f>
        <v>-0.20813800862553911</v>
      </c>
      <c r="E97" s="276">
        <f>IFERROR('tablas pernocta cat ev anual'!G97/'tablas pernocta cat ev anual'!G110-1,"-")</f>
        <v>-0.24792379517336882</v>
      </c>
      <c r="F97" s="277">
        <f>IFERROR('tablas pernocta cat ev anual'!I97/'tablas pernocta cat ev anual'!I110-1,"-")</f>
        <v>-0.23843282542689215</v>
      </c>
      <c r="G97" s="276">
        <f>IFERROR('tablas pernocta cat ev anual'!K97/'tablas pernocta cat ev anual'!K110-1,"-")</f>
        <v>2.4815728055485931E-2</v>
      </c>
      <c r="H97" s="277">
        <f>IFERROR('tablas pernocta cat ev anual'!M97/'tablas pernocta cat ev anual'!M110-1,"-")</f>
        <v>-0.16024305419568097</v>
      </c>
    </row>
    <row r="98" spans="2:8" hidden="1" outlineLevel="1" x14ac:dyDescent="0.25">
      <c r="B98" s="114" t="s">
        <v>94</v>
      </c>
      <c r="C98" s="276">
        <f>IFERROR('tablas pernocta cat ev anual'!C98/'tablas pernocta cat ev anual'!C111-1,"-")</f>
        <v>-6.9779574801095645E-2</v>
      </c>
      <c r="D98" s="276">
        <f>IFERROR('tablas pernocta cat ev anual'!E98/'tablas pernocta cat ev anual'!E111-1,"-")</f>
        <v>-0.12553601013546434</v>
      </c>
      <c r="E98" s="276">
        <f>IFERROR('tablas pernocta cat ev anual'!G98/'tablas pernocta cat ev anual'!G111-1,"-")</f>
        <v>-9.1206808987583932E-3</v>
      </c>
      <c r="F98" s="277">
        <f>IFERROR('tablas pernocta cat ev anual'!I98/'tablas pernocta cat ev anual'!I111-1,"-")</f>
        <v>-3.5825827426317791E-2</v>
      </c>
      <c r="G98" s="276">
        <f>IFERROR('tablas pernocta cat ev anual'!K98/'tablas pernocta cat ev anual'!K111-1,"-")</f>
        <v>-0.11771979606431815</v>
      </c>
      <c r="H98" s="277">
        <f>IFERROR('tablas pernocta cat ev anual'!M98/'tablas pernocta cat ev anual'!M111-1,"-")</f>
        <v>-6.5807988243143933E-2</v>
      </c>
    </row>
    <row r="99" spans="2:8" hidden="1" outlineLevel="1" x14ac:dyDescent="0.25">
      <c r="B99" s="114" t="s">
        <v>95</v>
      </c>
      <c r="C99" s="276">
        <f>IFERROR('tablas pernocta cat ev anual'!C99/'tablas pernocta cat ev anual'!C112-1,"-")</f>
        <v>-0.17440303503682208</v>
      </c>
      <c r="D99" s="276">
        <f>IFERROR('tablas pernocta cat ev anual'!E99/'tablas pernocta cat ev anual'!E112-1,"-")</f>
        <v>-1.77988794131545E-2</v>
      </c>
      <c r="E99" s="276">
        <f>IFERROR('tablas pernocta cat ev anual'!G99/'tablas pernocta cat ev anual'!G112-1,"-")</f>
        <v>-9.4821054169114127E-3</v>
      </c>
      <c r="F99" s="277">
        <f>IFERROR('tablas pernocta cat ev anual'!I99/'tablas pernocta cat ev anual'!I112-1,"-")</f>
        <v>-1.4681226741827591E-2</v>
      </c>
      <c r="G99" s="276">
        <f>IFERROR('tablas pernocta cat ev anual'!K99/'tablas pernocta cat ev anual'!K112-1,"-")</f>
        <v>-1.3661567621893633E-2</v>
      </c>
      <c r="H99" s="277">
        <f>IFERROR('tablas pernocta cat ev anual'!M99/'tablas pernocta cat ev anual'!M112-1,"-")</f>
        <v>-1.4293478418823891E-2</v>
      </c>
    </row>
    <row r="100" spans="2:8" hidden="1" outlineLevel="1" x14ac:dyDescent="0.25">
      <c r="B100" s="114" t="s">
        <v>96</v>
      </c>
      <c r="C100" s="276">
        <f>IFERROR('tablas pernocta cat ev anual'!C100/'tablas pernocta cat ev anual'!C113-1,"-")</f>
        <v>0.27526221540035811</v>
      </c>
      <c r="D100" s="276">
        <f>IFERROR('tablas pernocta cat ev anual'!E100/'tablas pernocta cat ev anual'!E113-1,"-")</f>
        <v>-2.1856909173173067E-2</v>
      </c>
      <c r="E100" s="276">
        <f>IFERROR('tablas pernocta cat ev anual'!G100/'tablas pernocta cat ev anual'!G113-1,"-")</f>
        <v>6.5383948691279947E-3</v>
      </c>
      <c r="F100" s="277">
        <f>IFERROR('tablas pernocta cat ev anual'!I100/'tablas pernocta cat ev anual'!I113-1,"-")</f>
        <v>5.6318878851659981E-3</v>
      </c>
      <c r="G100" s="276">
        <f>IFERROR('tablas pernocta cat ev anual'!K100/'tablas pernocta cat ev anual'!K113-1,"-")</f>
        <v>-4.6290658548309604E-2</v>
      </c>
      <c r="H100" s="277">
        <f>IFERROR('tablas pernocta cat ev anual'!M100/'tablas pernocta cat ev anual'!M113-1,"-")</f>
        <v>-1.4874111104958843E-2</v>
      </c>
    </row>
    <row r="101" spans="2:8" hidden="1" outlineLevel="1" x14ac:dyDescent="0.25">
      <c r="B101" s="114" t="s">
        <v>97</v>
      </c>
      <c r="C101" s="276">
        <f>IFERROR('tablas pernocta cat ev anual'!C101/'tablas pernocta cat ev anual'!C114-1,"-")</f>
        <v>0.40086376128778967</v>
      </c>
      <c r="D101" s="276">
        <f>IFERROR('tablas pernocta cat ev anual'!E101/'tablas pernocta cat ev anual'!E114-1,"-")</f>
        <v>2.8702439707375405E-3</v>
      </c>
      <c r="E101" s="276">
        <f>IFERROR('tablas pernocta cat ev anual'!G101/'tablas pernocta cat ev anual'!G114-1,"-")</f>
        <v>4.7495041016977213E-2</v>
      </c>
      <c r="F101" s="277">
        <f>IFERROR('tablas pernocta cat ev anual'!I101/'tablas pernocta cat ev anual'!I114-1,"-")</f>
        <v>4.2017056830849553E-2</v>
      </c>
      <c r="G101" s="276">
        <f>IFERROR('tablas pernocta cat ev anual'!K101/'tablas pernocta cat ev anual'!K114-1,"-")</f>
        <v>1.0737807549028311E-3</v>
      </c>
      <c r="H101" s="277">
        <f>IFERROR('tablas pernocta cat ev anual'!M101/'tablas pernocta cat ev anual'!M114-1,"-")</f>
        <v>2.5186637027830194E-2</v>
      </c>
    </row>
    <row r="102" spans="2:8" collapsed="1" x14ac:dyDescent="0.25">
      <c r="B102" s="157">
        <v>2007</v>
      </c>
      <c r="C102" s="96">
        <f>IFERROR('tablas pernocta cat ev anual'!C102/'tablas pernocta cat ev anual'!C115-1,"-")</f>
        <v>0.128646559739656</v>
      </c>
      <c r="D102" s="96">
        <f>IFERROR('tablas pernocta cat ev anual'!E102/'tablas pernocta cat ev anual'!E115-1,"-")</f>
        <v>-8.3061022176531107E-2</v>
      </c>
      <c r="E102" s="96">
        <f>IFERROR('tablas pernocta cat ev anual'!G102/'tablas pernocta cat ev anual'!G115-1,"-")</f>
        <v>-4.9118583845552566E-2</v>
      </c>
      <c r="F102" s="96">
        <f>IFERROR('tablas pernocta cat ev anual'!I102/'tablas pernocta cat ev anual'!I115-1,"-")</f>
        <v>-5.3541378873348644E-2</v>
      </c>
      <c r="G102" s="96">
        <f>IFERROR('tablas pernocta cat ev anual'!K102/'tablas pernocta cat ev anual'!K115-1,"-")</f>
        <v>-1.6632821765178885E-2</v>
      </c>
      <c r="H102" s="96">
        <f>IFERROR('tablas pernocta cat ev anual'!M102/'tablas pernocta cat ev anual'!M115-1,"-")</f>
        <v>-4.0071285175133919E-2</v>
      </c>
    </row>
    <row r="103" spans="2:8" ht="15" customHeight="1" x14ac:dyDescent="0.25">
      <c r="B103" s="415" t="s">
        <v>79</v>
      </c>
      <c r="C103" s="415"/>
      <c r="D103" s="415"/>
      <c r="E103" s="415"/>
      <c r="F103" s="415"/>
      <c r="G103" s="415"/>
      <c r="H103" s="415"/>
    </row>
  </sheetData>
  <mergeCells count="2">
    <mergeCell ref="B5:H5"/>
    <mergeCell ref="B103:H10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413" t="s">
        <v>266</v>
      </c>
      <c r="C5" s="413"/>
      <c r="D5" s="413"/>
      <c r="E5" s="413"/>
      <c r="F5" s="413"/>
      <c r="G5" s="413"/>
    </row>
    <row r="6" spans="2:7" ht="42.75" customHeight="1" x14ac:dyDescent="0.25">
      <c r="B6" s="40" t="s">
        <v>73</v>
      </c>
      <c r="C6" s="99" t="str">
        <f>actualizaciones!A3</f>
        <v>I cuatrimestre 2013</v>
      </c>
      <c r="D6" s="41" t="s">
        <v>74</v>
      </c>
      <c r="E6" s="99" t="str">
        <f>actualizaciones!A2</f>
        <v>I cuatrimestre 2014</v>
      </c>
      <c r="F6" s="41" t="s">
        <v>74</v>
      </c>
      <c r="G6" s="42" t="s">
        <v>75</v>
      </c>
    </row>
    <row r="7" spans="2:7" ht="15" customHeight="1" x14ac:dyDescent="0.2">
      <c r="B7" s="43" t="s">
        <v>267</v>
      </c>
      <c r="C7" s="44">
        <v>1957698</v>
      </c>
      <c r="D7" s="45">
        <f>C7/C7</f>
        <v>1</v>
      </c>
      <c r="E7" s="44">
        <v>2045272</v>
      </c>
      <c r="F7" s="45">
        <f>E7/E7</f>
        <v>1</v>
      </c>
      <c r="G7" s="45">
        <f>(E7-C7)/C7</f>
        <v>4.4733150874138913E-2</v>
      </c>
    </row>
    <row r="8" spans="2:7" ht="15" customHeight="1" x14ac:dyDescent="0.2">
      <c r="B8" s="46" t="s">
        <v>268</v>
      </c>
      <c r="C8" s="47">
        <v>1414744</v>
      </c>
      <c r="D8" s="48">
        <f>C8/C7</f>
        <v>0.72265691643961427</v>
      </c>
      <c r="E8" s="47">
        <v>1468662</v>
      </c>
      <c r="F8" s="48">
        <f>E8/E7</f>
        <v>0.71807661768214692</v>
      </c>
      <c r="G8" s="49">
        <f>(E8-C8)/C8</f>
        <v>3.8111488721634446E-2</v>
      </c>
    </row>
    <row r="9" spans="2:7" ht="15" customHeight="1" x14ac:dyDescent="0.2">
      <c r="B9" s="46" t="s">
        <v>269</v>
      </c>
      <c r="C9" s="47">
        <v>542954</v>
      </c>
      <c r="D9" s="48">
        <f>C9/C7</f>
        <v>0.27734308356038573</v>
      </c>
      <c r="E9" s="47">
        <v>576610</v>
      </c>
      <c r="F9" s="48">
        <f>E9/E7</f>
        <v>0.28192338231785308</v>
      </c>
      <c r="G9" s="49">
        <f>(E9-C9)/C9</f>
        <v>6.1986834980495585E-2</v>
      </c>
    </row>
    <row r="10" spans="2:7" ht="15" customHeight="1" x14ac:dyDescent="0.25">
      <c r="B10" s="393" t="s">
        <v>67</v>
      </c>
      <c r="C10" s="393"/>
      <c r="D10" s="393"/>
      <c r="E10" s="393"/>
      <c r="F10" s="393"/>
      <c r="G10" s="393"/>
    </row>
    <row r="21" spans="2:11" x14ac:dyDescent="0.25">
      <c r="B21" s="51"/>
      <c r="C21" s="51"/>
      <c r="D21" s="51"/>
      <c r="E21" s="51"/>
      <c r="F21" s="51"/>
      <c r="G21" s="51"/>
      <c r="H21" s="51"/>
      <c r="I21" s="51"/>
      <c r="J21" s="51"/>
      <c r="K21" s="51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.7109375" style="11" customWidth="1"/>
    <col min="3" max="3" width="11.140625" style="11" customWidth="1"/>
    <col min="4" max="4" width="10.7109375" style="11" customWidth="1"/>
    <col min="5" max="5" width="11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413" t="s">
        <v>270</v>
      </c>
      <c r="C5" s="413"/>
      <c r="D5" s="413"/>
      <c r="E5" s="413"/>
      <c r="F5" s="413"/>
      <c r="G5" s="413"/>
    </row>
    <row r="6" spans="2:7" ht="40.5" customHeight="1" x14ac:dyDescent="0.25">
      <c r="B6" s="40" t="s">
        <v>157</v>
      </c>
      <c r="C6" s="99" t="str">
        <f>actualizaciones!A3</f>
        <v>I cuatrimestre 2013</v>
      </c>
      <c r="D6" s="41" t="s">
        <v>74</v>
      </c>
      <c r="E6" s="99" t="str">
        <f>actualizaciones!A2</f>
        <v>I cuatrimestre 2014</v>
      </c>
      <c r="F6" s="41" t="s">
        <v>74</v>
      </c>
      <c r="G6" s="42" t="s">
        <v>75</v>
      </c>
    </row>
    <row r="7" spans="2:7" ht="15" customHeight="1" x14ac:dyDescent="0.25">
      <c r="B7" s="147" t="s">
        <v>158</v>
      </c>
      <c r="C7" s="148"/>
      <c r="D7" s="148"/>
      <c r="E7" s="148"/>
      <c r="F7" s="148"/>
      <c r="G7" s="148"/>
    </row>
    <row r="8" spans="2:7" ht="15" customHeight="1" x14ac:dyDescent="0.2">
      <c r="B8" s="149" t="s">
        <v>159</v>
      </c>
      <c r="C8" s="266">
        <v>1957698</v>
      </c>
      <c r="D8" s="150">
        <f>C8/$C$8</f>
        <v>1</v>
      </c>
      <c r="E8" s="266">
        <v>2045272</v>
      </c>
      <c r="F8" s="150">
        <f>E8/$E$8</f>
        <v>1</v>
      </c>
      <c r="G8" s="150">
        <f>(E8-C8)/C8</f>
        <v>4.4733150874138913E-2</v>
      </c>
    </row>
    <row r="9" spans="2:7" ht="15" customHeight="1" x14ac:dyDescent="0.25">
      <c r="B9" s="147" t="s">
        <v>160</v>
      </c>
      <c r="C9" s="148"/>
      <c r="D9" s="148"/>
      <c r="E9" s="148"/>
      <c r="F9" s="148"/>
      <c r="G9" s="151"/>
    </row>
    <row r="10" spans="2:7" ht="15" customHeight="1" x14ac:dyDescent="0.2">
      <c r="B10" s="152" t="s">
        <v>161</v>
      </c>
      <c r="C10" s="44">
        <v>1414744</v>
      </c>
      <c r="D10" s="45">
        <f>C10/$C$8</f>
        <v>0.72265691643961427</v>
      </c>
      <c r="E10" s="44">
        <v>1468662</v>
      </c>
      <c r="F10" s="45">
        <f>E10/$E$8</f>
        <v>0.71807661768214692</v>
      </c>
      <c r="G10" s="45">
        <f>(E10-C10)/C10</f>
        <v>3.8111488721634446E-2</v>
      </c>
    </row>
    <row r="11" spans="2:7" ht="15" customHeight="1" x14ac:dyDescent="0.2">
      <c r="B11" s="106" t="s">
        <v>271</v>
      </c>
      <c r="C11" s="47">
        <v>1206696</v>
      </c>
      <c r="D11" s="48">
        <f>C11/$C$8</f>
        <v>0.6163851625735941</v>
      </c>
      <c r="E11" s="47">
        <v>1224844</v>
      </c>
      <c r="F11" s="48">
        <f>E11/$E$8</f>
        <v>0.59886606769173001</v>
      </c>
      <c r="G11" s="49">
        <f>(E11-C11)/C11</f>
        <v>1.5039413406524925E-2</v>
      </c>
    </row>
    <row r="12" spans="2:7" ht="15" customHeight="1" x14ac:dyDescent="0.2">
      <c r="B12" s="106" t="s">
        <v>163</v>
      </c>
      <c r="C12" s="47">
        <v>195872</v>
      </c>
      <c r="D12" s="48">
        <f>C12/$C$8</f>
        <v>0.1000522041704083</v>
      </c>
      <c r="E12" s="47">
        <v>220729</v>
      </c>
      <c r="F12" s="48">
        <f>E12/$E$8</f>
        <v>0.10792158695762716</v>
      </c>
      <c r="G12" s="49">
        <f>(E12-C12)/C12</f>
        <v>0.12690430485214835</v>
      </c>
    </row>
    <row r="13" spans="2:7" ht="15" customHeight="1" x14ac:dyDescent="0.2">
      <c r="B13" s="106" t="s">
        <v>164</v>
      </c>
      <c r="C13" s="47">
        <v>12176</v>
      </c>
      <c r="D13" s="48">
        <f>C13/$C$8</f>
        <v>6.2195496956118871E-3</v>
      </c>
      <c r="E13" s="47">
        <v>23089</v>
      </c>
      <c r="F13" s="48">
        <f>E13/$E$8</f>
        <v>1.128896303278977E-2</v>
      </c>
      <c r="G13" s="49">
        <f>(E13-C13)/C13</f>
        <v>0.89627135348226017</v>
      </c>
    </row>
    <row r="14" spans="2:7" ht="15" customHeight="1" x14ac:dyDescent="0.25">
      <c r="B14" s="147" t="s">
        <v>165</v>
      </c>
      <c r="C14" s="148"/>
      <c r="D14" s="148"/>
      <c r="E14" s="148"/>
      <c r="F14" s="148"/>
      <c r="G14" s="151"/>
    </row>
    <row r="15" spans="2:7" ht="15" customHeight="1" x14ac:dyDescent="0.2">
      <c r="B15" s="152" t="s">
        <v>166</v>
      </c>
      <c r="C15" s="44">
        <v>542954</v>
      </c>
      <c r="D15" s="45">
        <f>C15/$C$8</f>
        <v>0.27734308356038573</v>
      </c>
      <c r="E15" s="44">
        <v>576610</v>
      </c>
      <c r="F15" s="45">
        <f>E15/$E$8</f>
        <v>0.28192338231785308</v>
      </c>
      <c r="G15" s="45">
        <f>(E15-C15)/C15</f>
        <v>6.1986834980495585E-2</v>
      </c>
    </row>
    <row r="16" spans="2:7" ht="15" customHeight="1" x14ac:dyDescent="0.2">
      <c r="B16" s="414" t="s">
        <v>67</v>
      </c>
      <c r="C16" s="414"/>
      <c r="D16" s="414"/>
      <c r="E16" s="414"/>
      <c r="F16" s="414"/>
      <c r="G16" s="414"/>
    </row>
    <row r="17" spans="2:12" ht="15" customHeight="1" x14ac:dyDescent="0.25"/>
    <row r="18" spans="2:12" ht="30" customHeight="1" x14ac:dyDescent="0.25">
      <c r="G18" s="75" t="s">
        <v>98</v>
      </c>
    </row>
    <row r="24" spans="2:12" x14ac:dyDescent="0.2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x14ac:dyDescent="0.25"/>
    <row r="30" spans="2:12" ht="30" customHeight="1" x14ac:dyDescent="0.25">
      <c r="I30" s="75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16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2" width="15.7109375" style="281" customWidth="1"/>
    <col min="3" max="3" width="13.85546875" style="281" customWidth="1"/>
    <col min="4" max="4" width="11.140625" style="281" customWidth="1"/>
    <col min="5" max="6" width="11.7109375" style="281" customWidth="1"/>
    <col min="7" max="18" width="11" style="281" customWidth="1"/>
    <col min="19" max="21" width="10.42578125" style="281" customWidth="1"/>
    <col min="22" max="25" width="9.28515625" style="281" customWidth="1"/>
    <col min="26" max="37" width="7.28515625" style="281" customWidth="1"/>
    <col min="38" max="38" width="11.5703125" style="281" bestFit="1" customWidth="1"/>
    <col min="39" max="258" width="11.42578125" style="281"/>
    <col min="259" max="259" width="13.7109375" style="281" customWidth="1"/>
    <col min="260" max="260" width="12.140625" style="281" customWidth="1"/>
    <col min="261" max="274" width="11" style="281" customWidth="1"/>
    <col min="275" max="277" width="10.42578125" style="281" customWidth="1"/>
    <col min="278" max="279" width="7.28515625" style="281" customWidth="1"/>
    <col min="280" max="280" width="7.85546875" style="281" bestFit="1" customWidth="1"/>
    <col min="281" max="293" width="7.28515625" style="281" customWidth="1"/>
    <col min="294" max="294" width="11.5703125" style="281" bestFit="1" customWidth="1"/>
    <col min="295" max="514" width="11.42578125" style="281"/>
    <col min="515" max="515" width="13.7109375" style="281" customWidth="1"/>
    <col min="516" max="516" width="12.140625" style="281" customWidth="1"/>
    <col min="517" max="530" width="11" style="281" customWidth="1"/>
    <col min="531" max="533" width="10.42578125" style="281" customWidth="1"/>
    <col min="534" max="535" width="7.28515625" style="281" customWidth="1"/>
    <col min="536" max="536" width="7.85546875" style="281" bestFit="1" customWidth="1"/>
    <col min="537" max="549" width="7.28515625" style="281" customWidth="1"/>
    <col min="550" max="550" width="11.5703125" style="281" bestFit="1" customWidth="1"/>
    <col min="551" max="770" width="11.42578125" style="281"/>
    <col min="771" max="771" width="13.7109375" style="281" customWidth="1"/>
    <col min="772" max="772" width="12.140625" style="281" customWidth="1"/>
    <col min="773" max="786" width="11" style="281" customWidth="1"/>
    <col min="787" max="789" width="10.42578125" style="281" customWidth="1"/>
    <col min="790" max="791" width="7.28515625" style="281" customWidth="1"/>
    <col min="792" max="792" width="7.85546875" style="281" bestFit="1" customWidth="1"/>
    <col min="793" max="805" width="7.28515625" style="281" customWidth="1"/>
    <col min="806" max="806" width="11.5703125" style="281" bestFit="1" customWidth="1"/>
    <col min="807" max="1026" width="11.42578125" style="281"/>
    <col min="1027" max="1027" width="13.7109375" style="281" customWidth="1"/>
    <col min="1028" max="1028" width="12.140625" style="281" customWidth="1"/>
    <col min="1029" max="1042" width="11" style="281" customWidth="1"/>
    <col min="1043" max="1045" width="10.42578125" style="281" customWidth="1"/>
    <col min="1046" max="1047" width="7.28515625" style="281" customWidth="1"/>
    <col min="1048" max="1048" width="7.85546875" style="281" bestFit="1" customWidth="1"/>
    <col min="1049" max="1061" width="7.28515625" style="281" customWidth="1"/>
    <col min="1062" max="1062" width="11.5703125" style="281" bestFit="1" customWidth="1"/>
    <col min="1063" max="1282" width="11.42578125" style="281"/>
    <col min="1283" max="1283" width="13.7109375" style="281" customWidth="1"/>
    <col min="1284" max="1284" width="12.140625" style="281" customWidth="1"/>
    <col min="1285" max="1298" width="11" style="281" customWidth="1"/>
    <col min="1299" max="1301" width="10.42578125" style="281" customWidth="1"/>
    <col min="1302" max="1303" width="7.28515625" style="281" customWidth="1"/>
    <col min="1304" max="1304" width="7.85546875" style="281" bestFit="1" customWidth="1"/>
    <col min="1305" max="1317" width="7.28515625" style="281" customWidth="1"/>
    <col min="1318" max="1318" width="11.5703125" style="281" bestFit="1" customWidth="1"/>
    <col min="1319" max="1538" width="11.42578125" style="281"/>
    <col min="1539" max="1539" width="13.7109375" style="281" customWidth="1"/>
    <col min="1540" max="1540" width="12.140625" style="281" customWidth="1"/>
    <col min="1541" max="1554" width="11" style="281" customWidth="1"/>
    <col min="1555" max="1557" width="10.42578125" style="281" customWidth="1"/>
    <col min="1558" max="1559" width="7.28515625" style="281" customWidth="1"/>
    <col min="1560" max="1560" width="7.85546875" style="281" bestFit="1" customWidth="1"/>
    <col min="1561" max="1573" width="7.28515625" style="281" customWidth="1"/>
    <col min="1574" max="1574" width="11.5703125" style="281" bestFit="1" customWidth="1"/>
    <col min="1575" max="1794" width="11.42578125" style="281"/>
    <col min="1795" max="1795" width="13.7109375" style="281" customWidth="1"/>
    <col min="1796" max="1796" width="12.140625" style="281" customWidth="1"/>
    <col min="1797" max="1810" width="11" style="281" customWidth="1"/>
    <col min="1811" max="1813" width="10.42578125" style="281" customWidth="1"/>
    <col min="1814" max="1815" width="7.28515625" style="281" customWidth="1"/>
    <col min="1816" max="1816" width="7.85546875" style="281" bestFit="1" customWidth="1"/>
    <col min="1817" max="1829" width="7.28515625" style="281" customWidth="1"/>
    <col min="1830" max="1830" width="11.5703125" style="281" bestFit="1" customWidth="1"/>
    <col min="1831" max="2050" width="11.42578125" style="281"/>
    <col min="2051" max="2051" width="13.7109375" style="281" customWidth="1"/>
    <col min="2052" max="2052" width="12.140625" style="281" customWidth="1"/>
    <col min="2053" max="2066" width="11" style="281" customWidth="1"/>
    <col min="2067" max="2069" width="10.42578125" style="281" customWidth="1"/>
    <col min="2070" max="2071" width="7.28515625" style="281" customWidth="1"/>
    <col min="2072" max="2072" width="7.85546875" style="281" bestFit="1" customWidth="1"/>
    <col min="2073" max="2085" width="7.28515625" style="281" customWidth="1"/>
    <col min="2086" max="2086" width="11.5703125" style="281" bestFit="1" customWidth="1"/>
    <col min="2087" max="2306" width="11.42578125" style="281"/>
    <col min="2307" max="2307" width="13.7109375" style="281" customWidth="1"/>
    <col min="2308" max="2308" width="12.140625" style="281" customWidth="1"/>
    <col min="2309" max="2322" width="11" style="281" customWidth="1"/>
    <col min="2323" max="2325" width="10.42578125" style="281" customWidth="1"/>
    <col min="2326" max="2327" width="7.28515625" style="281" customWidth="1"/>
    <col min="2328" max="2328" width="7.85546875" style="281" bestFit="1" customWidth="1"/>
    <col min="2329" max="2341" width="7.28515625" style="281" customWidth="1"/>
    <col min="2342" max="2342" width="11.5703125" style="281" bestFit="1" customWidth="1"/>
    <col min="2343" max="2562" width="11.42578125" style="281"/>
    <col min="2563" max="2563" width="13.7109375" style="281" customWidth="1"/>
    <col min="2564" max="2564" width="12.140625" style="281" customWidth="1"/>
    <col min="2565" max="2578" width="11" style="281" customWidth="1"/>
    <col min="2579" max="2581" width="10.42578125" style="281" customWidth="1"/>
    <col min="2582" max="2583" width="7.28515625" style="281" customWidth="1"/>
    <col min="2584" max="2584" width="7.85546875" style="281" bestFit="1" customWidth="1"/>
    <col min="2585" max="2597" width="7.28515625" style="281" customWidth="1"/>
    <col min="2598" max="2598" width="11.5703125" style="281" bestFit="1" customWidth="1"/>
    <col min="2599" max="2818" width="11.42578125" style="281"/>
    <col min="2819" max="2819" width="13.7109375" style="281" customWidth="1"/>
    <col min="2820" max="2820" width="12.140625" style="281" customWidth="1"/>
    <col min="2821" max="2834" width="11" style="281" customWidth="1"/>
    <col min="2835" max="2837" width="10.42578125" style="281" customWidth="1"/>
    <col min="2838" max="2839" width="7.28515625" style="281" customWidth="1"/>
    <col min="2840" max="2840" width="7.85546875" style="281" bestFit="1" customWidth="1"/>
    <col min="2841" max="2853" width="7.28515625" style="281" customWidth="1"/>
    <col min="2854" max="2854" width="11.5703125" style="281" bestFit="1" customWidth="1"/>
    <col min="2855" max="3074" width="11.42578125" style="281"/>
    <col min="3075" max="3075" width="13.7109375" style="281" customWidth="1"/>
    <col min="3076" max="3076" width="12.140625" style="281" customWidth="1"/>
    <col min="3077" max="3090" width="11" style="281" customWidth="1"/>
    <col min="3091" max="3093" width="10.42578125" style="281" customWidth="1"/>
    <col min="3094" max="3095" width="7.28515625" style="281" customWidth="1"/>
    <col min="3096" max="3096" width="7.85546875" style="281" bestFit="1" customWidth="1"/>
    <col min="3097" max="3109" width="7.28515625" style="281" customWidth="1"/>
    <col min="3110" max="3110" width="11.5703125" style="281" bestFit="1" customWidth="1"/>
    <col min="3111" max="3330" width="11.42578125" style="281"/>
    <col min="3331" max="3331" width="13.7109375" style="281" customWidth="1"/>
    <col min="3332" max="3332" width="12.140625" style="281" customWidth="1"/>
    <col min="3333" max="3346" width="11" style="281" customWidth="1"/>
    <col min="3347" max="3349" width="10.42578125" style="281" customWidth="1"/>
    <col min="3350" max="3351" width="7.28515625" style="281" customWidth="1"/>
    <col min="3352" max="3352" width="7.85546875" style="281" bestFit="1" customWidth="1"/>
    <col min="3353" max="3365" width="7.28515625" style="281" customWidth="1"/>
    <col min="3366" max="3366" width="11.5703125" style="281" bestFit="1" customWidth="1"/>
    <col min="3367" max="3586" width="11.42578125" style="281"/>
    <col min="3587" max="3587" width="13.7109375" style="281" customWidth="1"/>
    <col min="3588" max="3588" width="12.140625" style="281" customWidth="1"/>
    <col min="3589" max="3602" width="11" style="281" customWidth="1"/>
    <col min="3603" max="3605" width="10.42578125" style="281" customWidth="1"/>
    <col min="3606" max="3607" width="7.28515625" style="281" customWidth="1"/>
    <col min="3608" max="3608" width="7.85546875" style="281" bestFit="1" customWidth="1"/>
    <col min="3609" max="3621" width="7.28515625" style="281" customWidth="1"/>
    <col min="3622" max="3622" width="11.5703125" style="281" bestFit="1" customWidth="1"/>
    <col min="3623" max="3842" width="11.42578125" style="281"/>
    <col min="3843" max="3843" width="13.7109375" style="281" customWidth="1"/>
    <col min="3844" max="3844" width="12.140625" style="281" customWidth="1"/>
    <col min="3845" max="3858" width="11" style="281" customWidth="1"/>
    <col min="3859" max="3861" width="10.42578125" style="281" customWidth="1"/>
    <col min="3862" max="3863" width="7.28515625" style="281" customWidth="1"/>
    <col min="3864" max="3864" width="7.85546875" style="281" bestFit="1" customWidth="1"/>
    <col min="3865" max="3877" width="7.28515625" style="281" customWidth="1"/>
    <col min="3878" max="3878" width="11.5703125" style="281" bestFit="1" customWidth="1"/>
    <col min="3879" max="4098" width="11.42578125" style="281"/>
    <col min="4099" max="4099" width="13.7109375" style="281" customWidth="1"/>
    <col min="4100" max="4100" width="12.140625" style="281" customWidth="1"/>
    <col min="4101" max="4114" width="11" style="281" customWidth="1"/>
    <col min="4115" max="4117" width="10.42578125" style="281" customWidth="1"/>
    <col min="4118" max="4119" width="7.28515625" style="281" customWidth="1"/>
    <col min="4120" max="4120" width="7.85546875" style="281" bestFit="1" customWidth="1"/>
    <col min="4121" max="4133" width="7.28515625" style="281" customWidth="1"/>
    <col min="4134" max="4134" width="11.5703125" style="281" bestFit="1" customWidth="1"/>
    <col min="4135" max="4354" width="11.42578125" style="281"/>
    <col min="4355" max="4355" width="13.7109375" style="281" customWidth="1"/>
    <col min="4356" max="4356" width="12.140625" style="281" customWidth="1"/>
    <col min="4357" max="4370" width="11" style="281" customWidth="1"/>
    <col min="4371" max="4373" width="10.42578125" style="281" customWidth="1"/>
    <col min="4374" max="4375" width="7.28515625" style="281" customWidth="1"/>
    <col min="4376" max="4376" width="7.85546875" style="281" bestFit="1" customWidth="1"/>
    <col min="4377" max="4389" width="7.28515625" style="281" customWidth="1"/>
    <col min="4390" max="4390" width="11.5703125" style="281" bestFit="1" customWidth="1"/>
    <col min="4391" max="4610" width="11.42578125" style="281"/>
    <col min="4611" max="4611" width="13.7109375" style="281" customWidth="1"/>
    <col min="4612" max="4612" width="12.140625" style="281" customWidth="1"/>
    <col min="4613" max="4626" width="11" style="281" customWidth="1"/>
    <col min="4627" max="4629" width="10.42578125" style="281" customWidth="1"/>
    <col min="4630" max="4631" width="7.28515625" style="281" customWidth="1"/>
    <col min="4632" max="4632" width="7.85546875" style="281" bestFit="1" customWidth="1"/>
    <col min="4633" max="4645" width="7.28515625" style="281" customWidth="1"/>
    <col min="4646" max="4646" width="11.5703125" style="281" bestFit="1" customWidth="1"/>
    <col min="4647" max="4866" width="11.42578125" style="281"/>
    <col min="4867" max="4867" width="13.7109375" style="281" customWidth="1"/>
    <col min="4868" max="4868" width="12.140625" style="281" customWidth="1"/>
    <col min="4869" max="4882" width="11" style="281" customWidth="1"/>
    <col min="4883" max="4885" width="10.42578125" style="281" customWidth="1"/>
    <col min="4886" max="4887" width="7.28515625" style="281" customWidth="1"/>
    <col min="4888" max="4888" width="7.85546875" style="281" bestFit="1" customWidth="1"/>
    <col min="4889" max="4901" width="7.28515625" style="281" customWidth="1"/>
    <col min="4902" max="4902" width="11.5703125" style="281" bestFit="1" customWidth="1"/>
    <col min="4903" max="5122" width="11.42578125" style="281"/>
    <col min="5123" max="5123" width="13.7109375" style="281" customWidth="1"/>
    <col min="5124" max="5124" width="12.140625" style="281" customWidth="1"/>
    <col min="5125" max="5138" width="11" style="281" customWidth="1"/>
    <col min="5139" max="5141" width="10.42578125" style="281" customWidth="1"/>
    <col min="5142" max="5143" width="7.28515625" style="281" customWidth="1"/>
    <col min="5144" max="5144" width="7.85546875" style="281" bestFit="1" customWidth="1"/>
    <col min="5145" max="5157" width="7.28515625" style="281" customWidth="1"/>
    <col min="5158" max="5158" width="11.5703125" style="281" bestFit="1" customWidth="1"/>
    <col min="5159" max="5378" width="11.42578125" style="281"/>
    <col min="5379" max="5379" width="13.7109375" style="281" customWidth="1"/>
    <col min="5380" max="5380" width="12.140625" style="281" customWidth="1"/>
    <col min="5381" max="5394" width="11" style="281" customWidth="1"/>
    <col min="5395" max="5397" width="10.42578125" style="281" customWidth="1"/>
    <col min="5398" max="5399" width="7.28515625" style="281" customWidth="1"/>
    <col min="5400" max="5400" width="7.85546875" style="281" bestFit="1" customWidth="1"/>
    <col min="5401" max="5413" width="7.28515625" style="281" customWidth="1"/>
    <col min="5414" max="5414" width="11.5703125" style="281" bestFit="1" customWidth="1"/>
    <col min="5415" max="5634" width="11.42578125" style="281"/>
    <col min="5635" max="5635" width="13.7109375" style="281" customWidth="1"/>
    <col min="5636" max="5636" width="12.140625" style="281" customWidth="1"/>
    <col min="5637" max="5650" width="11" style="281" customWidth="1"/>
    <col min="5651" max="5653" width="10.42578125" style="281" customWidth="1"/>
    <col min="5654" max="5655" width="7.28515625" style="281" customWidth="1"/>
    <col min="5656" max="5656" width="7.85546875" style="281" bestFit="1" customWidth="1"/>
    <col min="5657" max="5669" width="7.28515625" style="281" customWidth="1"/>
    <col min="5670" max="5670" width="11.5703125" style="281" bestFit="1" customWidth="1"/>
    <col min="5671" max="5890" width="11.42578125" style="281"/>
    <col min="5891" max="5891" width="13.7109375" style="281" customWidth="1"/>
    <col min="5892" max="5892" width="12.140625" style="281" customWidth="1"/>
    <col min="5893" max="5906" width="11" style="281" customWidth="1"/>
    <col min="5907" max="5909" width="10.42578125" style="281" customWidth="1"/>
    <col min="5910" max="5911" width="7.28515625" style="281" customWidth="1"/>
    <col min="5912" max="5912" width="7.85546875" style="281" bestFit="1" customWidth="1"/>
    <col min="5913" max="5925" width="7.28515625" style="281" customWidth="1"/>
    <col min="5926" max="5926" width="11.5703125" style="281" bestFit="1" customWidth="1"/>
    <col min="5927" max="6146" width="11.42578125" style="281"/>
    <col min="6147" max="6147" width="13.7109375" style="281" customWidth="1"/>
    <col min="6148" max="6148" width="12.140625" style="281" customWidth="1"/>
    <col min="6149" max="6162" width="11" style="281" customWidth="1"/>
    <col min="6163" max="6165" width="10.42578125" style="281" customWidth="1"/>
    <col min="6166" max="6167" width="7.28515625" style="281" customWidth="1"/>
    <col min="6168" max="6168" width="7.85546875" style="281" bestFit="1" customWidth="1"/>
    <col min="6169" max="6181" width="7.28515625" style="281" customWidth="1"/>
    <col min="6182" max="6182" width="11.5703125" style="281" bestFit="1" customWidth="1"/>
    <col min="6183" max="6402" width="11.42578125" style="281"/>
    <col min="6403" max="6403" width="13.7109375" style="281" customWidth="1"/>
    <col min="6404" max="6404" width="12.140625" style="281" customWidth="1"/>
    <col min="6405" max="6418" width="11" style="281" customWidth="1"/>
    <col min="6419" max="6421" width="10.42578125" style="281" customWidth="1"/>
    <col min="6422" max="6423" width="7.28515625" style="281" customWidth="1"/>
    <col min="6424" max="6424" width="7.85546875" style="281" bestFit="1" customWidth="1"/>
    <col min="6425" max="6437" width="7.28515625" style="281" customWidth="1"/>
    <col min="6438" max="6438" width="11.5703125" style="281" bestFit="1" customWidth="1"/>
    <col min="6439" max="6658" width="11.42578125" style="281"/>
    <col min="6659" max="6659" width="13.7109375" style="281" customWidth="1"/>
    <col min="6660" max="6660" width="12.140625" style="281" customWidth="1"/>
    <col min="6661" max="6674" width="11" style="281" customWidth="1"/>
    <col min="6675" max="6677" width="10.42578125" style="281" customWidth="1"/>
    <col min="6678" max="6679" width="7.28515625" style="281" customWidth="1"/>
    <col min="6680" max="6680" width="7.85546875" style="281" bestFit="1" customWidth="1"/>
    <col min="6681" max="6693" width="7.28515625" style="281" customWidth="1"/>
    <col min="6694" max="6694" width="11.5703125" style="281" bestFit="1" customWidth="1"/>
    <col min="6695" max="6914" width="11.42578125" style="281"/>
    <col min="6915" max="6915" width="13.7109375" style="281" customWidth="1"/>
    <col min="6916" max="6916" width="12.140625" style="281" customWidth="1"/>
    <col min="6917" max="6930" width="11" style="281" customWidth="1"/>
    <col min="6931" max="6933" width="10.42578125" style="281" customWidth="1"/>
    <col min="6934" max="6935" width="7.28515625" style="281" customWidth="1"/>
    <col min="6936" max="6936" width="7.85546875" style="281" bestFit="1" customWidth="1"/>
    <col min="6937" max="6949" width="7.28515625" style="281" customWidth="1"/>
    <col min="6950" max="6950" width="11.5703125" style="281" bestFit="1" customWidth="1"/>
    <col min="6951" max="7170" width="11.42578125" style="281"/>
    <col min="7171" max="7171" width="13.7109375" style="281" customWidth="1"/>
    <col min="7172" max="7172" width="12.140625" style="281" customWidth="1"/>
    <col min="7173" max="7186" width="11" style="281" customWidth="1"/>
    <col min="7187" max="7189" width="10.42578125" style="281" customWidth="1"/>
    <col min="7190" max="7191" width="7.28515625" style="281" customWidth="1"/>
    <col min="7192" max="7192" width="7.85546875" style="281" bestFit="1" customWidth="1"/>
    <col min="7193" max="7205" width="7.28515625" style="281" customWidth="1"/>
    <col min="7206" max="7206" width="11.5703125" style="281" bestFit="1" customWidth="1"/>
    <col min="7207" max="7426" width="11.42578125" style="281"/>
    <col min="7427" max="7427" width="13.7109375" style="281" customWidth="1"/>
    <col min="7428" max="7428" width="12.140625" style="281" customWidth="1"/>
    <col min="7429" max="7442" width="11" style="281" customWidth="1"/>
    <col min="7443" max="7445" width="10.42578125" style="281" customWidth="1"/>
    <col min="7446" max="7447" width="7.28515625" style="281" customWidth="1"/>
    <col min="7448" max="7448" width="7.85546875" style="281" bestFit="1" customWidth="1"/>
    <col min="7449" max="7461" width="7.28515625" style="281" customWidth="1"/>
    <col min="7462" max="7462" width="11.5703125" style="281" bestFit="1" customWidth="1"/>
    <col min="7463" max="7682" width="11.42578125" style="281"/>
    <col min="7683" max="7683" width="13.7109375" style="281" customWidth="1"/>
    <col min="7684" max="7684" width="12.140625" style="281" customWidth="1"/>
    <col min="7685" max="7698" width="11" style="281" customWidth="1"/>
    <col min="7699" max="7701" width="10.42578125" style="281" customWidth="1"/>
    <col min="7702" max="7703" width="7.28515625" style="281" customWidth="1"/>
    <col min="7704" max="7704" width="7.85546875" style="281" bestFit="1" customWidth="1"/>
    <col min="7705" max="7717" width="7.28515625" style="281" customWidth="1"/>
    <col min="7718" max="7718" width="11.5703125" style="281" bestFit="1" customWidth="1"/>
    <col min="7719" max="7938" width="11.42578125" style="281"/>
    <col min="7939" max="7939" width="13.7109375" style="281" customWidth="1"/>
    <col min="7940" max="7940" width="12.140625" style="281" customWidth="1"/>
    <col min="7941" max="7954" width="11" style="281" customWidth="1"/>
    <col min="7955" max="7957" width="10.42578125" style="281" customWidth="1"/>
    <col min="7958" max="7959" width="7.28515625" style="281" customWidth="1"/>
    <col min="7960" max="7960" width="7.85546875" style="281" bestFit="1" customWidth="1"/>
    <col min="7961" max="7973" width="7.28515625" style="281" customWidth="1"/>
    <col min="7974" max="7974" width="11.5703125" style="281" bestFit="1" customWidth="1"/>
    <col min="7975" max="8194" width="11.42578125" style="281"/>
    <col min="8195" max="8195" width="13.7109375" style="281" customWidth="1"/>
    <col min="8196" max="8196" width="12.140625" style="281" customWidth="1"/>
    <col min="8197" max="8210" width="11" style="281" customWidth="1"/>
    <col min="8211" max="8213" width="10.42578125" style="281" customWidth="1"/>
    <col min="8214" max="8215" width="7.28515625" style="281" customWidth="1"/>
    <col min="8216" max="8216" width="7.85546875" style="281" bestFit="1" customWidth="1"/>
    <col min="8217" max="8229" width="7.28515625" style="281" customWidth="1"/>
    <col min="8230" max="8230" width="11.5703125" style="281" bestFit="1" customWidth="1"/>
    <col min="8231" max="8450" width="11.42578125" style="281"/>
    <col min="8451" max="8451" width="13.7109375" style="281" customWidth="1"/>
    <col min="8452" max="8452" width="12.140625" style="281" customWidth="1"/>
    <col min="8453" max="8466" width="11" style="281" customWidth="1"/>
    <col min="8467" max="8469" width="10.42578125" style="281" customWidth="1"/>
    <col min="8470" max="8471" width="7.28515625" style="281" customWidth="1"/>
    <col min="8472" max="8472" width="7.85546875" style="281" bestFit="1" customWidth="1"/>
    <col min="8473" max="8485" width="7.28515625" style="281" customWidth="1"/>
    <col min="8486" max="8486" width="11.5703125" style="281" bestFit="1" customWidth="1"/>
    <col min="8487" max="8706" width="11.42578125" style="281"/>
    <col min="8707" max="8707" width="13.7109375" style="281" customWidth="1"/>
    <col min="8708" max="8708" width="12.140625" style="281" customWidth="1"/>
    <col min="8709" max="8722" width="11" style="281" customWidth="1"/>
    <col min="8723" max="8725" width="10.42578125" style="281" customWidth="1"/>
    <col min="8726" max="8727" width="7.28515625" style="281" customWidth="1"/>
    <col min="8728" max="8728" width="7.85546875" style="281" bestFit="1" customWidth="1"/>
    <col min="8729" max="8741" width="7.28515625" style="281" customWidth="1"/>
    <col min="8742" max="8742" width="11.5703125" style="281" bestFit="1" customWidth="1"/>
    <col min="8743" max="8962" width="11.42578125" style="281"/>
    <col min="8963" max="8963" width="13.7109375" style="281" customWidth="1"/>
    <col min="8964" max="8964" width="12.140625" style="281" customWidth="1"/>
    <col min="8965" max="8978" width="11" style="281" customWidth="1"/>
    <col min="8979" max="8981" width="10.42578125" style="281" customWidth="1"/>
    <col min="8982" max="8983" width="7.28515625" style="281" customWidth="1"/>
    <col min="8984" max="8984" width="7.85546875" style="281" bestFit="1" customWidth="1"/>
    <col min="8985" max="8997" width="7.28515625" style="281" customWidth="1"/>
    <col min="8998" max="8998" width="11.5703125" style="281" bestFit="1" customWidth="1"/>
    <col min="8999" max="9218" width="11.42578125" style="281"/>
    <col min="9219" max="9219" width="13.7109375" style="281" customWidth="1"/>
    <col min="9220" max="9220" width="12.140625" style="281" customWidth="1"/>
    <col min="9221" max="9234" width="11" style="281" customWidth="1"/>
    <col min="9235" max="9237" width="10.42578125" style="281" customWidth="1"/>
    <col min="9238" max="9239" width="7.28515625" style="281" customWidth="1"/>
    <col min="9240" max="9240" width="7.85546875" style="281" bestFit="1" customWidth="1"/>
    <col min="9241" max="9253" width="7.28515625" style="281" customWidth="1"/>
    <col min="9254" max="9254" width="11.5703125" style="281" bestFit="1" customWidth="1"/>
    <col min="9255" max="9474" width="11.42578125" style="281"/>
    <col min="9475" max="9475" width="13.7109375" style="281" customWidth="1"/>
    <col min="9476" max="9476" width="12.140625" style="281" customWidth="1"/>
    <col min="9477" max="9490" width="11" style="281" customWidth="1"/>
    <col min="9491" max="9493" width="10.42578125" style="281" customWidth="1"/>
    <col min="9494" max="9495" width="7.28515625" style="281" customWidth="1"/>
    <col min="9496" max="9496" width="7.85546875" style="281" bestFit="1" customWidth="1"/>
    <col min="9497" max="9509" width="7.28515625" style="281" customWidth="1"/>
    <col min="9510" max="9510" width="11.5703125" style="281" bestFit="1" customWidth="1"/>
    <col min="9511" max="9730" width="11.42578125" style="281"/>
    <col min="9731" max="9731" width="13.7109375" style="281" customWidth="1"/>
    <col min="9732" max="9732" width="12.140625" style="281" customWidth="1"/>
    <col min="9733" max="9746" width="11" style="281" customWidth="1"/>
    <col min="9747" max="9749" width="10.42578125" style="281" customWidth="1"/>
    <col min="9750" max="9751" width="7.28515625" style="281" customWidth="1"/>
    <col min="9752" max="9752" width="7.85546875" style="281" bestFit="1" customWidth="1"/>
    <col min="9753" max="9765" width="7.28515625" style="281" customWidth="1"/>
    <col min="9766" max="9766" width="11.5703125" style="281" bestFit="1" customWidth="1"/>
    <col min="9767" max="9986" width="11.42578125" style="281"/>
    <col min="9987" max="9987" width="13.7109375" style="281" customWidth="1"/>
    <col min="9988" max="9988" width="12.140625" style="281" customWidth="1"/>
    <col min="9989" max="10002" width="11" style="281" customWidth="1"/>
    <col min="10003" max="10005" width="10.42578125" style="281" customWidth="1"/>
    <col min="10006" max="10007" width="7.28515625" style="281" customWidth="1"/>
    <col min="10008" max="10008" width="7.85546875" style="281" bestFit="1" customWidth="1"/>
    <col min="10009" max="10021" width="7.28515625" style="281" customWidth="1"/>
    <col min="10022" max="10022" width="11.5703125" style="281" bestFit="1" customWidth="1"/>
    <col min="10023" max="10242" width="11.42578125" style="281"/>
    <col min="10243" max="10243" width="13.7109375" style="281" customWidth="1"/>
    <col min="10244" max="10244" width="12.140625" style="281" customWidth="1"/>
    <col min="10245" max="10258" width="11" style="281" customWidth="1"/>
    <col min="10259" max="10261" width="10.42578125" style="281" customWidth="1"/>
    <col min="10262" max="10263" width="7.28515625" style="281" customWidth="1"/>
    <col min="10264" max="10264" width="7.85546875" style="281" bestFit="1" customWidth="1"/>
    <col min="10265" max="10277" width="7.28515625" style="281" customWidth="1"/>
    <col min="10278" max="10278" width="11.5703125" style="281" bestFit="1" customWidth="1"/>
    <col min="10279" max="10498" width="11.42578125" style="281"/>
    <col min="10499" max="10499" width="13.7109375" style="281" customWidth="1"/>
    <col min="10500" max="10500" width="12.140625" style="281" customWidth="1"/>
    <col min="10501" max="10514" width="11" style="281" customWidth="1"/>
    <col min="10515" max="10517" width="10.42578125" style="281" customWidth="1"/>
    <col min="10518" max="10519" width="7.28515625" style="281" customWidth="1"/>
    <col min="10520" max="10520" width="7.85546875" style="281" bestFit="1" customWidth="1"/>
    <col min="10521" max="10533" width="7.28515625" style="281" customWidth="1"/>
    <col min="10534" max="10534" width="11.5703125" style="281" bestFit="1" customWidth="1"/>
    <col min="10535" max="10754" width="11.42578125" style="281"/>
    <col min="10755" max="10755" width="13.7109375" style="281" customWidth="1"/>
    <col min="10756" max="10756" width="12.140625" style="281" customWidth="1"/>
    <col min="10757" max="10770" width="11" style="281" customWidth="1"/>
    <col min="10771" max="10773" width="10.42578125" style="281" customWidth="1"/>
    <col min="10774" max="10775" width="7.28515625" style="281" customWidth="1"/>
    <col min="10776" max="10776" width="7.85546875" style="281" bestFit="1" customWidth="1"/>
    <col min="10777" max="10789" width="7.28515625" style="281" customWidth="1"/>
    <col min="10790" max="10790" width="11.5703125" style="281" bestFit="1" customWidth="1"/>
    <col min="10791" max="11010" width="11.42578125" style="281"/>
    <col min="11011" max="11011" width="13.7109375" style="281" customWidth="1"/>
    <col min="11012" max="11012" width="12.140625" style="281" customWidth="1"/>
    <col min="11013" max="11026" width="11" style="281" customWidth="1"/>
    <col min="11027" max="11029" width="10.42578125" style="281" customWidth="1"/>
    <col min="11030" max="11031" width="7.28515625" style="281" customWidth="1"/>
    <col min="11032" max="11032" width="7.85546875" style="281" bestFit="1" customWidth="1"/>
    <col min="11033" max="11045" width="7.28515625" style="281" customWidth="1"/>
    <col min="11046" max="11046" width="11.5703125" style="281" bestFit="1" customWidth="1"/>
    <col min="11047" max="11266" width="11.42578125" style="281"/>
    <col min="11267" max="11267" width="13.7109375" style="281" customWidth="1"/>
    <col min="11268" max="11268" width="12.140625" style="281" customWidth="1"/>
    <col min="11269" max="11282" width="11" style="281" customWidth="1"/>
    <col min="11283" max="11285" width="10.42578125" style="281" customWidth="1"/>
    <col min="11286" max="11287" width="7.28515625" style="281" customWidth="1"/>
    <col min="11288" max="11288" width="7.85546875" style="281" bestFit="1" customWidth="1"/>
    <col min="11289" max="11301" width="7.28515625" style="281" customWidth="1"/>
    <col min="11302" max="11302" width="11.5703125" style="281" bestFit="1" customWidth="1"/>
    <col min="11303" max="11522" width="11.42578125" style="281"/>
    <col min="11523" max="11523" width="13.7109375" style="281" customWidth="1"/>
    <col min="11524" max="11524" width="12.140625" style="281" customWidth="1"/>
    <col min="11525" max="11538" width="11" style="281" customWidth="1"/>
    <col min="11539" max="11541" width="10.42578125" style="281" customWidth="1"/>
    <col min="11542" max="11543" width="7.28515625" style="281" customWidth="1"/>
    <col min="11544" max="11544" width="7.85546875" style="281" bestFit="1" customWidth="1"/>
    <col min="11545" max="11557" width="7.28515625" style="281" customWidth="1"/>
    <col min="11558" max="11558" width="11.5703125" style="281" bestFit="1" customWidth="1"/>
    <col min="11559" max="11778" width="11.42578125" style="281"/>
    <col min="11779" max="11779" width="13.7109375" style="281" customWidth="1"/>
    <col min="11780" max="11780" width="12.140625" style="281" customWidth="1"/>
    <col min="11781" max="11794" width="11" style="281" customWidth="1"/>
    <col min="11795" max="11797" width="10.42578125" style="281" customWidth="1"/>
    <col min="11798" max="11799" width="7.28515625" style="281" customWidth="1"/>
    <col min="11800" max="11800" width="7.85546875" style="281" bestFit="1" customWidth="1"/>
    <col min="11801" max="11813" width="7.28515625" style="281" customWidth="1"/>
    <col min="11814" max="11814" width="11.5703125" style="281" bestFit="1" customWidth="1"/>
    <col min="11815" max="12034" width="11.42578125" style="281"/>
    <col min="12035" max="12035" width="13.7109375" style="281" customWidth="1"/>
    <col min="12036" max="12036" width="12.140625" style="281" customWidth="1"/>
    <col min="12037" max="12050" width="11" style="281" customWidth="1"/>
    <col min="12051" max="12053" width="10.42578125" style="281" customWidth="1"/>
    <col min="12054" max="12055" width="7.28515625" style="281" customWidth="1"/>
    <col min="12056" max="12056" width="7.85546875" style="281" bestFit="1" customWidth="1"/>
    <col min="12057" max="12069" width="7.28515625" style="281" customWidth="1"/>
    <col min="12070" max="12070" width="11.5703125" style="281" bestFit="1" customWidth="1"/>
    <col min="12071" max="12290" width="11.42578125" style="281"/>
    <col min="12291" max="12291" width="13.7109375" style="281" customWidth="1"/>
    <col min="12292" max="12292" width="12.140625" style="281" customWidth="1"/>
    <col min="12293" max="12306" width="11" style="281" customWidth="1"/>
    <col min="12307" max="12309" width="10.42578125" style="281" customWidth="1"/>
    <col min="12310" max="12311" width="7.28515625" style="281" customWidth="1"/>
    <col min="12312" max="12312" width="7.85546875" style="281" bestFit="1" customWidth="1"/>
    <col min="12313" max="12325" width="7.28515625" style="281" customWidth="1"/>
    <col min="12326" max="12326" width="11.5703125" style="281" bestFit="1" customWidth="1"/>
    <col min="12327" max="12546" width="11.42578125" style="281"/>
    <col min="12547" max="12547" width="13.7109375" style="281" customWidth="1"/>
    <col min="12548" max="12548" width="12.140625" style="281" customWidth="1"/>
    <col min="12549" max="12562" width="11" style="281" customWidth="1"/>
    <col min="12563" max="12565" width="10.42578125" style="281" customWidth="1"/>
    <col min="12566" max="12567" width="7.28515625" style="281" customWidth="1"/>
    <col min="12568" max="12568" width="7.85546875" style="281" bestFit="1" customWidth="1"/>
    <col min="12569" max="12581" width="7.28515625" style="281" customWidth="1"/>
    <col min="12582" max="12582" width="11.5703125" style="281" bestFit="1" customWidth="1"/>
    <col min="12583" max="12802" width="11.42578125" style="281"/>
    <col min="12803" max="12803" width="13.7109375" style="281" customWidth="1"/>
    <col min="12804" max="12804" width="12.140625" style="281" customWidth="1"/>
    <col min="12805" max="12818" width="11" style="281" customWidth="1"/>
    <col min="12819" max="12821" width="10.42578125" style="281" customWidth="1"/>
    <col min="12822" max="12823" width="7.28515625" style="281" customWidth="1"/>
    <col min="12824" max="12824" width="7.85546875" style="281" bestFit="1" customWidth="1"/>
    <col min="12825" max="12837" width="7.28515625" style="281" customWidth="1"/>
    <col min="12838" max="12838" width="11.5703125" style="281" bestFit="1" customWidth="1"/>
    <col min="12839" max="13058" width="11.42578125" style="281"/>
    <col min="13059" max="13059" width="13.7109375" style="281" customWidth="1"/>
    <col min="13060" max="13060" width="12.140625" style="281" customWidth="1"/>
    <col min="13061" max="13074" width="11" style="281" customWidth="1"/>
    <col min="13075" max="13077" width="10.42578125" style="281" customWidth="1"/>
    <col min="13078" max="13079" width="7.28515625" style="281" customWidth="1"/>
    <col min="13080" max="13080" width="7.85546875" style="281" bestFit="1" customWidth="1"/>
    <col min="13081" max="13093" width="7.28515625" style="281" customWidth="1"/>
    <col min="13094" max="13094" width="11.5703125" style="281" bestFit="1" customWidth="1"/>
    <col min="13095" max="13314" width="11.42578125" style="281"/>
    <col min="13315" max="13315" width="13.7109375" style="281" customWidth="1"/>
    <col min="13316" max="13316" width="12.140625" style="281" customWidth="1"/>
    <col min="13317" max="13330" width="11" style="281" customWidth="1"/>
    <col min="13331" max="13333" width="10.42578125" style="281" customWidth="1"/>
    <col min="13334" max="13335" width="7.28515625" style="281" customWidth="1"/>
    <col min="13336" max="13336" width="7.85546875" style="281" bestFit="1" customWidth="1"/>
    <col min="13337" max="13349" width="7.28515625" style="281" customWidth="1"/>
    <col min="13350" max="13350" width="11.5703125" style="281" bestFit="1" customWidth="1"/>
    <col min="13351" max="13570" width="11.42578125" style="281"/>
    <col min="13571" max="13571" width="13.7109375" style="281" customWidth="1"/>
    <col min="13572" max="13572" width="12.140625" style="281" customWidth="1"/>
    <col min="13573" max="13586" width="11" style="281" customWidth="1"/>
    <col min="13587" max="13589" width="10.42578125" style="281" customWidth="1"/>
    <col min="13590" max="13591" width="7.28515625" style="281" customWidth="1"/>
    <col min="13592" max="13592" width="7.85546875" style="281" bestFit="1" customWidth="1"/>
    <col min="13593" max="13605" width="7.28515625" style="281" customWidth="1"/>
    <col min="13606" max="13606" width="11.5703125" style="281" bestFit="1" customWidth="1"/>
    <col min="13607" max="13826" width="11.42578125" style="281"/>
    <col min="13827" max="13827" width="13.7109375" style="281" customWidth="1"/>
    <col min="13828" max="13828" width="12.140625" style="281" customWidth="1"/>
    <col min="13829" max="13842" width="11" style="281" customWidth="1"/>
    <col min="13843" max="13845" width="10.42578125" style="281" customWidth="1"/>
    <col min="13846" max="13847" width="7.28515625" style="281" customWidth="1"/>
    <col min="13848" max="13848" width="7.85546875" style="281" bestFit="1" customWidth="1"/>
    <col min="13849" max="13861" width="7.28515625" style="281" customWidth="1"/>
    <col min="13862" max="13862" width="11.5703125" style="281" bestFit="1" customWidth="1"/>
    <col min="13863" max="14082" width="11.42578125" style="281"/>
    <col min="14083" max="14083" width="13.7109375" style="281" customWidth="1"/>
    <col min="14084" max="14084" width="12.140625" style="281" customWidth="1"/>
    <col min="14085" max="14098" width="11" style="281" customWidth="1"/>
    <col min="14099" max="14101" width="10.42578125" style="281" customWidth="1"/>
    <col min="14102" max="14103" width="7.28515625" style="281" customWidth="1"/>
    <col min="14104" max="14104" width="7.85546875" style="281" bestFit="1" customWidth="1"/>
    <col min="14105" max="14117" width="7.28515625" style="281" customWidth="1"/>
    <col min="14118" max="14118" width="11.5703125" style="281" bestFit="1" customWidth="1"/>
    <col min="14119" max="14338" width="11.42578125" style="281"/>
    <col min="14339" max="14339" width="13.7109375" style="281" customWidth="1"/>
    <col min="14340" max="14340" width="12.140625" style="281" customWidth="1"/>
    <col min="14341" max="14354" width="11" style="281" customWidth="1"/>
    <col min="14355" max="14357" width="10.42578125" style="281" customWidth="1"/>
    <col min="14358" max="14359" width="7.28515625" style="281" customWidth="1"/>
    <col min="14360" max="14360" width="7.85546875" style="281" bestFit="1" customWidth="1"/>
    <col min="14361" max="14373" width="7.28515625" style="281" customWidth="1"/>
    <col min="14374" max="14374" width="11.5703125" style="281" bestFit="1" customWidth="1"/>
    <col min="14375" max="14594" width="11.42578125" style="281"/>
    <col min="14595" max="14595" width="13.7109375" style="281" customWidth="1"/>
    <col min="14596" max="14596" width="12.140625" style="281" customWidth="1"/>
    <col min="14597" max="14610" width="11" style="281" customWidth="1"/>
    <col min="14611" max="14613" width="10.42578125" style="281" customWidth="1"/>
    <col min="14614" max="14615" width="7.28515625" style="281" customWidth="1"/>
    <col min="14616" max="14616" width="7.85546875" style="281" bestFit="1" customWidth="1"/>
    <col min="14617" max="14629" width="7.28515625" style="281" customWidth="1"/>
    <col min="14630" max="14630" width="11.5703125" style="281" bestFit="1" customWidth="1"/>
    <col min="14631" max="14850" width="11.42578125" style="281"/>
    <col min="14851" max="14851" width="13.7109375" style="281" customWidth="1"/>
    <col min="14852" max="14852" width="12.140625" style="281" customWidth="1"/>
    <col min="14853" max="14866" width="11" style="281" customWidth="1"/>
    <col min="14867" max="14869" width="10.42578125" style="281" customWidth="1"/>
    <col min="14870" max="14871" width="7.28515625" style="281" customWidth="1"/>
    <col min="14872" max="14872" width="7.85546875" style="281" bestFit="1" customWidth="1"/>
    <col min="14873" max="14885" width="7.28515625" style="281" customWidth="1"/>
    <col min="14886" max="14886" width="11.5703125" style="281" bestFit="1" customWidth="1"/>
    <col min="14887" max="15106" width="11.42578125" style="281"/>
    <col min="15107" max="15107" width="13.7109375" style="281" customWidth="1"/>
    <col min="15108" max="15108" width="12.140625" style="281" customWidth="1"/>
    <col min="15109" max="15122" width="11" style="281" customWidth="1"/>
    <col min="15123" max="15125" width="10.42578125" style="281" customWidth="1"/>
    <col min="15126" max="15127" width="7.28515625" style="281" customWidth="1"/>
    <col min="15128" max="15128" width="7.85546875" style="281" bestFit="1" customWidth="1"/>
    <col min="15129" max="15141" width="7.28515625" style="281" customWidth="1"/>
    <col min="15142" max="15142" width="11.5703125" style="281" bestFit="1" customWidth="1"/>
    <col min="15143" max="15362" width="11.42578125" style="281"/>
    <col min="15363" max="15363" width="13.7109375" style="281" customWidth="1"/>
    <col min="15364" max="15364" width="12.140625" style="281" customWidth="1"/>
    <col min="15365" max="15378" width="11" style="281" customWidth="1"/>
    <col min="15379" max="15381" width="10.42578125" style="281" customWidth="1"/>
    <col min="15382" max="15383" width="7.28515625" style="281" customWidth="1"/>
    <col min="15384" max="15384" width="7.85546875" style="281" bestFit="1" customWidth="1"/>
    <col min="15385" max="15397" width="7.28515625" style="281" customWidth="1"/>
    <col min="15398" max="15398" width="11.5703125" style="281" bestFit="1" customWidth="1"/>
    <col min="15399" max="15618" width="11.42578125" style="281"/>
    <col min="15619" max="15619" width="13.7109375" style="281" customWidth="1"/>
    <col min="15620" max="15620" width="12.140625" style="281" customWidth="1"/>
    <col min="15621" max="15634" width="11" style="281" customWidth="1"/>
    <col min="15635" max="15637" width="10.42578125" style="281" customWidth="1"/>
    <col min="15638" max="15639" width="7.28515625" style="281" customWidth="1"/>
    <col min="15640" max="15640" width="7.85546875" style="281" bestFit="1" customWidth="1"/>
    <col min="15641" max="15653" width="7.28515625" style="281" customWidth="1"/>
    <col min="15654" max="15654" width="11.5703125" style="281" bestFit="1" customWidth="1"/>
    <col min="15655" max="15874" width="11.42578125" style="281"/>
    <col min="15875" max="15875" width="13.7109375" style="281" customWidth="1"/>
    <col min="15876" max="15876" width="12.140625" style="281" customWidth="1"/>
    <col min="15877" max="15890" width="11" style="281" customWidth="1"/>
    <col min="15891" max="15893" width="10.42578125" style="281" customWidth="1"/>
    <col min="15894" max="15895" width="7.28515625" style="281" customWidth="1"/>
    <col min="15896" max="15896" width="7.85546875" style="281" bestFit="1" customWidth="1"/>
    <col min="15897" max="15909" width="7.28515625" style="281" customWidth="1"/>
    <col min="15910" max="15910" width="11.5703125" style="281" bestFit="1" customWidth="1"/>
    <col min="15911" max="16130" width="11.42578125" style="281"/>
    <col min="16131" max="16131" width="13.7109375" style="281" customWidth="1"/>
    <col min="16132" max="16132" width="12.140625" style="281" customWidth="1"/>
    <col min="16133" max="16146" width="11" style="281" customWidth="1"/>
    <col min="16147" max="16149" width="10.42578125" style="281" customWidth="1"/>
    <col min="16150" max="16151" width="7.28515625" style="281" customWidth="1"/>
    <col min="16152" max="16152" width="7.85546875" style="281" bestFit="1" customWidth="1"/>
    <col min="16153" max="16165" width="7.28515625" style="281" customWidth="1"/>
    <col min="16166" max="16166" width="11.5703125" style="281" bestFit="1" customWidth="1"/>
    <col min="16167" max="16384" width="11.42578125" style="28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2"/>
    </row>
    <row r="4" spans="2:12" ht="15" customHeight="1" x14ac:dyDescent="0.25">
      <c r="B4" s="282"/>
    </row>
    <row r="5" spans="2:12" ht="25.5" customHeight="1" x14ac:dyDescent="0.25">
      <c r="B5" s="413" t="s">
        <v>272</v>
      </c>
      <c r="C5" s="413"/>
      <c r="D5" s="413"/>
      <c r="E5" s="413"/>
      <c r="F5" s="413"/>
      <c r="H5" s="75" t="s">
        <v>98</v>
      </c>
    </row>
    <row r="6" spans="2:12" ht="45" customHeight="1" x14ac:dyDescent="0.25">
      <c r="B6" s="40"/>
      <c r="C6" s="261" t="s">
        <v>59</v>
      </c>
      <c r="D6" s="261" t="s">
        <v>247</v>
      </c>
      <c r="E6" s="262" t="s">
        <v>248</v>
      </c>
      <c r="F6" s="261" t="s">
        <v>249</v>
      </c>
    </row>
    <row r="7" spans="2:12" ht="15" customHeight="1" x14ac:dyDescent="0.2">
      <c r="B7" s="264" t="s">
        <v>258</v>
      </c>
      <c r="C7" s="92">
        <v>421075</v>
      </c>
      <c r="D7" s="283">
        <f t="shared" ref="D7:D8" si="0">IFERROR((C7-C8)/C8,"-")</f>
        <v>-0.19915136576477882</v>
      </c>
      <c r="E7" s="284">
        <f t="shared" ref="E7:E10" si="1">C7/C20-1</f>
        <v>0.12063734544080318</v>
      </c>
      <c r="F7" s="285">
        <f>((SUM(C7:C10,C12:C19)/SUM(C20:C23,C25:C32))-1)</f>
        <v>8.9577135455829016E-2</v>
      </c>
      <c r="G7" s="19"/>
      <c r="H7" s="19"/>
      <c r="I7" s="19"/>
      <c r="J7" s="19"/>
      <c r="K7" s="19"/>
      <c r="L7" s="19"/>
    </row>
    <row r="8" spans="2:12" ht="15" customHeight="1" x14ac:dyDescent="0.2">
      <c r="B8" s="264" t="s">
        <v>259</v>
      </c>
      <c r="C8" s="92">
        <v>525786</v>
      </c>
      <c r="D8" s="283">
        <f t="shared" si="0"/>
        <v>-8.1775634284149409E-5</v>
      </c>
      <c r="E8" s="284">
        <f t="shared" si="1"/>
        <v>-2.1256163338432277E-3</v>
      </c>
      <c r="F8" s="285">
        <f>((SUM(C8:C10,C12:C20)/SUM(C21:C23,C25:C33))-1)</f>
        <v>7.5521280652162126E-2</v>
      </c>
      <c r="G8" s="19"/>
      <c r="H8" s="19"/>
      <c r="I8" s="19"/>
      <c r="J8" s="19"/>
      <c r="K8" s="19"/>
      <c r="L8" s="19"/>
    </row>
    <row r="9" spans="2:12" ht="15" customHeight="1" x14ac:dyDescent="0.2">
      <c r="B9" s="264" t="s">
        <v>260</v>
      </c>
      <c r="C9" s="92">
        <v>525829</v>
      </c>
      <c r="D9" s="283">
        <f>IFERROR((C9-C10)/C10,"-")</f>
        <v>-8.165293355362202E-2</v>
      </c>
      <c r="E9" s="284">
        <f t="shared" si="1"/>
        <v>2.9454720586392646E-2</v>
      </c>
      <c r="F9" s="285">
        <f>((SUM(C9:C10,C12:C21)/SUM(C22:C23,C25:C34))-1)</f>
        <v>7.6133709391238424E-2</v>
      </c>
    </row>
    <row r="10" spans="2:12" ht="15" customHeight="1" x14ac:dyDescent="0.2">
      <c r="B10" s="264" t="s">
        <v>261</v>
      </c>
      <c r="C10" s="92">
        <v>572582</v>
      </c>
      <c r="D10" s="283">
        <f>C10/C12-1</f>
        <v>9.6755409725534314E-2</v>
      </c>
      <c r="E10" s="284">
        <f t="shared" si="1"/>
        <v>5.203376315083541E-2</v>
      </c>
      <c r="F10" s="285">
        <f>((SUM(C10,C12:C22)/SUM(C23,C25:C35))-1)</f>
        <v>6.5568744335483986E-2</v>
      </c>
    </row>
    <row r="11" spans="2:12" ht="30" customHeight="1" x14ac:dyDescent="0.25">
      <c r="B11" s="180" t="str">
        <f>actualizaciones!$A$2</f>
        <v>I cuatrimestre 2014</v>
      </c>
      <c r="C11" s="64">
        <v>2045272</v>
      </c>
      <c r="D11" s="286"/>
      <c r="E11" s="267">
        <v>4.4733150874138872E-2</v>
      </c>
      <c r="F11" s="267" t="s">
        <v>64</v>
      </c>
    </row>
    <row r="12" spans="2:12" s="282" customFormat="1" ht="15" customHeight="1" outlineLevel="1" x14ac:dyDescent="0.2">
      <c r="B12" s="264" t="s">
        <v>250</v>
      </c>
      <c r="C12" s="92">
        <v>522069</v>
      </c>
      <c r="D12" s="283">
        <f t="shared" ref="D12:D21" si="2">IFERROR((C12-C13)/C13,"-")</f>
        <v>-3.6605979634844417E-2</v>
      </c>
      <c r="E12" s="284">
        <f>C12/C25-1</f>
        <v>0.10328045190480917</v>
      </c>
      <c r="F12" s="285">
        <f>((SUM(C12:C23)/SUM(C25:C36))-1)</f>
        <v>5.8720750316323178E-2</v>
      </c>
    </row>
    <row r="13" spans="2:12" s="282" customFormat="1" ht="15" customHeight="1" outlineLevel="1" x14ac:dyDescent="0.2">
      <c r="B13" s="264" t="s">
        <v>251</v>
      </c>
      <c r="C13" s="92">
        <v>541906</v>
      </c>
      <c r="D13" s="283">
        <f t="shared" si="2"/>
        <v>0.2862374825247857</v>
      </c>
      <c r="E13" s="284">
        <f t="shared" ref="E13:E24" si="3">C13/C26-1</f>
        <v>0.26399440200594793</v>
      </c>
      <c r="F13" s="285">
        <f>((SUM(C13:C23,C25)/SUM(C26:C36,C38))-1)</f>
        <v>4.5626206127212354E-2</v>
      </c>
    </row>
    <row r="14" spans="2:12" s="282" customFormat="1" ht="15" customHeight="1" outlineLevel="1" x14ac:dyDescent="0.2">
      <c r="B14" s="264" t="s">
        <v>252</v>
      </c>
      <c r="C14" s="92">
        <v>421311</v>
      </c>
      <c r="D14" s="283">
        <f t="shared" si="2"/>
        <v>2.8777171656988811E-2</v>
      </c>
      <c r="E14" s="284">
        <f t="shared" si="3"/>
        <v>9.060904770286915E-2</v>
      </c>
      <c r="F14" s="285">
        <f>((SUM(C14:C23,C25:C26)/SUM(C27:C36,C38:C39))-1)</f>
        <v>1.3194984360454853E-2</v>
      </c>
    </row>
    <row r="15" spans="2:12" s="282" customFormat="1" ht="15" customHeight="1" outlineLevel="1" x14ac:dyDescent="0.2">
      <c r="B15" s="264" t="s">
        <v>253</v>
      </c>
      <c r="C15" s="92">
        <v>409526</v>
      </c>
      <c r="D15" s="283">
        <f t="shared" si="2"/>
        <v>-0.18343525620958559</v>
      </c>
      <c r="E15" s="284">
        <f t="shared" si="3"/>
        <v>3.1032225579053385E-2</v>
      </c>
      <c r="F15" s="285">
        <f>((SUM(C15:C23,C25:C27)/SUM(C28:C36,C38:C40))-1)</f>
        <v>1.1129646358140954E-2</v>
      </c>
    </row>
    <row r="16" spans="2:12" s="282" customFormat="1" ht="15" customHeight="1" outlineLevel="1" x14ac:dyDescent="0.2">
      <c r="B16" s="264" t="s">
        <v>254</v>
      </c>
      <c r="C16" s="92">
        <v>501523</v>
      </c>
      <c r="D16" s="283">
        <f t="shared" si="2"/>
        <v>0.12386610136067837</v>
      </c>
      <c r="E16" s="284">
        <f t="shared" si="3"/>
        <v>0.11400291870928192</v>
      </c>
      <c r="F16" s="285">
        <f>((SUM(C16:C23,C25:C28)/SUM(C29:C36,C38:C41))-1)</f>
        <v>9.1656615722639501E-3</v>
      </c>
      <c r="G16" s="51"/>
      <c r="H16" s="51"/>
      <c r="I16" s="51"/>
      <c r="J16" s="51"/>
      <c r="K16" s="51"/>
      <c r="L16" s="51"/>
    </row>
    <row r="17" spans="2:12" s="282" customFormat="1" ht="15" customHeight="1" outlineLevel="1" x14ac:dyDescent="0.2">
      <c r="B17" s="264" t="s">
        <v>255</v>
      </c>
      <c r="C17" s="92">
        <v>446248</v>
      </c>
      <c r="D17" s="283">
        <f t="shared" si="2"/>
        <v>0.19619895189717335</v>
      </c>
      <c r="E17" s="284">
        <f t="shared" si="3"/>
        <v>0.41694820534965826</v>
      </c>
      <c r="F17" s="285">
        <f>((SUM(C17:C23,C25:C29)/SUM(C30:C36,C38:C42))-1)</f>
        <v>-9.3060217832302561E-3</v>
      </c>
      <c r="G17" s="51"/>
      <c r="H17" s="51"/>
      <c r="I17" s="51"/>
      <c r="J17" s="51"/>
      <c r="K17" s="51"/>
      <c r="L17" s="51"/>
    </row>
    <row r="18" spans="2:12" s="282" customFormat="1" ht="15" customHeight="1" outlineLevel="1" x14ac:dyDescent="0.2">
      <c r="B18" s="264" t="s">
        <v>256</v>
      </c>
      <c r="C18" s="92">
        <v>373055</v>
      </c>
      <c r="D18" s="283">
        <f t="shared" si="2"/>
        <v>0.10283205723238834</v>
      </c>
      <c r="E18" s="284">
        <f t="shared" si="3"/>
        <v>-1.3632601907400899E-2</v>
      </c>
      <c r="F18" s="285">
        <f>((SUM(C18:C23,C25:C30)/SUM(C31:C36,C38:C43))-1)</f>
        <v>-5.1688611715996369E-2</v>
      </c>
      <c r="G18" s="51"/>
      <c r="H18" s="51"/>
      <c r="I18" s="51"/>
      <c r="J18" s="51"/>
      <c r="K18" s="51"/>
      <c r="L18" s="51"/>
    </row>
    <row r="19" spans="2:12" s="282" customFormat="1" ht="15" customHeight="1" outlineLevel="1" x14ac:dyDescent="0.2">
      <c r="B19" s="264" t="s">
        <v>257</v>
      </c>
      <c r="C19" s="92">
        <v>338270</v>
      </c>
      <c r="D19" s="283">
        <f t="shared" si="2"/>
        <v>-9.9737588690232235E-2</v>
      </c>
      <c r="E19" s="284">
        <f t="shared" si="3"/>
        <v>-4.004744850758557E-2</v>
      </c>
      <c r="F19" s="285">
        <f>((SUM(C19:C23,C25:C31)/SUM(C32:C36,C38:C44))-1)</f>
        <v>-5.0159812802631931E-2</v>
      </c>
      <c r="G19" s="51"/>
      <c r="H19" s="51"/>
      <c r="I19" s="51"/>
      <c r="J19" s="51"/>
      <c r="K19" s="51"/>
      <c r="L19" s="51"/>
    </row>
    <row r="20" spans="2:12" s="282" customFormat="1" ht="15" customHeight="1" outlineLevel="1" x14ac:dyDescent="0.2">
      <c r="B20" s="264" t="s">
        <v>258</v>
      </c>
      <c r="C20" s="92">
        <v>375746</v>
      </c>
      <c r="D20" s="283">
        <f t="shared" si="2"/>
        <v>-0.28688229019976996</v>
      </c>
      <c r="E20" s="284">
        <f t="shared" si="3"/>
        <v>-6.2414069303496578E-2</v>
      </c>
      <c r="F20" s="285">
        <f>((SUM(C20:C23,C25:C32)/SUM(C33:C36,C38:C45))-1)</f>
        <v>-4.4950295694573317E-2</v>
      </c>
      <c r="G20" s="51"/>
      <c r="H20" s="51"/>
      <c r="I20" s="51"/>
      <c r="J20" s="51"/>
      <c r="K20" s="51"/>
      <c r="L20" s="51"/>
    </row>
    <row r="21" spans="2:12" s="282" customFormat="1" ht="15" customHeight="1" outlineLevel="1" x14ac:dyDescent="0.2">
      <c r="B21" s="264" t="s">
        <v>259</v>
      </c>
      <c r="C21" s="92">
        <v>526906</v>
      </c>
      <c r="D21" s="283">
        <f t="shared" si="2"/>
        <v>3.1563243954391682E-2</v>
      </c>
      <c r="E21" s="284">
        <f t="shared" si="3"/>
        <v>3.6151830067352453E-3</v>
      </c>
      <c r="F21" s="285">
        <f>((SUM(C21:C23,C25:C33)/SUM(C34:C36,C38:C46))-1)</f>
        <v>-4.6320558186264016E-2</v>
      </c>
      <c r="G21" s="51"/>
      <c r="H21" s="51"/>
      <c r="I21" s="51"/>
      <c r="J21" s="51"/>
      <c r="K21" s="51"/>
      <c r="L21" s="51"/>
    </row>
    <row r="22" spans="2:12" s="282" customFormat="1" ht="15" customHeight="1" outlineLevel="1" x14ac:dyDescent="0.2">
      <c r="B22" s="264" t="s">
        <v>260</v>
      </c>
      <c r="C22" s="92">
        <v>510784</v>
      </c>
      <c r="D22" s="283">
        <f>IFERROR((C22-C23)/C23,"-")</f>
        <v>-6.1510816481767969E-2</v>
      </c>
      <c r="E22" s="284">
        <f t="shared" si="3"/>
        <v>-6.7648696255327656E-2</v>
      </c>
      <c r="F22" s="285">
        <f>((SUM(C22:C23,C25:C34)/SUM(C35:C36,C38:C47))-1)</f>
        <v>-5.1574987823087781E-2</v>
      </c>
    </row>
    <row r="23" spans="2:12" s="282" customFormat="1" ht="15" customHeight="1" outlineLevel="1" x14ac:dyDescent="0.2">
      <c r="B23" s="264" t="s">
        <v>261</v>
      </c>
      <c r="C23" s="92">
        <v>544262</v>
      </c>
      <c r="D23" s="283">
        <f>C23/C25-1</f>
        <v>0.15018058018119307</v>
      </c>
      <c r="E23" s="284">
        <f t="shared" si="3"/>
        <v>-1.2481379538085591E-2</v>
      </c>
      <c r="F23" s="285">
        <f>((SUM(C23,C25:C35)/SUM(C36,C38:C48))-1)</f>
        <v>-4.23134940495411E-2</v>
      </c>
    </row>
    <row r="24" spans="2:12" s="282" customFormat="1" x14ac:dyDescent="0.2">
      <c r="B24" s="268">
        <v>2013</v>
      </c>
      <c r="C24" s="287">
        <v>5511606</v>
      </c>
      <c r="D24" s="288"/>
      <c r="E24" s="288">
        <f t="shared" si="3"/>
        <v>5.8720750316323178E-2</v>
      </c>
      <c r="F24" s="288">
        <f>C24/C37-1</f>
        <v>5.8720750316323178E-2</v>
      </c>
    </row>
    <row r="25" spans="2:12" ht="15" hidden="1" customHeight="1" outlineLevel="1" x14ac:dyDescent="0.2">
      <c r="B25" s="264" t="s">
        <v>250</v>
      </c>
      <c r="C25" s="92">
        <v>473197</v>
      </c>
      <c r="D25" s="283">
        <f t="shared" ref="D25:D34" si="4">IFERROR((C25-C26)/C26,"-")</f>
        <v>0.10373082978599335</v>
      </c>
      <c r="E25" s="284">
        <f>C25/C38-1</f>
        <v>-3.753671295957306E-2</v>
      </c>
      <c r="F25" s="285">
        <f>((SUM(C25:C36)/SUM(C38:C49))-1)</f>
        <v>-3.5541800047686478E-2</v>
      </c>
    </row>
    <row r="26" spans="2:12" ht="15" hidden="1" customHeight="1" outlineLevel="1" x14ac:dyDescent="0.2">
      <c r="B26" s="264" t="s">
        <v>251</v>
      </c>
      <c r="C26" s="92">
        <v>428725</v>
      </c>
      <c r="D26" s="283">
        <f t="shared" si="4"/>
        <v>0.10980098781283329</v>
      </c>
      <c r="E26" s="284">
        <f t="shared" ref="E26:E37" si="5">C26/C39-1</f>
        <v>-0.11465087848274835</v>
      </c>
      <c r="F26" s="285">
        <f>((SUM(C26:C36,C38)/SUM(C39:C49,C51))-1)</f>
        <v>-2.4015130441962795E-2</v>
      </c>
    </row>
    <row r="27" spans="2:12" ht="15" hidden="1" customHeight="1" outlineLevel="1" x14ac:dyDescent="0.2">
      <c r="B27" s="264" t="s">
        <v>252</v>
      </c>
      <c r="C27" s="92">
        <v>386308</v>
      </c>
      <c r="D27" s="283">
        <f t="shared" si="4"/>
        <v>-2.742195367573011E-2</v>
      </c>
      <c r="E27" s="284">
        <f t="shared" si="5"/>
        <v>6.575074143044346E-2</v>
      </c>
      <c r="F27" s="285">
        <f>((SUM(C27:C36,C38:C39)/SUM(C40:C49,C51:C52))-1)</f>
        <v>-6.4106725861793334E-3</v>
      </c>
    </row>
    <row r="28" spans="2:12" ht="15" hidden="1" customHeight="1" outlineLevel="1" x14ac:dyDescent="0.2">
      <c r="B28" s="264" t="s">
        <v>253</v>
      </c>
      <c r="C28" s="92">
        <v>397200</v>
      </c>
      <c r="D28" s="283">
        <f t="shared" si="4"/>
        <v>-0.11772349560971926</v>
      </c>
      <c r="E28" s="284">
        <f t="shared" si="5"/>
        <v>5.0225826448895283E-3</v>
      </c>
      <c r="F28" s="285">
        <f>((SUM(C28:C36,C38:C40)/SUM(C41:C49,C51:C53))-1)</f>
        <v>-7.1677397686965572E-3</v>
      </c>
    </row>
    <row r="29" spans="2:12" ht="15" hidden="1" customHeight="1" outlineLevel="1" x14ac:dyDescent="0.2">
      <c r="B29" s="264" t="s">
        <v>254</v>
      </c>
      <c r="C29" s="92">
        <v>450199</v>
      </c>
      <c r="D29" s="283">
        <f t="shared" si="4"/>
        <v>0.42949361140041153</v>
      </c>
      <c r="E29" s="284">
        <f t="shared" si="5"/>
        <v>-9.2991723682195881E-2</v>
      </c>
      <c r="F29" s="285">
        <f>((SUM(C29:C36,C38:C41)/SUM(C42:C49,C51:C54))-1)</f>
        <v>1.9848735396408301E-3</v>
      </c>
      <c r="G29" s="19"/>
      <c r="H29" s="19"/>
      <c r="I29" s="19"/>
      <c r="J29" s="19"/>
      <c r="K29" s="19"/>
      <c r="L29" s="19"/>
    </row>
    <row r="30" spans="2:12" ht="15" hidden="1" customHeight="1" outlineLevel="1" x14ac:dyDescent="0.2">
      <c r="B30" s="264" t="s">
        <v>255</v>
      </c>
      <c r="C30" s="92">
        <v>314936</v>
      </c>
      <c r="D30" s="283">
        <f t="shared" si="4"/>
        <v>-0.16730079241481607</v>
      </c>
      <c r="E30" s="284">
        <f t="shared" si="5"/>
        <v>-0.23808510020612172</v>
      </c>
      <c r="F30" s="285">
        <f>((SUM(C30:C36,C38:C42)/SUM(C43:C49,C51:C55))-1)</f>
        <v>2.0478206683541611E-2</v>
      </c>
      <c r="G30" s="19"/>
      <c r="H30" s="19"/>
      <c r="I30" s="19"/>
      <c r="J30" s="19"/>
      <c r="K30" s="19"/>
      <c r="L30" s="19"/>
    </row>
    <row r="31" spans="2:12" ht="15" hidden="1" customHeight="1" outlineLevel="1" x14ac:dyDescent="0.2">
      <c r="B31" s="264" t="s">
        <v>256</v>
      </c>
      <c r="C31" s="92">
        <v>378211</v>
      </c>
      <c r="D31" s="283">
        <f t="shared" si="4"/>
        <v>7.3298295599661736E-2</v>
      </c>
      <c r="E31" s="284">
        <f t="shared" si="5"/>
        <v>8.6971596212828128E-3</v>
      </c>
      <c r="F31" s="285">
        <f>((SUM(C31:C36,C38:C43)/SUM(C44:C49,C51:C56))-1)</f>
        <v>4.7813524363064408E-2</v>
      </c>
      <c r="G31" s="19"/>
      <c r="H31" s="19"/>
      <c r="I31" s="19"/>
      <c r="J31" s="19"/>
      <c r="K31" s="19"/>
      <c r="L31" s="19"/>
    </row>
    <row r="32" spans="2:12" ht="15" hidden="1" customHeight="1" outlineLevel="1" x14ac:dyDescent="0.2">
      <c r="B32" s="264" t="s">
        <v>257</v>
      </c>
      <c r="C32" s="92">
        <v>352382</v>
      </c>
      <c r="D32" s="283">
        <f t="shared" si="4"/>
        <v>-0.12071344623576763</v>
      </c>
      <c r="E32" s="284">
        <f t="shared" si="5"/>
        <v>4.3389946939548896E-2</v>
      </c>
      <c r="F32" s="285">
        <f>((SUM(C32:C36,C38:C44)/SUM(C45:C49,C51:C57))-1)</f>
        <v>3.986040820212633E-2</v>
      </c>
      <c r="G32" s="19"/>
      <c r="H32" s="19"/>
      <c r="I32" s="19"/>
      <c r="J32" s="19"/>
      <c r="K32" s="19"/>
      <c r="L32" s="19"/>
    </row>
    <row r="33" spans="2:12" ht="15" hidden="1" customHeight="1" outlineLevel="1" x14ac:dyDescent="0.2">
      <c r="B33" s="264" t="s">
        <v>258</v>
      </c>
      <c r="C33" s="92">
        <v>400759</v>
      </c>
      <c r="D33" s="283">
        <f t="shared" si="4"/>
        <v>-0.23666115563953311</v>
      </c>
      <c r="E33" s="284">
        <f t="shared" si="5"/>
        <v>-7.8117308232003246E-2</v>
      </c>
      <c r="F33" s="285">
        <f>((SUM(C33:C36,C38:C45)/SUM(C46:C49,C51:C58))-1)</f>
        <v>2.9489782056752123E-2</v>
      </c>
      <c r="G33" s="19"/>
      <c r="H33" s="19"/>
      <c r="I33" s="19"/>
      <c r="J33" s="19"/>
      <c r="K33" s="19"/>
      <c r="L33" s="19"/>
    </row>
    <row r="34" spans="2:12" ht="15" hidden="1" customHeight="1" outlineLevel="1" x14ac:dyDescent="0.2">
      <c r="B34" s="264" t="s">
        <v>259</v>
      </c>
      <c r="C34" s="92">
        <v>525008</v>
      </c>
      <c r="D34" s="283">
        <f t="shared" si="4"/>
        <v>-4.1685148171471856E-2</v>
      </c>
      <c r="E34" s="284">
        <f t="shared" si="5"/>
        <v>-5.062702868870983E-2</v>
      </c>
      <c r="F34" s="285">
        <f>((SUM(C34:C36,C38:C46)/SUM(C47:C49,C51:C59))-1)</f>
        <v>4.7806607009437396E-2</v>
      </c>
      <c r="G34" s="19"/>
      <c r="H34" s="19"/>
      <c r="I34" s="19"/>
      <c r="J34" s="19"/>
      <c r="K34" s="19"/>
      <c r="L34" s="19"/>
    </row>
    <row r="35" spans="2:12" ht="15" hidden="1" customHeight="1" outlineLevel="1" x14ac:dyDescent="0.2">
      <c r="B35" s="264" t="s">
        <v>260</v>
      </c>
      <c r="C35" s="92">
        <v>547845</v>
      </c>
      <c r="D35" s="283">
        <f>IFERROR((C35-C36)/C36,"-")</f>
        <v>-5.9803208253423352E-3</v>
      </c>
      <c r="E35" s="284">
        <f t="shared" si="5"/>
        <v>2.6101826341192957E-2</v>
      </c>
      <c r="F35" s="285">
        <f>((SUM(C35:C36,C38:C47)/SUM(C48:C49,C51:C60))-1)</f>
        <v>6.676068097983956E-2</v>
      </c>
    </row>
    <row r="36" spans="2:12" ht="15" hidden="1" customHeight="1" outlineLevel="1" x14ac:dyDescent="0.2">
      <c r="B36" s="264" t="s">
        <v>261</v>
      </c>
      <c r="C36" s="92">
        <v>551141</v>
      </c>
      <c r="D36" s="283">
        <f>C36/C38-1</f>
        <v>0.12099818570859067</v>
      </c>
      <c r="E36" s="284">
        <f t="shared" si="5"/>
        <v>5.9566630844148927E-2</v>
      </c>
      <c r="F36" s="285">
        <f>((SUM(C36,C38:C48)/SUM(C49,C51:C61))-1)</f>
        <v>6.6385413493041501E-2</v>
      </c>
    </row>
    <row r="37" spans="2:12" collapsed="1" x14ac:dyDescent="0.2">
      <c r="B37" s="270">
        <v>2012</v>
      </c>
      <c r="C37" s="289">
        <v>5205911</v>
      </c>
      <c r="D37" s="290"/>
      <c r="E37" s="273">
        <f t="shared" si="5"/>
        <v>-3.5541800047686478E-2</v>
      </c>
      <c r="F37" s="273">
        <f>C37/C50-1</f>
        <v>-3.5541800047686478E-2</v>
      </c>
    </row>
    <row r="38" spans="2:12" ht="15" hidden="1" customHeight="1" outlineLevel="1" x14ac:dyDescent="0.2">
      <c r="B38" s="264" t="s">
        <v>250</v>
      </c>
      <c r="C38" s="92">
        <v>491652</v>
      </c>
      <c r="D38" s="283">
        <f t="shared" ref="D38:D47" si="6">IFERROR((C38-C39)/C39,"-")</f>
        <v>1.5298072872353607E-2</v>
      </c>
      <c r="E38" s="284">
        <f>C38/C51-1</f>
        <v>0.10035540674825216</v>
      </c>
      <c r="F38" s="285">
        <f>((SUM(C38:C49)/SUM(C51:C62))-1)</f>
        <v>5.4957801742654633E-2</v>
      </c>
    </row>
    <row r="39" spans="2:12" ht="15" hidden="1" customHeight="1" outlineLevel="1" x14ac:dyDescent="0.2">
      <c r="B39" s="264" t="s">
        <v>251</v>
      </c>
      <c r="C39" s="92">
        <v>484244</v>
      </c>
      <c r="D39" s="283">
        <f t="shared" si="6"/>
        <v>0.33593765087247396</v>
      </c>
      <c r="E39" s="284">
        <f t="shared" ref="E39:E50" si="7">C39/C52-1</f>
        <v>8.7509376165002539E-2</v>
      </c>
      <c r="F39" s="285">
        <f>((SUM(C39:C49,C51)/SUM(C52:C62,C64))-1)</f>
        <v>3.390220404404376E-2</v>
      </c>
    </row>
    <row r="40" spans="2:12" ht="15" hidden="1" customHeight="1" outlineLevel="1" x14ac:dyDescent="0.2">
      <c r="B40" s="264" t="s">
        <v>252</v>
      </c>
      <c r="C40" s="92">
        <v>362475</v>
      </c>
      <c r="D40" s="283">
        <f t="shared" si="6"/>
        <v>-8.284098528648963E-2</v>
      </c>
      <c r="E40" s="284">
        <f t="shared" si="7"/>
        <v>5.8253192495664408E-2</v>
      </c>
      <c r="F40" s="285">
        <f>((SUM(C40:C49,C51:C52)/SUM(C53:C62,C64:C65))-1)</f>
        <v>1.8074143839454715E-2</v>
      </c>
    </row>
    <row r="41" spans="2:12" ht="15" hidden="1" customHeight="1" outlineLevel="1" x14ac:dyDescent="0.2">
      <c r="B41" s="264" t="s">
        <v>253</v>
      </c>
      <c r="C41" s="92">
        <v>395215</v>
      </c>
      <c r="D41" s="283">
        <f t="shared" si="6"/>
        <v>-0.20376705429167774</v>
      </c>
      <c r="E41" s="284">
        <f t="shared" si="7"/>
        <v>0.14596260684999818</v>
      </c>
      <c r="F41" s="285">
        <f>((SUM(C41:C49,C51:C53)/SUM(C54:C62,C64:C66))-1)</f>
        <v>8.0232511865794276E-3</v>
      </c>
    </row>
    <row r="42" spans="2:12" ht="15" hidden="1" customHeight="1" outlineLevel="1" x14ac:dyDescent="0.2">
      <c r="B42" s="264" t="s">
        <v>254</v>
      </c>
      <c r="C42" s="92">
        <v>496356</v>
      </c>
      <c r="D42" s="283">
        <f t="shared" si="6"/>
        <v>0.20081868062746161</v>
      </c>
      <c r="E42" s="284">
        <f t="shared" si="7"/>
        <v>0.1115102113937656</v>
      </c>
      <c r="F42" s="285">
        <f>((SUM(C42:C49,C51:C54)/SUM(C55:C62,C64:C67))-1)</f>
        <v>-1.0418457537604731E-2</v>
      </c>
      <c r="G42" s="19"/>
      <c r="H42" s="19"/>
      <c r="I42" s="19"/>
      <c r="J42" s="19"/>
      <c r="K42" s="19"/>
      <c r="L42" s="19"/>
    </row>
    <row r="43" spans="2:12" ht="15" hidden="1" customHeight="1" outlineLevel="1" x14ac:dyDescent="0.2">
      <c r="B43" s="264" t="s">
        <v>255</v>
      </c>
      <c r="C43" s="92">
        <v>413348</v>
      </c>
      <c r="D43" s="283">
        <f t="shared" si="6"/>
        <v>0.10240832110948127</v>
      </c>
      <c r="E43" s="284">
        <f t="shared" si="7"/>
        <v>0.11183198304337072</v>
      </c>
      <c r="F43" s="285">
        <f>((SUM(C43:C49,C51:C55)/SUM(C56:C62,C64:C68))-1)</f>
        <v>-4.1043285279607655E-2</v>
      </c>
      <c r="G43" s="19"/>
      <c r="H43" s="19"/>
      <c r="I43" s="19"/>
      <c r="J43" s="19"/>
      <c r="K43" s="19"/>
      <c r="L43" s="19"/>
    </row>
    <row r="44" spans="2:12" ht="15" hidden="1" customHeight="1" outlineLevel="1" x14ac:dyDescent="0.2">
      <c r="B44" s="264" t="s">
        <v>256</v>
      </c>
      <c r="C44" s="92">
        <v>374950</v>
      </c>
      <c r="D44" s="283">
        <f t="shared" si="6"/>
        <v>0.1102129524350957</v>
      </c>
      <c r="E44" s="284">
        <f t="shared" si="7"/>
        <v>-8.8200962988181475E-2</v>
      </c>
      <c r="F44" s="285">
        <f>((SUM(C44:C49,C51:C56)/SUM(C57:C62,C64:C69))-1)</f>
        <v>-6.3039626924326075E-2</v>
      </c>
      <c r="G44" s="19"/>
      <c r="H44" s="19"/>
      <c r="I44" s="19"/>
      <c r="J44" s="19"/>
      <c r="K44" s="19"/>
      <c r="L44" s="19"/>
    </row>
    <row r="45" spans="2:12" ht="15" hidden="1" customHeight="1" outlineLevel="1" x14ac:dyDescent="0.2">
      <c r="B45" s="264" t="s">
        <v>257</v>
      </c>
      <c r="C45" s="92">
        <v>337728</v>
      </c>
      <c r="D45" s="283">
        <f t="shared" si="6"/>
        <v>-0.2231101541689095</v>
      </c>
      <c r="E45" s="284">
        <f t="shared" si="7"/>
        <v>-0.10121593246771221</v>
      </c>
      <c r="F45" s="285">
        <f>((SUM(C45:C49,C51:C57)/SUM(C58:C62,C64:C70))-1)</f>
        <v>-5.5176124816991856E-2</v>
      </c>
      <c r="G45" s="19"/>
      <c r="H45" s="19"/>
      <c r="I45" s="19"/>
      <c r="J45" s="19"/>
      <c r="K45" s="19"/>
      <c r="L45" s="19"/>
    </row>
    <row r="46" spans="2:12" ht="15" hidden="1" customHeight="1" outlineLevel="1" x14ac:dyDescent="0.2">
      <c r="B46" s="264" t="s">
        <v>258</v>
      </c>
      <c r="C46" s="92">
        <v>434718</v>
      </c>
      <c r="D46" s="283">
        <f t="shared" si="6"/>
        <v>-0.21389860851167711</v>
      </c>
      <c r="E46" s="284">
        <f t="shared" si="7"/>
        <v>0.15690026373146759</v>
      </c>
      <c r="F46" s="285">
        <f>((SUM(C46:C49,C51:C58)/SUM(C59:C62,C64:C71))-1)</f>
        <v>-4.8651452754203572E-2</v>
      </c>
      <c r="G46" s="19"/>
      <c r="H46" s="19"/>
      <c r="I46" s="19"/>
      <c r="J46" s="19"/>
      <c r="K46" s="19"/>
      <c r="L46" s="19"/>
    </row>
    <row r="47" spans="2:12" ht="15" hidden="1" customHeight="1" outlineLevel="1" x14ac:dyDescent="0.2">
      <c r="B47" s="264" t="s">
        <v>259</v>
      </c>
      <c r="C47" s="92">
        <v>553005</v>
      </c>
      <c r="D47" s="283">
        <f t="shared" si="6"/>
        <v>3.5766394647777054E-2</v>
      </c>
      <c r="E47" s="284">
        <f t="shared" si="7"/>
        <v>0.13452748280785842</v>
      </c>
      <c r="F47" s="285">
        <f>((SUM(C47:C49,C51:C59)/SUM(C60:C62,C64:C72))-1)</f>
        <v>-7.2087975467481469E-2</v>
      </c>
      <c r="G47" s="19"/>
      <c r="H47" s="19"/>
      <c r="I47" s="19"/>
      <c r="J47" s="19"/>
      <c r="K47" s="19"/>
      <c r="L47" s="19"/>
    </row>
    <row r="48" spans="2:12" ht="15" hidden="1" customHeight="1" outlineLevel="1" x14ac:dyDescent="0.2">
      <c r="B48" s="264" t="s">
        <v>260</v>
      </c>
      <c r="C48" s="92">
        <v>533909</v>
      </c>
      <c r="D48" s="283">
        <f>IFERROR((C48-C49)/C49,"-")</f>
        <v>2.6438171552050631E-2</v>
      </c>
      <c r="E48" s="284">
        <f t="shared" si="7"/>
        <v>2.1569505353630447E-2</v>
      </c>
      <c r="F48" s="285">
        <f>((SUM(C48:C49,C51:C60)/SUM(C61:C62,C64:C73))-1)</f>
        <v>-9.3631137081615412E-2</v>
      </c>
    </row>
    <row r="49" spans="2:12" ht="15" hidden="1" customHeight="1" outlineLevel="1" x14ac:dyDescent="0.2">
      <c r="B49" s="264" t="s">
        <v>261</v>
      </c>
      <c r="C49" s="92">
        <v>520157</v>
      </c>
      <c r="D49" s="283">
        <f>C49/C51-1</f>
        <v>0.16415181329060102</v>
      </c>
      <c r="E49" s="284">
        <f t="shared" si="7"/>
        <v>-4.7212839694320885E-2</v>
      </c>
      <c r="F49" s="285">
        <f>((SUM(C49,C51:C61)/SUM(C62,C64:C74))-1)</f>
        <v>-9.701763895796689E-2</v>
      </c>
    </row>
    <row r="50" spans="2:12" collapsed="1" x14ac:dyDescent="0.2">
      <c r="B50" s="270">
        <v>2011</v>
      </c>
      <c r="C50" s="289">
        <v>5397757</v>
      </c>
      <c r="D50" s="290"/>
      <c r="E50" s="273">
        <f t="shared" si="7"/>
        <v>5.4957801742654633E-2</v>
      </c>
      <c r="F50" s="273">
        <f>C50/C63-1</f>
        <v>5.4957801742654633E-2</v>
      </c>
    </row>
    <row r="51" spans="2:12" ht="15" hidden="1" customHeight="1" outlineLevel="1" x14ac:dyDescent="0.2">
      <c r="B51" s="264" t="s">
        <v>250</v>
      </c>
      <c r="C51" s="92">
        <v>446812</v>
      </c>
      <c r="D51" s="283">
        <f t="shared" ref="D51:D60" si="8">IFERROR((C51-C52)/C52,"-")</f>
        <v>3.4450388296749447E-3</v>
      </c>
      <c r="E51" s="284">
        <f>C51/C64-1</f>
        <v>-0.11982854058568837</v>
      </c>
      <c r="F51" s="285">
        <f>((SUM(C51:C62)/SUM(C64:C75))-1)</f>
        <v>-0.10016953504486348</v>
      </c>
    </row>
    <row r="52" spans="2:12" ht="15" hidden="1" customHeight="1" outlineLevel="1" x14ac:dyDescent="0.2">
      <c r="B52" s="264" t="s">
        <v>251</v>
      </c>
      <c r="C52" s="92">
        <v>445278</v>
      </c>
      <c r="D52" s="283">
        <f t="shared" si="8"/>
        <v>0.29999824828770122</v>
      </c>
      <c r="E52" s="284">
        <f t="shared" ref="E52:E102" si="9">C52/C65-1</f>
        <v>-8.6603609868368459E-2</v>
      </c>
      <c r="F52" s="285">
        <f>((SUM(C52:C62,C64)/SUM(C65:C75,C77))-1)</f>
        <v>-0.10114441329851376</v>
      </c>
    </row>
    <row r="53" spans="2:12" ht="15" hidden="1" customHeight="1" outlineLevel="1" x14ac:dyDescent="0.2">
      <c r="B53" s="264" t="s">
        <v>252</v>
      </c>
      <c r="C53" s="92">
        <v>342522</v>
      </c>
      <c r="D53" s="283">
        <f t="shared" si="8"/>
        <v>-6.8256416799081406E-3</v>
      </c>
      <c r="E53" s="284">
        <f t="shared" si="9"/>
        <v>-8.60523198104447E-2</v>
      </c>
      <c r="F53" s="285">
        <f>((SUM(C53:C62,C64:C65)/SUM(C66:C75,C77:C78))-1)</f>
        <v>-0.1034504614310684</v>
      </c>
    </row>
    <row r="54" spans="2:12" ht="15" hidden="1" customHeight="1" outlineLevel="1" x14ac:dyDescent="0.2">
      <c r="B54" s="264" t="s">
        <v>253</v>
      </c>
      <c r="C54" s="92">
        <v>344876</v>
      </c>
      <c r="D54" s="283">
        <f t="shared" si="8"/>
        <v>-0.22770512361160875</v>
      </c>
      <c r="E54" s="284">
        <f t="shared" si="9"/>
        <v>-0.11994488108604673</v>
      </c>
      <c r="F54" s="285">
        <f>((SUM(C54:C62,C64:C66)/SUM(C67:C75,C77:C79))-1)</f>
        <v>-0.1137498133205983</v>
      </c>
    </row>
    <row r="55" spans="2:12" ht="15" hidden="1" customHeight="1" outlineLevel="1" x14ac:dyDescent="0.2">
      <c r="B55" s="264" t="s">
        <v>254</v>
      </c>
      <c r="C55" s="92">
        <v>446560</v>
      </c>
      <c r="D55" s="283">
        <f t="shared" si="8"/>
        <v>0.20116630623070053</v>
      </c>
      <c r="E55" s="284">
        <f t="shared" si="9"/>
        <v>-0.20802333933369399</v>
      </c>
      <c r="F55" s="285">
        <f>((SUM(C55:C62,C64:C67)/SUM(C68:C75,C77:C80))-1)</f>
        <v>-0.12286174515397319</v>
      </c>
      <c r="G55" s="19"/>
      <c r="H55" s="19"/>
      <c r="I55" s="19"/>
      <c r="J55" s="19"/>
      <c r="K55" s="19"/>
      <c r="L55" s="19"/>
    </row>
    <row r="56" spans="2:12" ht="15" hidden="1" customHeight="1" outlineLevel="1" x14ac:dyDescent="0.2">
      <c r="B56" s="264" t="s">
        <v>255</v>
      </c>
      <c r="C56" s="92">
        <v>371772</v>
      </c>
      <c r="D56" s="283">
        <f t="shared" si="8"/>
        <v>-9.5929186323622392E-2</v>
      </c>
      <c r="E56" s="284">
        <f t="shared" si="9"/>
        <v>-0.18210977890221103</v>
      </c>
      <c r="F56" s="285">
        <f>((SUM(C56:C62,C64:C68)/SUM(C69:C75,C77:C81))-1)</f>
        <v>-0.12972694864865819</v>
      </c>
      <c r="G56" s="19"/>
      <c r="H56" s="19"/>
      <c r="I56" s="19"/>
      <c r="J56" s="19"/>
      <c r="K56" s="19"/>
      <c r="L56" s="19"/>
    </row>
    <row r="57" spans="2:12" ht="15" hidden="1" customHeight="1" outlineLevel="1" x14ac:dyDescent="0.2">
      <c r="B57" s="264" t="s">
        <v>256</v>
      </c>
      <c r="C57" s="92">
        <v>411220</v>
      </c>
      <c r="D57" s="283">
        <f t="shared" si="8"/>
        <v>9.4365833601677662E-2</v>
      </c>
      <c r="E57" s="284">
        <f t="shared" si="9"/>
        <v>1.8269521248408971E-2</v>
      </c>
      <c r="F57" s="285">
        <f>((SUM(C57:C62,C64:C69)/SUM(C70:C75,C77:C82))-1)</f>
        <v>-0.13669523082712565</v>
      </c>
      <c r="G57" s="19"/>
      <c r="H57" s="19"/>
      <c r="I57" s="19"/>
      <c r="J57" s="19"/>
      <c r="K57" s="19"/>
      <c r="L57" s="19"/>
    </row>
    <row r="58" spans="2:12" ht="15" hidden="1" customHeight="1" outlineLevel="1" x14ac:dyDescent="0.2">
      <c r="B58" s="264" t="s">
        <v>257</v>
      </c>
      <c r="C58" s="92">
        <v>375761</v>
      </c>
      <c r="D58" s="283">
        <f t="shared" si="8"/>
        <v>0</v>
      </c>
      <c r="E58" s="284">
        <f t="shared" si="9"/>
        <v>-6.123107523355098E-3</v>
      </c>
      <c r="F58" s="285">
        <f>((SUM(C58:C62,C64:C70)/SUM(C71:C75,C77:C83))-1)</f>
        <v>-0.15157378523734433</v>
      </c>
      <c r="G58" s="19"/>
      <c r="H58" s="19"/>
      <c r="I58" s="19"/>
      <c r="J58" s="19"/>
      <c r="K58" s="19"/>
      <c r="L58" s="19"/>
    </row>
    <row r="59" spans="2:12" ht="15" hidden="1" customHeight="1" outlineLevel="1" x14ac:dyDescent="0.2">
      <c r="B59" s="264" t="s">
        <v>258</v>
      </c>
      <c r="C59" s="92">
        <v>375761</v>
      </c>
      <c r="D59" s="283">
        <f t="shared" si="8"/>
        <v>-0.22910067455563032</v>
      </c>
      <c r="E59" s="284">
        <f t="shared" si="9"/>
        <v>-0.16679749170702285</v>
      </c>
      <c r="F59" s="285">
        <f>((SUM(C59:C62,C64:C71)/SUM(C72:C75,C77:C84))-1)</f>
        <v>-0.16815581368446619</v>
      </c>
      <c r="G59" s="19"/>
      <c r="H59" s="19"/>
      <c r="I59" s="19"/>
      <c r="J59" s="19"/>
      <c r="K59" s="19"/>
      <c r="L59" s="19"/>
    </row>
    <row r="60" spans="2:12" ht="15" hidden="1" customHeight="1" outlineLevel="1" x14ac:dyDescent="0.2">
      <c r="B60" s="264" t="s">
        <v>259</v>
      </c>
      <c r="C60" s="92">
        <v>487432</v>
      </c>
      <c r="D60" s="283">
        <f t="shared" si="8"/>
        <v>-6.7358543996203862E-2</v>
      </c>
      <c r="E60" s="284">
        <f t="shared" si="9"/>
        <v>-0.10964006174023433</v>
      </c>
      <c r="F60" s="285">
        <f>((SUM(C60:C62,C64:C72)/SUM(C73:C75,C77:C85))-1)</f>
        <v>-0.17697248248751218</v>
      </c>
      <c r="G60" s="19"/>
      <c r="H60" s="19"/>
      <c r="I60" s="19"/>
      <c r="J60" s="19"/>
      <c r="K60" s="19"/>
      <c r="L60" s="19"/>
    </row>
    <row r="61" spans="2:12" ht="15" hidden="1" customHeight="1" outlineLevel="1" x14ac:dyDescent="0.2">
      <c r="B61" s="264" t="s">
        <v>260</v>
      </c>
      <c r="C61" s="92">
        <v>522636</v>
      </c>
      <c r="D61" s="283">
        <f>IFERROR((C61-C62)/C62,"-")</f>
        <v>-4.2671981125854505E-2</v>
      </c>
      <c r="E61" s="284">
        <f t="shared" si="9"/>
        <v>-1.6238661453931491E-2</v>
      </c>
      <c r="F61" s="285">
        <f>((SUM(C61:C62,C64:C73)/SUM(C74:C75,C77:C86))-1)</f>
        <v>-0.1820268616081393</v>
      </c>
    </row>
    <row r="62" spans="2:12" ht="15" hidden="1" customHeight="1" outlineLevel="1" x14ac:dyDescent="0.2">
      <c r="B62" s="264" t="s">
        <v>261</v>
      </c>
      <c r="C62" s="92">
        <v>545932</v>
      </c>
      <c r="D62" s="283">
        <f>C62/C64-1</f>
        <v>7.542717111665298E-2</v>
      </c>
      <c r="E62" s="284">
        <f t="shared" si="9"/>
        <v>-8.1423600594961676E-2</v>
      </c>
      <c r="F62" s="285">
        <f>((SUM(C62,C64:C74)/SUM(C75,C77:C87))-1)</f>
        <v>-0.19271538408446998</v>
      </c>
    </row>
    <row r="63" spans="2:12" ht="15" customHeight="1" collapsed="1" x14ac:dyDescent="0.2">
      <c r="B63" s="270">
        <v>2010</v>
      </c>
      <c r="C63" s="289">
        <v>5116562</v>
      </c>
      <c r="D63" s="290"/>
      <c r="E63" s="273">
        <f t="shared" si="9"/>
        <v>-0.10016953504486348</v>
      </c>
      <c r="F63" s="273">
        <f>C63/C76-1</f>
        <v>-0.10016953504486348</v>
      </c>
    </row>
    <row r="64" spans="2:12" ht="15" hidden="1" customHeight="1" outlineLevel="1" x14ac:dyDescent="0.2">
      <c r="B64" s="264" t="s">
        <v>250</v>
      </c>
      <c r="C64" s="92">
        <v>507642</v>
      </c>
      <c r="D64" s="283">
        <f t="shared" ref="D64:D74" si="10">IFERROR((C64-C65)/C65,"-")</f>
        <v>4.1323331220499818E-2</v>
      </c>
      <c r="E64" s="284">
        <f t="shared" si="9"/>
        <v>-0.12698887673607528</v>
      </c>
      <c r="F64" s="285">
        <f>((SUM(C64:C75)/SUM(C77:C88))-1)</f>
        <v>-0.1907996498579807</v>
      </c>
    </row>
    <row r="65" spans="2:6" ht="15" hidden="1" customHeight="1" outlineLevel="1" x14ac:dyDescent="0.2">
      <c r="B65" s="264" t="s">
        <v>251</v>
      </c>
      <c r="C65" s="92">
        <v>487497</v>
      </c>
      <c r="D65" s="283">
        <f t="shared" si="10"/>
        <v>0.30078287598860109</v>
      </c>
      <c r="E65" s="284">
        <f t="shared" si="9"/>
        <v>-0.11267867121220665</v>
      </c>
      <c r="F65" s="285">
        <f>((SUM(C65:C75,C77)/SUM(C78:C88,C90))-1)</f>
        <v>-0.18581475672959424</v>
      </c>
    </row>
    <row r="66" spans="2:6" ht="15" hidden="1" customHeight="1" outlineLevel="1" x14ac:dyDescent="0.2">
      <c r="B66" s="264" t="s">
        <v>252</v>
      </c>
      <c r="C66" s="92">
        <v>374772</v>
      </c>
      <c r="D66" s="283">
        <f t="shared" si="10"/>
        <v>-4.3656221292232317E-2</v>
      </c>
      <c r="E66" s="284">
        <f t="shared" si="9"/>
        <v>-0.21729922998043105</v>
      </c>
      <c r="F66" s="285">
        <f>((SUM(C66:C75,C77:C78)/SUM(C79:C88,C90:C91))-1)</f>
        <v>-0.18383736994874</v>
      </c>
    </row>
    <row r="67" spans="2:6" ht="15" hidden="1" customHeight="1" outlineLevel="1" x14ac:dyDescent="0.2">
      <c r="B67" s="264" t="s">
        <v>253</v>
      </c>
      <c r="C67" s="92">
        <v>391880</v>
      </c>
      <c r="D67" s="283">
        <f t="shared" si="10"/>
        <v>-0.30499862553316009</v>
      </c>
      <c r="E67" s="284">
        <f t="shared" si="9"/>
        <v>-0.22710382858540357</v>
      </c>
      <c r="F67" s="285">
        <f>((SUM(C67:C75,C77:C79)/SUM(C80:C88,C90:C92))-1)</f>
        <v>-0.17390829166236266</v>
      </c>
    </row>
    <row r="68" spans="2:6" ht="15" hidden="1" customHeight="1" outlineLevel="1" x14ac:dyDescent="0.2">
      <c r="B68" s="264" t="s">
        <v>254</v>
      </c>
      <c r="C68" s="92">
        <v>563855</v>
      </c>
      <c r="D68" s="283">
        <f t="shared" si="10"/>
        <v>0.24046859531404685</v>
      </c>
      <c r="E68" s="284">
        <f t="shared" si="9"/>
        <v>-0.24445590856101518</v>
      </c>
      <c r="F68" s="285">
        <f>((SUM(C68:C75,C77:C80)/SUM(C81:C88,C90:C93))-1)</f>
        <v>-0.1641174281958232</v>
      </c>
    </row>
    <row r="69" spans="2:6" ht="15" hidden="1" customHeight="1" outlineLevel="1" x14ac:dyDescent="0.2">
      <c r="B69" s="264" t="s">
        <v>255</v>
      </c>
      <c r="C69" s="92">
        <v>454550</v>
      </c>
      <c r="D69" s="283">
        <f t="shared" si="10"/>
        <v>0.1255639581816651</v>
      </c>
      <c r="E69" s="284">
        <f t="shared" si="9"/>
        <v>-0.24326043128578301</v>
      </c>
      <c r="F69" s="285">
        <f>((SUM(C69:C75,C77:C81)/SUM(C82:C88,C90:C94))-1)</f>
        <v>-0.14215191537963412</v>
      </c>
    </row>
    <row r="70" spans="2:6" ht="15" hidden="1" customHeight="1" outlineLevel="1" x14ac:dyDescent="0.2">
      <c r="B70" s="264" t="s">
        <v>256</v>
      </c>
      <c r="C70" s="92">
        <v>403842</v>
      </c>
      <c r="D70" s="283">
        <f t="shared" si="10"/>
        <v>6.8150318983484809E-2</v>
      </c>
      <c r="E70" s="284">
        <f t="shared" si="9"/>
        <v>-0.20322858134983268</v>
      </c>
      <c r="F70" s="285">
        <f>((SUM(C70:C75,C77:C82)/SUM(C83:C88,C90:C95))-1)</f>
        <v>-0.1287148851746287</v>
      </c>
    </row>
    <row r="71" spans="2:6" ht="15" hidden="1" customHeight="1" outlineLevel="1" x14ac:dyDescent="0.2">
      <c r="B71" s="264" t="s">
        <v>257</v>
      </c>
      <c r="C71" s="92">
        <v>378076</v>
      </c>
      <c r="D71" s="283">
        <f t="shared" si="10"/>
        <v>-0.16166427190321608</v>
      </c>
      <c r="E71" s="284">
        <f t="shared" si="9"/>
        <v>-0.25850731047196918</v>
      </c>
      <c r="F71" s="285">
        <f>((SUM(C71:C75,C77:C83)/SUM(C84:C88,C90:C96))-1)</f>
        <v>-0.11606744259823043</v>
      </c>
    </row>
    <row r="72" spans="2:6" ht="15" hidden="1" customHeight="1" outlineLevel="1" x14ac:dyDescent="0.2">
      <c r="B72" s="264" t="s">
        <v>258</v>
      </c>
      <c r="C72" s="92">
        <v>450984</v>
      </c>
      <c r="D72" s="283">
        <f t="shared" si="10"/>
        <v>-0.17621722333342466</v>
      </c>
      <c r="E72" s="284">
        <f t="shared" si="9"/>
        <v>-0.26445855052419376</v>
      </c>
      <c r="F72" s="285">
        <f>((SUM(C72:C75,C77:C84)/SUM(C85:C88,C90:C97))-1)</f>
        <v>-8.7972458763751482E-2</v>
      </c>
    </row>
    <row r="73" spans="2:6" ht="15" hidden="1" customHeight="1" outlineLevel="1" x14ac:dyDescent="0.2">
      <c r="B73" s="264" t="s">
        <v>259</v>
      </c>
      <c r="C73" s="92">
        <v>547455</v>
      </c>
      <c r="D73" s="283">
        <f t="shared" si="10"/>
        <v>3.047831300128185E-2</v>
      </c>
      <c r="E73" s="284">
        <f t="shared" si="9"/>
        <v>-0.17383614503649758</v>
      </c>
      <c r="F73" s="285">
        <f>((SUM(C73:C75,C77:C85)/SUM(C86:C88,C90:C98))-1)</f>
        <v>-5.7761637338628491E-2</v>
      </c>
    </row>
    <row r="74" spans="2:6" ht="15" hidden="1" customHeight="1" outlineLevel="1" x14ac:dyDescent="0.2">
      <c r="B74" s="264" t="s">
        <v>260</v>
      </c>
      <c r="C74" s="92">
        <v>531263</v>
      </c>
      <c r="D74" s="283">
        <f t="shared" si="10"/>
        <v>-0.10610542397749376</v>
      </c>
      <c r="E74" s="284">
        <f t="shared" si="9"/>
        <v>-0.16080813186639598</v>
      </c>
      <c r="F74" s="285">
        <f>((SUM(C74:C75,C77:C86)/SUM(C87:C88,C90:C99))-1)</f>
        <v>-4.3806836473660904E-2</v>
      </c>
    </row>
    <row r="75" spans="2:6" ht="15" hidden="1" customHeight="1" outlineLevel="1" x14ac:dyDescent="0.2">
      <c r="B75" s="264" t="s">
        <v>261</v>
      </c>
      <c r="C75" s="92">
        <v>594324</v>
      </c>
      <c r="D75" s="283">
        <f>C75/C77-1</f>
        <v>2.2081433023092734E-2</v>
      </c>
      <c r="E75" s="284">
        <f t="shared" si="9"/>
        <v>-6.7863041156349002E-2</v>
      </c>
      <c r="F75" s="285">
        <f>((SUM(C75,C77:C87)/SUM(C88,C90:C100))-1)</f>
        <v>-2.8262859046370492E-2</v>
      </c>
    </row>
    <row r="76" spans="2:6" ht="15" customHeight="1" collapsed="1" x14ac:dyDescent="0.2">
      <c r="B76" s="270">
        <v>2009</v>
      </c>
      <c r="C76" s="289">
        <v>5686140</v>
      </c>
      <c r="D76" s="290"/>
      <c r="E76" s="273">
        <f t="shared" si="9"/>
        <v>-0.1907996498579807</v>
      </c>
      <c r="F76" s="273">
        <f>C76/C89-1</f>
        <v>-0.1907996498579807</v>
      </c>
    </row>
    <row r="77" spans="2:6" ht="15" hidden="1" customHeight="1" outlineLevel="1" x14ac:dyDescent="0.2">
      <c r="B77" s="264" t="s">
        <v>250</v>
      </c>
      <c r="C77" s="92">
        <v>581484</v>
      </c>
      <c r="D77" s="283">
        <f t="shared" ref="D77:D87" si="11">IFERROR((C77-C78)/C78,"-")</f>
        <v>5.839247328463805E-2</v>
      </c>
      <c r="E77" s="284">
        <f t="shared" si="9"/>
        <v>-7.5771350825550421E-2</v>
      </c>
      <c r="F77" s="285">
        <f>((SUM(C77:C88)/SUM(C90:C101))-1)</f>
        <v>-2.3026275085405223E-2</v>
      </c>
    </row>
    <row r="78" spans="2:6" ht="15" hidden="1" customHeight="1" outlineLevel="1" x14ac:dyDescent="0.2">
      <c r="B78" s="264" t="s">
        <v>251</v>
      </c>
      <c r="C78" s="92">
        <v>549403</v>
      </c>
      <c r="D78" s="283">
        <f t="shared" si="11"/>
        <v>0.14741269665573004</v>
      </c>
      <c r="E78" s="284">
        <f t="shared" si="9"/>
        <v>-9.6544556686010696E-2</v>
      </c>
      <c r="F78" s="285">
        <f>((SUM(C78:C88,C90)/SUM(C91:C101,C103))-1)</f>
        <v>-1.3825610046452885E-2</v>
      </c>
    </row>
    <row r="79" spans="2:6" ht="15" hidden="1" customHeight="1" outlineLevel="1" x14ac:dyDescent="0.2">
      <c r="B79" s="264" t="s">
        <v>252</v>
      </c>
      <c r="C79" s="92">
        <v>478819</v>
      </c>
      <c r="D79" s="283">
        <f t="shared" si="11"/>
        <v>-5.5635980655900662E-2</v>
      </c>
      <c r="E79" s="284">
        <f t="shared" si="9"/>
        <v>-7.7478695959601773E-2</v>
      </c>
      <c r="F79" s="285">
        <f>((SUM(C79:C88,C90:C91)/SUM(C92:C101,C103:C104))-1)</f>
        <v>-4.9285939076324503E-3</v>
      </c>
    </row>
    <row r="80" spans="2:6" ht="15" hidden="1" customHeight="1" outlineLevel="1" x14ac:dyDescent="0.2">
      <c r="B80" s="264" t="s">
        <v>253</v>
      </c>
      <c r="C80" s="92">
        <v>507028</v>
      </c>
      <c r="D80" s="283">
        <f t="shared" si="11"/>
        <v>-0.32060191078535155</v>
      </c>
      <c r="E80" s="284">
        <f t="shared" si="9"/>
        <v>-9.5819958627576862E-2</v>
      </c>
      <c r="F80" s="285">
        <f>((SUM(C80:C88,C90:C92)/SUM(C93:C101,C103:C105))-1)</f>
        <v>-5.4471610542888849E-3</v>
      </c>
    </row>
    <row r="81" spans="2:6" ht="15" hidden="1" customHeight="1" outlineLevel="1" x14ac:dyDescent="0.2">
      <c r="B81" s="264" t="s">
        <v>254</v>
      </c>
      <c r="C81" s="92">
        <v>746290</v>
      </c>
      <c r="D81" s="283">
        <f t="shared" si="11"/>
        <v>0.24243135570505553</v>
      </c>
      <c r="E81" s="284">
        <f t="shared" si="9"/>
        <v>-3.5677690040457399E-2</v>
      </c>
      <c r="F81" s="285">
        <f>((SUM(C81:C88,C90:C93)/SUM(C94:C101,C103:C106))-1)</f>
        <v>-5.987710168145477E-3</v>
      </c>
    </row>
    <row r="82" spans="2:6" ht="15" hidden="1" customHeight="1" outlineLevel="1" x14ac:dyDescent="0.2">
      <c r="B82" s="264" t="s">
        <v>255</v>
      </c>
      <c r="C82" s="92">
        <v>600669</v>
      </c>
      <c r="D82" s="283">
        <f t="shared" si="11"/>
        <v>0.18510677757434182</v>
      </c>
      <c r="E82" s="284">
        <f t="shared" si="9"/>
        <v>-8.5029474934881E-2</v>
      </c>
      <c r="F82" s="285">
        <f>((SUM(C82:C88,C90:C94)/SUM(C95:C101,C103:C107))-1)</f>
        <v>-3.6431536056124036E-3</v>
      </c>
    </row>
    <row r="83" spans="2:6" ht="15" hidden="1" customHeight="1" outlineLevel="1" x14ac:dyDescent="0.2">
      <c r="B83" s="264" t="s">
        <v>256</v>
      </c>
      <c r="C83" s="92">
        <v>506848</v>
      </c>
      <c r="D83" s="283">
        <f t="shared" si="11"/>
        <v>-5.9562450356452929E-3</v>
      </c>
      <c r="E83" s="284">
        <f t="shared" si="9"/>
        <v>-2.2996349112722636E-2</v>
      </c>
      <c r="F83" s="285">
        <f>((SUM(C83:C88,C90:C95)/SUM(C96:C101,C103:C108))-1)</f>
        <v>-3.4388652984997936E-3</v>
      </c>
    </row>
    <row r="84" spans="2:6" ht="15" hidden="1" customHeight="1" outlineLevel="1" x14ac:dyDescent="0.2">
      <c r="B84" s="264" t="s">
        <v>257</v>
      </c>
      <c r="C84" s="92">
        <v>509885</v>
      </c>
      <c r="D84" s="283">
        <f t="shared" si="11"/>
        <v>-0.16839277675932751</v>
      </c>
      <c r="E84" s="284">
        <f t="shared" si="9"/>
        <v>0.18899488616887061</v>
      </c>
      <c r="F84" s="285">
        <f>((SUM(C84:C88,C90:C96)/SUM(C97:C101,C103:C109))-1)</f>
        <v>-6.2357323423041233E-3</v>
      </c>
    </row>
    <row r="85" spans="2:6" ht="15" hidden="1" customHeight="1" outlineLevel="1" x14ac:dyDescent="0.2">
      <c r="B85" s="264" t="s">
        <v>258</v>
      </c>
      <c r="C85" s="92">
        <v>613132</v>
      </c>
      <c r="D85" s="283">
        <f t="shared" si="11"/>
        <v>-7.4723042585267879E-2</v>
      </c>
      <c r="E85" s="284">
        <f t="shared" si="9"/>
        <v>0.10866361563512017</v>
      </c>
      <c r="F85" s="285">
        <f>((SUM(C85:C88,C90:C97)/SUM(C98:C101,C103:C110))-1)</f>
        <v>-2.8029220711238145E-2</v>
      </c>
    </row>
    <row r="86" spans="2:6" ht="15" hidden="1" customHeight="1" outlineLevel="1" x14ac:dyDescent="0.2">
      <c r="B86" s="264" t="s">
        <v>259</v>
      </c>
      <c r="C86" s="92">
        <v>662647</v>
      </c>
      <c r="D86" s="283">
        <f t="shared" si="11"/>
        <v>4.6728219061233839E-2</v>
      </c>
      <c r="E86" s="284">
        <f t="shared" si="9"/>
        <v>-2.3091211982721793E-2</v>
      </c>
      <c r="F86" s="285">
        <f>((SUM(C86:C88,C90:C98)/SUM(C99:C101,C103:C111))-1)</f>
        <v>-4.1109370848237958E-2</v>
      </c>
    </row>
    <row r="87" spans="2:6" ht="15" hidden="1" customHeight="1" outlineLevel="1" x14ac:dyDescent="0.2">
      <c r="B87" s="264" t="s">
        <v>260</v>
      </c>
      <c r="C87" s="92">
        <v>633065</v>
      </c>
      <c r="D87" s="283">
        <f t="shared" si="11"/>
        <v>-7.1017090840081367E-3</v>
      </c>
      <c r="E87" s="284">
        <f t="shared" si="9"/>
        <v>1.6640356638718545E-2</v>
      </c>
      <c r="F87" s="285">
        <f>((SUM(C87:C88,C90:C99)/SUM(C100:C101,C103:C112))-1)</f>
        <v>-4.0278427112706239E-2</v>
      </c>
    </row>
    <row r="88" spans="2:6" ht="15" hidden="1" customHeight="1" outlineLevel="1" x14ac:dyDescent="0.2">
      <c r="B88" s="264" t="s">
        <v>261</v>
      </c>
      <c r="C88" s="92">
        <v>637593</v>
      </c>
      <c r="D88" s="283">
        <f>C88/C90-1</f>
        <v>1.3410028673333851E-2</v>
      </c>
      <c r="E88" s="284">
        <f t="shared" si="9"/>
        <v>-8.9654175494007227E-3</v>
      </c>
      <c r="F88" s="285">
        <f>((SUM(C88,C90:C100)/SUM(C101,C103:C113))-1)</f>
        <v>-4.2860198430371477E-2</v>
      </c>
    </row>
    <row r="89" spans="2:6" ht="15" customHeight="1" collapsed="1" x14ac:dyDescent="0.2">
      <c r="B89" s="270">
        <v>2008</v>
      </c>
      <c r="C89" s="289">
        <v>7026863</v>
      </c>
      <c r="D89" s="290"/>
      <c r="E89" s="273">
        <f t="shared" si="9"/>
        <v>-2.3026275085405223E-2</v>
      </c>
      <c r="F89" s="273">
        <f>C89/C102-1</f>
        <v>-2.3026275085405223E-2</v>
      </c>
    </row>
    <row r="90" spans="2:6" ht="15" hidden="1" customHeight="1" outlineLevel="1" x14ac:dyDescent="0.2">
      <c r="B90" s="264" t="s">
        <v>250</v>
      </c>
      <c r="C90" s="92">
        <v>629156</v>
      </c>
      <c r="D90" s="283">
        <f t="shared" ref="D90:D100" si="12">IFERROR((C90-C91)/C91,"-")</f>
        <v>3.4603766076370675E-2</v>
      </c>
      <c r="E90" s="284">
        <f t="shared" si="9"/>
        <v>3.0739212277991479E-2</v>
      </c>
      <c r="F90" s="285" t="s">
        <v>64</v>
      </c>
    </row>
    <row r="91" spans="2:6" ht="15" hidden="1" customHeight="1" outlineLevel="1" x14ac:dyDescent="0.2">
      <c r="B91" s="264" t="s">
        <v>251</v>
      </c>
      <c r="C91" s="92">
        <v>608113</v>
      </c>
      <c r="D91" s="283">
        <f t="shared" si="12"/>
        <v>0.17162685224253563</v>
      </c>
      <c r="E91" s="284">
        <f t="shared" si="9"/>
        <v>8.5244281253058496E-3</v>
      </c>
      <c r="F91" s="285" t="s">
        <v>64</v>
      </c>
    </row>
    <row r="92" spans="2:6" ht="15" hidden="1" customHeight="1" outlineLevel="1" x14ac:dyDescent="0.2">
      <c r="B92" s="264" t="s">
        <v>252</v>
      </c>
      <c r="C92" s="92">
        <v>519033</v>
      </c>
      <c r="D92" s="283">
        <f t="shared" si="12"/>
        <v>-7.4411512946715178E-2</v>
      </c>
      <c r="E92" s="284">
        <f t="shared" si="9"/>
        <v>-7.8429701440860811E-2</v>
      </c>
      <c r="F92" s="285" t="s">
        <v>64</v>
      </c>
    </row>
    <row r="93" spans="2:6" ht="15" hidden="1" customHeight="1" outlineLevel="1" x14ac:dyDescent="0.2">
      <c r="B93" s="264" t="s">
        <v>253</v>
      </c>
      <c r="C93" s="92">
        <v>560760</v>
      </c>
      <c r="D93" s="283">
        <f t="shared" si="12"/>
        <v>-0.27541119600569064</v>
      </c>
      <c r="E93" s="284">
        <f t="shared" si="9"/>
        <v>-9.3703635464445378E-2</v>
      </c>
      <c r="F93" s="285" t="s">
        <v>64</v>
      </c>
    </row>
    <row r="94" spans="2:6" ht="15" hidden="1" customHeight="1" outlineLevel="1" x14ac:dyDescent="0.2">
      <c r="B94" s="264" t="s">
        <v>254</v>
      </c>
      <c r="C94" s="92">
        <v>773901</v>
      </c>
      <c r="D94" s="283">
        <f t="shared" si="12"/>
        <v>0.17884659324589863</v>
      </c>
      <c r="E94" s="284">
        <f t="shared" si="9"/>
        <v>-1.3515546128509248E-2</v>
      </c>
      <c r="F94" s="285" t="s">
        <v>64</v>
      </c>
    </row>
    <row r="95" spans="2:6" ht="15" hidden="1" customHeight="1" outlineLevel="1" x14ac:dyDescent="0.2">
      <c r="B95" s="264" t="s">
        <v>255</v>
      </c>
      <c r="C95" s="92">
        <v>656490</v>
      </c>
      <c r="D95" s="283">
        <f t="shared" si="12"/>
        <v>0.26545458751142109</v>
      </c>
      <c r="E95" s="284">
        <f t="shared" si="9"/>
        <v>-7.6680951490201932E-2</v>
      </c>
      <c r="F95" s="285" t="s">
        <v>64</v>
      </c>
    </row>
    <row r="96" spans="2:6" ht="15" hidden="1" customHeight="1" outlineLevel="1" x14ac:dyDescent="0.2">
      <c r="B96" s="264" t="s">
        <v>256</v>
      </c>
      <c r="C96" s="92">
        <v>518778</v>
      </c>
      <c r="D96" s="283">
        <f t="shared" si="12"/>
        <v>0.20973236917523441</v>
      </c>
      <c r="E96" s="284">
        <f t="shared" si="9"/>
        <v>-5.9211612011700554E-2</v>
      </c>
      <c r="F96" s="285" t="s">
        <v>64</v>
      </c>
    </row>
    <row r="97" spans="2:6" ht="15" hidden="1" customHeight="1" outlineLevel="1" x14ac:dyDescent="0.2">
      <c r="B97" s="264" t="s">
        <v>257</v>
      </c>
      <c r="C97" s="92">
        <v>428837</v>
      </c>
      <c r="D97" s="283">
        <f t="shared" si="12"/>
        <v>-0.22457810236928089</v>
      </c>
      <c r="E97" s="284">
        <f t="shared" si="9"/>
        <v>-0.16024305419568097</v>
      </c>
      <c r="F97" s="285" t="s">
        <v>64</v>
      </c>
    </row>
    <row r="98" spans="2:6" ht="15" hidden="1" customHeight="1" outlineLevel="1" x14ac:dyDescent="0.2">
      <c r="B98" s="264" t="s">
        <v>258</v>
      </c>
      <c r="C98" s="92">
        <v>553037</v>
      </c>
      <c r="D98" s="283">
        <f t="shared" si="12"/>
        <v>-0.18468399404402117</v>
      </c>
      <c r="E98" s="284">
        <f t="shared" si="9"/>
        <v>-6.5807988243143933E-2</v>
      </c>
      <c r="F98" s="285" t="s">
        <v>64</v>
      </c>
    </row>
    <row r="99" spans="2:6" ht="15" hidden="1" customHeight="1" outlineLevel="1" x14ac:dyDescent="0.2">
      <c r="B99" s="264" t="s">
        <v>259</v>
      </c>
      <c r="C99" s="92">
        <v>678310</v>
      </c>
      <c r="D99" s="283">
        <f t="shared" si="12"/>
        <v>8.929939312963002E-2</v>
      </c>
      <c r="E99" s="284">
        <f t="shared" si="9"/>
        <v>-1.4293478418823891E-2</v>
      </c>
      <c r="F99" s="285" t="s">
        <v>64</v>
      </c>
    </row>
    <row r="100" spans="2:6" ht="15" hidden="1" customHeight="1" outlineLevel="1" x14ac:dyDescent="0.2">
      <c r="B100" s="264" t="s">
        <v>260</v>
      </c>
      <c r="C100" s="92">
        <v>622703</v>
      </c>
      <c r="D100" s="283">
        <f t="shared" si="12"/>
        <v>-3.2109499954147053E-2</v>
      </c>
      <c r="E100" s="284">
        <f t="shared" si="9"/>
        <v>-1.4874111104958843E-2</v>
      </c>
      <c r="F100" s="285" t="s">
        <v>64</v>
      </c>
    </row>
    <row r="101" spans="2:6" ht="15" hidden="1" customHeight="1" outlineLevel="1" x14ac:dyDescent="0.2">
      <c r="B101" s="264" t="s">
        <v>261</v>
      </c>
      <c r="C101" s="92">
        <v>643361</v>
      </c>
      <c r="D101" s="283">
        <f>C101/C103-1</f>
        <v>5.4011104321314285E-2</v>
      </c>
      <c r="E101" s="284">
        <f t="shared" si="9"/>
        <v>2.5186637027830194E-2</v>
      </c>
      <c r="F101" s="285" t="s">
        <v>64</v>
      </c>
    </row>
    <row r="102" spans="2:6" ht="15" customHeight="1" collapsed="1" x14ac:dyDescent="0.2">
      <c r="B102" s="270">
        <v>2007</v>
      </c>
      <c r="C102" s="289">
        <v>7192479</v>
      </c>
      <c r="D102" s="290"/>
      <c r="E102" s="273">
        <f t="shared" si="9"/>
        <v>-4.0071285175133919E-2</v>
      </c>
      <c r="F102" s="273">
        <f>C102/C115-1</f>
        <v>-4.0071285175133919E-2</v>
      </c>
    </row>
    <row r="103" spans="2:6" ht="15" hidden="1" customHeight="1" outlineLevel="1" x14ac:dyDescent="0.2">
      <c r="B103" s="264" t="s">
        <v>250</v>
      </c>
      <c r="C103" s="92">
        <v>610393</v>
      </c>
      <c r="D103" s="283">
        <f t="shared" ref="D103:D113" si="13">IFERROR((C103-C104)/C104,"-")</f>
        <v>1.2305691962990051E-2</v>
      </c>
      <c r="E103" s="284" t="s">
        <v>64</v>
      </c>
      <c r="F103" s="285" t="s">
        <v>64</v>
      </c>
    </row>
    <row r="104" spans="2:6" ht="15" hidden="1" customHeight="1" outlineLevel="1" x14ac:dyDescent="0.2">
      <c r="B104" s="264" t="s">
        <v>251</v>
      </c>
      <c r="C104" s="92">
        <v>602973</v>
      </c>
      <c r="D104" s="283">
        <f t="shared" si="13"/>
        <v>7.0610168588702157E-2</v>
      </c>
      <c r="E104" s="284" t="s">
        <v>64</v>
      </c>
      <c r="F104" s="285" t="s">
        <v>64</v>
      </c>
    </row>
    <row r="105" spans="2:6" ht="15" hidden="1" customHeight="1" outlineLevel="1" x14ac:dyDescent="0.2">
      <c r="B105" s="264" t="s">
        <v>252</v>
      </c>
      <c r="C105" s="92">
        <v>563205</v>
      </c>
      <c r="D105" s="283">
        <f t="shared" si="13"/>
        <v>-8.9752043675998566E-2</v>
      </c>
      <c r="E105" s="284" t="s">
        <v>64</v>
      </c>
      <c r="F105" s="285" t="s">
        <v>64</v>
      </c>
    </row>
    <row r="106" spans="2:6" ht="15" hidden="1" customHeight="1" outlineLevel="1" x14ac:dyDescent="0.2">
      <c r="B106" s="264" t="s">
        <v>253</v>
      </c>
      <c r="C106" s="92">
        <v>618738</v>
      </c>
      <c r="D106" s="283">
        <f t="shared" si="13"/>
        <v>-0.21130038852574365</v>
      </c>
      <c r="E106" s="284" t="s">
        <v>64</v>
      </c>
      <c r="F106" s="285" t="s">
        <v>64</v>
      </c>
    </row>
    <row r="107" spans="2:6" ht="15" hidden="1" customHeight="1" outlineLevel="1" x14ac:dyDescent="0.2">
      <c r="B107" s="264" t="s">
        <v>254</v>
      </c>
      <c r="C107" s="92">
        <v>784504</v>
      </c>
      <c r="D107" s="283">
        <f t="shared" si="13"/>
        <v>0.1033640829748063</v>
      </c>
      <c r="E107" s="284" t="s">
        <v>64</v>
      </c>
      <c r="F107" s="285" t="s">
        <v>64</v>
      </c>
    </row>
    <row r="108" spans="2:6" ht="15" hidden="1" customHeight="1" outlineLevel="1" x14ac:dyDescent="0.2">
      <c r="B108" s="264" t="s">
        <v>255</v>
      </c>
      <c r="C108" s="92">
        <v>711011</v>
      </c>
      <c r="D108" s="283">
        <f t="shared" si="13"/>
        <v>0.28939718440633339</v>
      </c>
      <c r="E108" s="284" t="s">
        <v>64</v>
      </c>
      <c r="F108" s="285" t="s">
        <v>64</v>
      </c>
    </row>
    <row r="109" spans="2:6" ht="15" hidden="1" customHeight="1" outlineLevel="1" x14ac:dyDescent="0.2">
      <c r="B109" s="264" t="s">
        <v>256</v>
      </c>
      <c r="C109" s="92">
        <v>551429</v>
      </c>
      <c r="D109" s="283">
        <f t="shared" si="13"/>
        <v>7.9818982195868943E-2</v>
      </c>
      <c r="E109" s="284" t="s">
        <v>64</v>
      </c>
      <c r="F109" s="285" t="s">
        <v>64</v>
      </c>
    </row>
    <row r="110" spans="2:6" ht="15" hidden="1" customHeight="1" outlineLevel="1" x14ac:dyDescent="0.2">
      <c r="B110" s="264" t="s">
        <v>257</v>
      </c>
      <c r="C110" s="92">
        <v>510668</v>
      </c>
      <c r="D110" s="283">
        <f t="shared" si="13"/>
        <v>-0.13737784947508003</v>
      </c>
      <c r="E110" s="284" t="s">
        <v>64</v>
      </c>
      <c r="F110" s="285" t="s">
        <v>64</v>
      </c>
    </row>
    <row r="111" spans="2:6" ht="15" hidden="1" customHeight="1" outlineLevel="1" x14ac:dyDescent="0.2">
      <c r="B111" s="264" t="s">
        <v>258</v>
      </c>
      <c r="C111" s="92">
        <v>591995</v>
      </c>
      <c r="D111" s="283">
        <f t="shared" si="13"/>
        <v>-0.13972470958197825</v>
      </c>
      <c r="E111" s="284" t="s">
        <v>64</v>
      </c>
      <c r="F111" s="285" t="s">
        <v>64</v>
      </c>
    </row>
    <row r="112" spans="2:6" ht="15" hidden="1" customHeight="1" outlineLevel="1" x14ac:dyDescent="0.2">
      <c r="B112" s="264" t="s">
        <v>259</v>
      </c>
      <c r="C112" s="92">
        <v>688146</v>
      </c>
      <c r="D112" s="283">
        <f t="shared" si="13"/>
        <v>8.8657738825036983E-2</v>
      </c>
      <c r="E112" s="284" t="s">
        <v>64</v>
      </c>
      <c r="F112" s="285" t="s">
        <v>64</v>
      </c>
    </row>
    <row r="113" spans="2:6" ht="15" hidden="1" customHeight="1" outlineLevel="1" x14ac:dyDescent="0.2">
      <c r="B113" s="264" t="s">
        <v>260</v>
      </c>
      <c r="C113" s="92">
        <v>632105</v>
      </c>
      <c r="D113" s="283">
        <f t="shared" si="13"/>
        <v>7.2503605261690206E-3</v>
      </c>
      <c r="E113" s="284" t="s">
        <v>64</v>
      </c>
      <c r="F113" s="285" t="s">
        <v>64</v>
      </c>
    </row>
    <row r="114" spans="2:6" ht="15" hidden="1" customHeight="1" outlineLevel="1" x14ac:dyDescent="0.2">
      <c r="B114" s="264" t="s">
        <v>261</v>
      </c>
      <c r="C114" s="92">
        <v>627555</v>
      </c>
      <c r="D114" s="283" t="s">
        <v>64</v>
      </c>
      <c r="E114" s="284" t="s">
        <v>64</v>
      </c>
      <c r="F114" s="285" t="s">
        <v>64</v>
      </c>
    </row>
    <row r="115" spans="2:6" ht="15" customHeight="1" collapsed="1" x14ac:dyDescent="0.2">
      <c r="B115" s="270">
        <v>2006</v>
      </c>
      <c r="C115" s="289">
        <v>7492722</v>
      </c>
      <c r="D115" s="290"/>
      <c r="E115" s="273" t="s">
        <v>64</v>
      </c>
      <c r="F115" s="273" t="s">
        <v>64</v>
      </c>
    </row>
    <row r="116" spans="2:6" ht="15" customHeight="1" x14ac:dyDescent="0.2">
      <c r="B116" s="431" t="s">
        <v>79</v>
      </c>
      <c r="C116" s="431"/>
      <c r="D116" s="431"/>
      <c r="E116" s="431"/>
      <c r="F116" s="431"/>
    </row>
  </sheetData>
  <mergeCells count="2">
    <mergeCell ref="B5:F5"/>
    <mergeCell ref="B116:F116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x14ac:dyDescent="0.25"/>
    <row r="30" spans="2:12" ht="30" customHeight="1" x14ac:dyDescent="0.25">
      <c r="I30" s="75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1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20" width="9.7109375" style="110" customWidth="1"/>
    <col min="21" max="16384" width="11.42578125" style="11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403" t="s">
        <v>273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</row>
    <row r="6" spans="2:20" ht="15" customHeight="1" x14ac:dyDescent="0.25">
      <c r="B6" s="404"/>
      <c r="C6" s="405" t="s">
        <v>71</v>
      </c>
      <c r="D6" s="405"/>
      <c r="E6" s="405"/>
      <c r="F6" s="405"/>
      <c r="G6" s="405"/>
      <c r="H6" s="405"/>
      <c r="I6" s="406" t="s">
        <v>134</v>
      </c>
      <c r="J6" s="406"/>
      <c r="K6" s="406"/>
      <c r="L6" s="406"/>
      <c r="M6" s="406"/>
      <c r="N6" s="406"/>
      <c r="O6" s="405" t="s">
        <v>135</v>
      </c>
      <c r="P6" s="405"/>
      <c r="Q6" s="405"/>
      <c r="R6" s="405"/>
      <c r="S6" s="405"/>
      <c r="T6" s="405"/>
    </row>
    <row r="7" spans="2:20" ht="30" customHeight="1" x14ac:dyDescent="0.25">
      <c r="B7" s="404"/>
      <c r="C7" s="112" t="s">
        <v>136</v>
      </c>
      <c r="D7" s="113" t="s">
        <v>137</v>
      </c>
      <c r="E7" s="112" t="s">
        <v>138</v>
      </c>
      <c r="F7" s="113" t="s">
        <v>139</v>
      </c>
      <c r="G7" s="112" t="s">
        <v>83</v>
      </c>
      <c r="H7" s="113" t="s">
        <v>140</v>
      </c>
      <c r="I7" s="112" t="s">
        <v>136</v>
      </c>
      <c r="J7" s="113" t="s">
        <v>137</v>
      </c>
      <c r="K7" s="112" t="s">
        <v>138</v>
      </c>
      <c r="L7" s="113" t="s">
        <v>139</v>
      </c>
      <c r="M7" s="112" t="s">
        <v>83</v>
      </c>
      <c r="N7" s="113" t="s">
        <v>140</v>
      </c>
      <c r="O7" s="112" t="s">
        <v>136</v>
      </c>
      <c r="P7" s="113" t="s">
        <v>137</v>
      </c>
      <c r="Q7" s="112" t="s">
        <v>138</v>
      </c>
      <c r="R7" s="113" t="s">
        <v>139</v>
      </c>
      <c r="S7" s="112" t="s">
        <v>83</v>
      </c>
      <c r="T7" s="113" t="s">
        <v>140</v>
      </c>
    </row>
    <row r="8" spans="2:20" ht="15" customHeight="1" x14ac:dyDescent="0.25">
      <c r="B8" s="114" t="s">
        <v>94</v>
      </c>
      <c r="C8" s="291">
        <v>61.903675234206098</v>
      </c>
      <c r="D8" s="116">
        <f t="shared" ref="D8:D11" si="0">C8/C21-1</f>
        <v>0.11141650558514349</v>
      </c>
      <c r="E8" s="291">
        <v>46.21</v>
      </c>
      <c r="F8" s="116">
        <f t="shared" ref="F8:F11" si="1">E8/E21-1</f>
        <v>0.16911257671521485</v>
      </c>
      <c r="G8" s="291">
        <v>56.78</v>
      </c>
      <c r="H8" s="116">
        <f t="shared" ref="H8:H11" si="2">G8/G21-1</f>
        <v>0.12849467991675212</v>
      </c>
      <c r="I8" s="292">
        <v>59.414586495019797</v>
      </c>
      <c r="J8" s="116">
        <f t="shared" ref="J8:J11" si="3">I8/I21-1</f>
        <v>0.11639583793723784</v>
      </c>
      <c r="K8" s="292">
        <v>45.194592988710639</v>
      </c>
      <c r="L8" s="116">
        <f t="shared" ref="L8:L11" si="4">K8/K21-1</f>
        <v>0.16872492859349975</v>
      </c>
      <c r="M8" s="292">
        <v>54.869859355527865</v>
      </c>
      <c r="N8" s="116">
        <f t="shared" ref="N8:N11" si="5">M8/M21-1</f>
        <v>0.13110408896161352</v>
      </c>
      <c r="O8" s="291">
        <v>73.135584469227595</v>
      </c>
      <c r="P8" s="116">
        <f t="shared" ref="P8:P11" si="6">O8/O21-1</f>
        <v>8.1247552768000997E-2</v>
      </c>
      <c r="Q8" s="291">
        <v>54.263998326476539</v>
      </c>
      <c r="R8" s="116">
        <f t="shared" ref="R8:R11" si="7">Q8/Q21-1</f>
        <v>0.16072723692997948</v>
      </c>
      <c r="S8" s="291">
        <v>64.787164253383423</v>
      </c>
      <c r="T8" s="116">
        <f t="shared" ref="T8:T11" si="8">S8/S21-1</f>
        <v>0.11798385251740151</v>
      </c>
    </row>
    <row r="9" spans="2:20" ht="15" customHeight="1" x14ac:dyDescent="0.25">
      <c r="B9" s="114" t="s">
        <v>95</v>
      </c>
      <c r="C9" s="291">
        <v>71.578731218956548</v>
      </c>
      <c r="D9" s="116">
        <f t="shared" si="0"/>
        <v>-4.0370944912769158E-2</v>
      </c>
      <c r="E9" s="291">
        <v>62.5</v>
      </c>
      <c r="F9" s="116">
        <f t="shared" si="1"/>
        <v>0.12329259525521197</v>
      </c>
      <c r="G9" s="291">
        <v>68.62</v>
      </c>
      <c r="H9" s="116">
        <f t="shared" si="2"/>
        <v>4.9794961921501013E-3</v>
      </c>
      <c r="I9" s="292">
        <v>69.33</v>
      </c>
      <c r="J9" s="116">
        <f t="shared" si="3"/>
        <v>-3.521902859893089E-2</v>
      </c>
      <c r="K9" s="292">
        <v>60.74</v>
      </c>
      <c r="L9" s="116">
        <f t="shared" si="4"/>
        <v>0.11827187793427218</v>
      </c>
      <c r="M9" s="292">
        <v>66.58</v>
      </c>
      <c r="N9" s="116">
        <f t="shared" si="5"/>
        <v>6.0267505396536247E-3</v>
      </c>
      <c r="O9" s="291">
        <v>76.739999999999995</v>
      </c>
      <c r="P9" s="116">
        <f t="shared" si="6"/>
        <v>-2.3305204989065853E-3</v>
      </c>
      <c r="Q9" s="291">
        <v>59.75</v>
      </c>
      <c r="R9" s="116">
        <f t="shared" si="7"/>
        <v>4.9026419855056513E-2</v>
      </c>
      <c r="S9" s="291">
        <v>69.22</v>
      </c>
      <c r="T9" s="116">
        <f t="shared" si="8"/>
        <v>2.3167532932761858E-2</v>
      </c>
    </row>
    <row r="10" spans="2:20" ht="15" customHeight="1" x14ac:dyDescent="0.25">
      <c r="B10" s="114" t="s">
        <v>96</v>
      </c>
      <c r="C10" s="291">
        <v>80.496980199718607</v>
      </c>
      <c r="D10" s="116">
        <f t="shared" si="0"/>
        <v>1.7450251297904451E-2</v>
      </c>
      <c r="E10" s="291">
        <v>66.64</v>
      </c>
      <c r="F10" s="116">
        <f t="shared" si="1"/>
        <v>8.1976620759153462E-2</v>
      </c>
      <c r="G10" s="291">
        <v>75.98</v>
      </c>
      <c r="H10" s="116">
        <f t="shared" si="2"/>
        <v>3.6805458275905201E-2</v>
      </c>
      <c r="I10" s="292">
        <v>77.77</v>
      </c>
      <c r="J10" s="116">
        <f t="shared" si="3"/>
        <v>2.2482250854588326E-2</v>
      </c>
      <c r="K10" s="292">
        <v>64.53</v>
      </c>
      <c r="L10" s="116">
        <f t="shared" si="4"/>
        <v>8.144796380090491E-2</v>
      </c>
      <c r="M10" s="292">
        <v>73.540000000000006</v>
      </c>
      <c r="N10" s="116">
        <f t="shared" si="5"/>
        <v>3.9287733182589157E-2</v>
      </c>
      <c r="O10" s="291">
        <v>81.489999999999995</v>
      </c>
      <c r="P10" s="116">
        <f t="shared" si="6"/>
        <v>6.9001705365341559E-2</v>
      </c>
      <c r="Q10" s="291">
        <v>62.53</v>
      </c>
      <c r="R10" s="116">
        <f t="shared" si="7"/>
        <v>4.3732265064263087E-2</v>
      </c>
      <c r="S10" s="291">
        <v>73.099999999999994</v>
      </c>
      <c r="T10" s="116">
        <f t="shared" si="8"/>
        <v>6.4821558630735465E-2</v>
      </c>
    </row>
    <row r="11" spans="2:20" ht="15" customHeight="1" x14ac:dyDescent="0.25">
      <c r="B11" s="114" t="s">
        <v>97</v>
      </c>
      <c r="C11" s="291">
        <v>80.315064353405191</v>
      </c>
      <c r="D11" s="116">
        <f t="shared" si="0"/>
        <v>7.2911992288771765E-2</v>
      </c>
      <c r="E11" s="291">
        <v>63.18</v>
      </c>
      <c r="F11" s="116">
        <f t="shared" si="1"/>
        <v>2.141762155017779E-2</v>
      </c>
      <c r="G11" s="291">
        <v>74.72</v>
      </c>
      <c r="H11" s="116">
        <f t="shared" si="2"/>
        <v>5.9419062142864965E-2</v>
      </c>
      <c r="I11" s="292">
        <v>76.72</v>
      </c>
      <c r="J11" s="116">
        <f t="shared" si="3"/>
        <v>8.4432759951113212E-2</v>
      </c>
      <c r="K11" s="292">
        <v>61.11</v>
      </c>
      <c r="L11" s="116">
        <f t="shared" si="4"/>
        <v>2.4522232844257807E-2</v>
      </c>
      <c r="M11" s="292">
        <v>71.73</v>
      </c>
      <c r="N11" s="116">
        <f t="shared" si="5"/>
        <v>6.8149387146728024E-2</v>
      </c>
      <c r="O11" s="291">
        <v>79</v>
      </c>
      <c r="P11" s="116">
        <f t="shared" si="6"/>
        <v>3.0690031659190264E-2</v>
      </c>
      <c r="Q11" s="291">
        <v>62.83</v>
      </c>
      <c r="R11" s="116">
        <f t="shared" si="7"/>
        <v>6.6359816113247261E-2</v>
      </c>
      <c r="S11" s="291">
        <v>71.849999999999994</v>
      </c>
      <c r="T11" s="116">
        <f t="shared" si="8"/>
        <v>5.0159505127413739E-2</v>
      </c>
    </row>
    <row r="12" spans="2:20" ht="30" customHeight="1" x14ac:dyDescent="0.25">
      <c r="B12" s="118" t="str">
        <f>actualizaciones!$A$2</f>
        <v>I cuatrimestre 2014</v>
      </c>
      <c r="C12" s="293">
        <v>73.497778044679322</v>
      </c>
      <c r="D12" s="120">
        <v>3.5306118976710543E-2</v>
      </c>
      <c r="E12" s="293">
        <v>59.572072072072075</v>
      </c>
      <c r="F12" s="120">
        <v>9.0952506155267399E-2</v>
      </c>
      <c r="G12" s="293">
        <v>68.953529142055729</v>
      </c>
      <c r="H12" s="120">
        <v>5.2129716186986919E-2</v>
      </c>
      <c r="I12" s="293">
        <v>70.729760845674818</v>
      </c>
      <c r="J12" s="120">
        <v>4.1801724971025411E-2</v>
      </c>
      <c r="K12" s="293">
        <v>57.834038918597741</v>
      </c>
      <c r="L12" s="120">
        <v>9.054710286861356E-2</v>
      </c>
      <c r="M12" s="293">
        <v>66.608272506082727</v>
      </c>
      <c r="N12" s="120">
        <v>5.591096820210284E-2</v>
      </c>
      <c r="O12" s="293">
        <v>77.531790287366491</v>
      </c>
      <c r="P12" s="120">
        <v>4.2523713284954523E-2</v>
      </c>
      <c r="Q12" s="293">
        <v>59.822013806568577</v>
      </c>
      <c r="R12" s="120">
        <v>7.5891359105134892E-2</v>
      </c>
      <c r="S12" s="293">
        <v>69.69733191847277</v>
      </c>
      <c r="T12" s="120">
        <v>6.1532139050015422E-2</v>
      </c>
    </row>
    <row r="13" spans="2:20" ht="15" customHeight="1" outlineLevel="1" x14ac:dyDescent="0.25">
      <c r="B13" s="114" t="s">
        <v>86</v>
      </c>
      <c r="C13" s="291">
        <v>72.273254379711631</v>
      </c>
      <c r="D13" s="116">
        <f>C13/C26-1</f>
        <v>0.11113797111084356</v>
      </c>
      <c r="E13" s="291">
        <v>59.99</v>
      </c>
      <c r="F13" s="116">
        <f>E13/E26-1</f>
        <v>8.1732760036784535E-2</v>
      </c>
      <c r="G13" s="291">
        <v>68.260000000000005</v>
      </c>
      <c r="H13" s="116">
        <f t="shared" ref="H13:H76" si="9">G13/G26-1</f>
        <v>0.104051913684998</v>
      </c>
      <c r="I13" s="292">
        <v>69.479038349599989</v>
      </c>
      <c r="J13" s="116">
        <f t="shared" ref="J13:J76" si="10">I13/I26-1</f>
        <v>0.1320185494181243</v>
      </c>
      <c r="K13" s="292">
        <v>57.648830590988545</v>
      </c>
      <c r="L13" s="116">
        <f t="shared" ref="L13:L76" si="11">K13/K26-1</f>
        <v>6.9134697329458872E-2</v>
      </c>
      <c r="M13" s="292">
        <v>65.704662878107015</v>
      </c>
      <c r="N13" s="116">
        <f t="shared" ref="N13:N76" si="12">M13/M26-1</f>
        <v>0.11532303173152858</v>
      </c>
      <c r="O13" s="291">
        <v>73.788725878979761</v>
      </c>
      <c r="P13" s="116">
        <f t="shared" ref="P13:P76" si="13">O13/O26-1</f>
        <v>6.8869531937828299E-2</v>
      </c>
      <c r="Q13" s="291">
        <v>59.35749766363972</v>
      </c>
      <c r="R13" s="116">
        <f t="shared" ref="R13:R76" si="14">Q13/Q26-1</f>
        <v>0.10690598812595931</v>
      </c>
      <c r="S13" s="291">
        <v>67.241166214435452</v>
      </c>
      <c r="T13" s="116">
        <f t="shared" ref="T13:T76" si="15">S13/S26-1</f>
        <v>8.6070374047204412E-2</v>
      </c>
    </row>
    <row r="14" spans="2:20" ht="15" customHeight="1" outlineLevel="1" x14ac:dyDescent="0.25">
      <c r="B14" s="114" t="s">
        <v>87</v>
      </c>
      <c r="C14" s="291">
        <v>76.53078019309126</v>
      </c>
      <c r="D14" s="116">
        <f t="shared" ref="D14:D24" si="16">C14/C27-1</f>
        <v>0.22081384145052652</v>
      </c>
      <c r="E14" s="291">
        <v>66.38</v>
      </c>
      <c r="F14" s="116">
        <f t="shared" ref="F14:F24" si="17">E14/E27-1</f>
        <v>0.37229423994943533</v>
      </c>
      <c r="G14" s="291">
        <v>73.209999999999994</v>
      </c>
      <c r="H14" s="116">
        <f t="shared" si="9"/>
        <v>0.26478396874453303</v>
      </c>
      <c r="I14" s="292">
        <v>72.892712267449994</v>
      </c>
      <c r="J14" s="116">
        <f t="shared" si="10"/>
        <v>0.24353209572939383</v>
      </c>
      <c r="K14" s="292">
        <v>63.144872369010301</v>
      </c>
      <c r="L14" s="116">
        <f t="shared" si="11"/>
        <v>0.34605941374247506</v>
      </c>
      <c r="M14" s="292">
        <v>69.782707053388577</v>
      </c>
      <c r="N14" s="116">
        <f t="shared" si="12"/>
        <v>0.27465731612187749</v>
      </c>
      <c r="O14" s="291">
        <v>78.124641117996674</v>
      </c>
      <c r="P14" s="116">
        <f t="shared" si="13"/>
        <v>8.1752650769824298E-2</v>
      </c>
      <c r="Q14" s="291">
        <v>61.108821456310245</v>
      </c>
      <c r="R14" s="116">
        <f t="shared" si="14"/>
        <v>0.11704018690538587</v>
      </c>
      <c r="S14" s="291">
        <v>70.404432358662547</v>
      </c>
      <c r="T14" s="116">
        <f t="shared" si="15"/>
        <v>9.7913789237438653E-2</v>
      </c>
    </row>
    <row r="15" spans="2:20" ht="15" customHeight="1" outlineLevel="1" x14ac:dyDescent="0.25">
      <c r="B15" s="114" t="s">
        <v>88</v>
      </c>
      <c r="C15" s="291">
        <v>59.251345623784765</v>
      </c>
      <c r="D15" s="116">
        <f t="shared" si="16"/>
        <v>5.2100419049379898E-2</v>
      </c>
      <c r="E15" s="291">
        <v>46.5</v>
      </c>
      <c r="F15" s="116">
        <f t="shared" si="17"/>
        <v>0.19515594512652701</v>
      </c>
      <c r="G15" s="291">
        <v>55.08</v>
      </c>
      <c r="H15" s="116">
        <f t="shared" si="9"/>
        <v>9.1252930822038225E-2</v>
      </c>
      <c r="I15" s="292">
        <v>55.51</v>
      </c>
      <c r="J15" s="116">
        <f t="shared" si="10"/>
        <v>5.6667283950617264E-2</v>
      </c>
      <c r="K15" s="292">
        <v>45.2</v>
      </c>
      <c r="L15" s="116">
        <f t="shared" si="11"/>
        <v>0.17556150533945969</v>
      </c>
      <c r="M15" s="292">
        <v>52.23</v>
      </c>
      <c r="N15" s="116">
        <f t="shared" si="12"/>
        <v>9.0946000081510991E-2</v>
      </c>
      <c r="O15" s="291">
        <v>74.62</v>
      </c>
      <c r="P15" s="116">
        <f t="shared" si="13"/>
        <v>3.2625710325570934E-2</v>
      </c>
      <c r="Q15" s="291">
        <v>53.57</v>
      </c>
      <c r="R15" s="116">
        <f t="shared" si="14"/>
        <v>4.4808281680042583E-2</v>
      </c>
      <c r="S15" s="291">
        <v>65.069999999999993</v>
      </c>
      <c r="T15" s="116">
        <f t="shared" si="15"/>
        <v>4.0099119749046785E-2</v>
      </c>
    </row>
    <row r="16" spans="2:20" ht="15" customHeight="1" outlineLevel="1" x14ac:dyDescent="0.25">
      <c r="B16" s="114" t="s">
        <v>89</v>
      </c>
      <c r="C16" s="291">
        <v>62.488508861724974</v>
      </c>
      <c r="D16" s="116">
        <f t="shared" si="16"/>
        <v>-3.5589885298595858E-3</v>
      </c>
      <c r="E16" s="291">
        <v>40.582692784527644</v>
      </c>
      <c r="F16" s="116">
        <f t="shared" si="17"/>
        <v>0.13857991607163278</v>
      </c>
      <c r="G16" s="291">
        <v>55.327145732852372</v>
      </c>
      <c r="H16" s="116">
        <f t="shared" si="9"/>
        <v>3.170083156978265E-2</v>
      </c>
      <c r="I16" s="292">
        <v>58.294691565253885</v>
      </c>
      <c r="J16" s="116">
        <f t="shared" si="10"/>
        <v>1.1084165960381087E-2</v>
      </c>
      <c r="K16" s="292">
        <v>39.145021645021643</v>
      </c>
      <c r="L16" s="116">
        <f t="shared" si="11"/>
        <v>0.11560550882770149</v>
      </c>
      <c r="M16" s="292">
        <v>52.185074058198794</v>
      </c>
      <c r="N16" s="116">
        <f t="shared" si="12"/>
        <v>3.9688971039133047E-2</v>
      </c>
      <c r="O16" s="291">
        <v>70.402805431888851</v>
      </c>
      <c r="P16" s="116">
        <f t="shared" si="13"/>
        <v>9.1184656217824234E-3</v>
      </c>
      <c r="Q16" s="291">
        <v>50.894267332911319</v>
      </c>
      <c r="R16" s="116">
        <f t="shared" si="14"/>
        <v>6.5663227271921309E-2</v>
      </c>
      <c r="S16" s="291">
        <v>61.551631071323087</v>
      </c>
      <c r="T16" s="116">
        <f t="shared" si="15"/>
        <v>3.2834518463809248E-2</v>
      </c>
    </row>
    <row r="17" spans="2:20" ht="15" customHeight="1" outlineLevel="1" x14ac:dyDescent="0.25">
      <c r="B17" s="114" t="s">
        <v>90</v>
      </c>
      <c r="C17" s="291">
        <v>70.610916111938806</v>
      </c>
      <c r="D17" s="116">
        <f t="shared" si="16"/>
        <v>8.6569824524749928E-2</v>
      </c>
      <c r="E17" s="291">
        <v>55.192244626988632</v>
      </c>
      <c r="F17" s="116">
        <f t="shared" si="17"/>
        <v>0.18384447353374922</v>
      </c>
      <c r="G17" s="291">
        <v>65.570304747386132</v>
      </c>
      <c r="H17" s="116">
        <f t="shared" si="9"/>
        <v>0.11472532971318694</v>
      </c>
      <c r="I17" s="292">
        <v>66.11</v>
      </c>
      <c r="J17" s="116">
        <f t="shared" si="10"/>
        <v>8.3415273680760293E-2</v>
      </c>
      <c r="K17" s="292">
        <v>53.48</v>
      </c>
      <c r="L17" s="116">
        <f t="shared" si="11"/>
        <v>0.16539551100457617</v>
      </c>
      <c r="M17" s="292">
        <v>62.08</v>
      </c>
      <c r="N17" s="116">
        <f t="shared" si="12"/>
        <v>0.10817565155301678</v>
      </c>
      <c r="O17" s="291">
        <v>80.989999999999995</v>
      </c>
      <c r="P17" s="116">
        <f t="shared" si="13"/>
        <v>3.1851191234552267E-2</v>
      </c>
      <c r="Q17" s="291">
        <v>62.23</v>
      </c>
      <c r="R17" s="116">
        <f t="shared" si="14"/>
        <v>1.9996721848877241E-2</v>
      </c>
      <c r="S17" s="291">
        <v>72.48</v>
      </c>
      <c r="T17" s="116">
        <f t="shared" si="15"/>
        <v>2.9399233063485353E-2</v>
      </c>
    </row>
    <row r="18" spans="2:20" ht="15" customHeight="1" outlineLevel="1" x14ac:dyDescent="0.25">
      <c r="B18" s="114" t="s">
        <v>91</v>
      </c>
      <c r="C18" s="291">
        <v>62.530569114850522</v>
      </c>
      <c r="D18" s="116">
        <f t="shared" si="16"/>
        <v>0.23217813140545185</v>
      </c>
      <c r="E18" s="291">
        <v>49.722850995416842</v>
      </c>
      <c r="F18" s="116">
        <f t="shared" si="17"/>
        <v>1.24521144812234</v>
      </c>
      <c r="G18" s="291">
        <v>58.343520342858788</v>
      </c>
      <c r="H18" s="116">
        <f t="shared" si="9"/>
        <v>0.41786707096330877</v>
      </c>
      <c r="I18" s="292">
        <v>57.213054837356005</v>
      </c>
      <c r="J18" s="116">
        <f t="shared" si="10"/>
        <v>8.5754388832102624E-2</v>
      </c>
      <c r="K18" s="292">
        <v>48.086979761062075</v>
      </c>
      <c r="L18" s="116">
        <f t="shared" si="11"/>
        <v>0.19494338484243445</v>
      </c>
      <c r="M18" s="292">
        <v>54.301420940318664</v>
      </c>
      <c r="N18" s="116">
        <f t="shared" si="12"/>
        <v>0.11785420287925663</v>
      </c>
      <c r="O18" s="291">
        <v>74.212636639774729</v>
      </c>
      <c r="P18" s="116">
        <f t="shared" si="13"/>
        <v>-1.6229629708900961E-2</v>
      </c>
      <c r="Q18" s="291">
        <v>57.647034288775437</v>
      </c>
      <c r="R18" s="116">
        <f t="shared" si="14"/>
        <v>2.5523415553616147E-2</v>
      </c>
      <c r="S18" s="291">
        <v>66.696694950418831</v>
      </c>
      <c r="T18" s="116">
        <f t="shared" si="15"/>
        <v>2.1781654464190225E-3</v>
      </c>
    </row>
    <row r="19" spans="2:20" ht="15" customHeight="1" outlineLevel="1" x14ac:dyDescent="0.25">
      <c r="B19" s="114" t="s">
        <v>92</v>
      </c>
      <c r="C19" s="291">
        <v>55.873426868188112</v>
      </c>
      <c r="D19" s="116">
        <f t="shared" si="16"/>
        <v>-4.7317571247686208E-2</v>
      </c>
      <c r="E19" s="291">
        <v>38.09156006114732</v>
      </c>
      <c r="F19" s="116">
        <f t="shared" si="17"/>
        <v>1.5664059280910969E-3</v>
      </c>
      <c r="G19" s="291">
        <v>49.954471805996334</v>
      </c>
      <c r="H19" s="116">
        <f t="shared" si="9"/>
        <v>-3.7922290375273837E-2</v>
      </c>
      <c r="I19" s="292">
        <v>52.41</v>
      </c>
      <c r="J19" s="116">
        <f t="shared" si="10"/>
        <v>-4.6130119992127461E-2</v>
      </c>
      <c r="K19" s="292">
        <v>36.69</v>
      </c>
      <c r="L19" s="116">
        <f t="shared" si="11"/>
        <v>9.3658617667502497E-3</v>
      </c>
      <c r="M19" s="292">
        <v>47.32</v>
      </c>
      <c r="N19" s="116">
        <f t="shared" si="12"/>
        <v>-3.1892220017399664E-2</v>
      </c>
      <c r="O19" s="291">
        <v>67.06</v>
      </c>
      <c r="P19" s="116">
        <f t="shared" si="13"/>
        <v>-1.7418100685762106E-4</v>
      </c>
      <c r="Q19" s="291">
        <v>44.04</v>
      </c>
      <c r="R19" s="116">
        <f t="shared" si="14"/>
        <v>1.6214858177716618E-2</v>
      </c>
      <c r="S19" s="291">
        <v>56.37</v>
      </c>
      <c r="T19" s="116">
        <f t="shared" si="15"/>
        <v>6.1974951758105856E-3</v>
      </c>
    </row>
    <row r="20" spans="2:20" ht="15" customHeight="1" outlineLevel="1" x14ac:dyDescent="0.25">
      <c r="B20" s="114" t="s">
        <v>93</v>
      </c>
      <c r="C20" s="291">
        <v>50.224254443812072</v>
      </c>
      <c r="D20" s="116">
        <f t="shared" si="16"/>
        <v>-8.3127274163955711E-2</v>
      </c>
      <c r="E20" s="291">
        <v>31.030576253766554</v>
      </c>
      <c r="F20" s="116">
        <f t="shared" si="17"/>
        <v>2.1660844272541002E-2</v>
      </c>
      <c r="G20" s="291">
        <v>43.83535726457626</v>
      </c>
      <c r="H20" s="116">
        <f t="shared" si="9"/>
        <v>-6.3686660899215708E-2</v>
      </c>
      <c r="I20" s="292">
        <v>48.41</v>
      </c>
      <c r="J20" s="116">
        <f t="shared" si="10"/>
        <v>-5.8585965456613986E-2</v>
      </c>
      <c r="K20" s="292">
        <v>30.64</v>
      </c>
      <c r="L20" s="116">
        <f t="shared" si="11"/>
        <v>4.803499593944327E-2</v>
      </c>
      <c r="M20" s="292">
        <v>42.66</v>
      </c>
      <c r="N20" s="116">
        <f t="shared" si="12"/>
        <v>-3.4518397865215711E-2</v>
      </c>
      <c r="O20" s="291">
        <v>63.08</v>
      </c>
      <c r="P20" s="116">
        <f t="shared" si="13"/>
        <v>3.8570331110009848E-2</v>
      </c>
      <c r="Q20" s="291">
        <v>40.409999999999997</v>
      </c>
      <c r="R20" s="116">
        <f t="shared" si="14"/>
        <v>9.2489162122365132E-2</v>
      </c>
      <c r="S20" s="291">
        <v>52.56</v>
      </c>
      <c r="T20" s="116">
        <f t="shared" si="15"/>
        <v>5.792995354593633E-2</v>
      </c>
    </row>
    <row r="21" spans="2:20" ht="15" customHeight="1" outlineLevel="1" x14ac:dyDescent="0.25">
      <c r="B21" s="114" t="s">
        <v>94</v>
      </c>
      <c r="C21" s="291">
        <v>55.69799883583228</v>
      </c>
      <c r="D21" s="116">
        <f t="shared" si="16"/>
        <v>-9.1140743581616945E-2</v>
      </c>
      <c r="E21" s="291">
        <v>39.525706010137583</v>
      </c>
      <c r="F21" s="116">
        <f t="shared" si="17"/>
        <v>-6.0681361471425332E-2</v>
      </c>
      <c r="G21" s="291">
        <v>50.31481407089008</v>
      </c>
      <c r="H21" s="116">
        <f t="shared" si="9"/>
        <v>-8.5502494785236749E-2</v>
      </c>
      <c r="I21" s="292">
        <v>53.22</v>
      </c>
      <c r="J21" s="116">
        <f t="shared" si="10"/>
        <v>-9.2959314270521176E-2</v>
      </c>
      <c r="K21" s="292">
        <v>38.67</v>
      </c>
      <c r="L21" s="116">
        <f t="shared" si="11"/>
        <v>-6.2731619213291623E-2</v>
      </c>
      <c r="M21" s="292">
        <v>48.51</v>
      </c>
      <c r="N21" s="116">
        <f t="shared" si="12"/>
        <v>-8.4598560119734545E-2</v>
      </c>
      <c r="O21" s="291">
        <v>67.64</v>
      </c>
      <c r="P21" s="116">
        <f t="shared" si="13"/>
        <v>-2.6148938133365829E-2</v>
      </c>
      <c r="Q21" s="291">
        <v>46.75</v>
      </c>
      <c r="R21" s="116">
        <f t="shared" si="14"/>
        <v>-3.0723053329967054E-2</v>
      </c>
      <c r="S21" s="291">
        <v>57.95</v>
      </c>
      <c r="T21" s="116">
        <f t="shared" si="15"/>
        <v>-2.7289428825036488E-2</v>
      </c>
    </row>
    <row r="22" spans="2:20" ht="15" customHeight="1" outlineLevel="1" x14ac:dyDescent="0.25">
      <c r="B22" s="114" t="s">
        <v>95</v>
      </c>
      <c r="C22" s="291">
        <v>74.59</v>
      </c>
      <c r="D22" s="116">
        <f t="shared" si="16"/>
        <v>-6.1642877597289925E-3</v>
      </c>
      <c r="E22" s="291">
        <v>55.64</v>
      </c>
      <c r="F22" s="116">
        <f t="shared" si="17"/>
        <v>-5.3775841408593039E-2</v>
      </c>
      <c r="G22" s="291">
        <v>68.28</v>
      </c>
      <c r="H22" s="116">
        <f t="shared" si="9"/>
        <v>-2.1100813701886434E-2</v>
      </c>
      <c r="I22" s="292">
        <v>71.860870036976323</v>
      </c>
      <c r="J22" s="116">
        <f t="shared" si="10"/>
        <v>-1.2970864615742261E-3</v>
      </c>
      <c r="K22" s="292">
        <v>54.315950529134263</v>
      </c>
      <c r="L22" s="116">
        <f t="shared" si="11"/>
        <v>-5.661910892949773E-2</v>
      </c>
      <c r="M22" s="292">
        <v>66.181142762143352</v>
      </c>
      <c r="N22" s="116">
        <f t="shared" si="12"/>
        <v>-1.6097859091624533E-2</v>
      </c>
      <c r="O22" s="291">
        <v>76.919261916657533</v>
      </c>
      <c r="P22" s="116">
        <f t="shared" si="13"/>
        <v>6.9564271857091464E-2</v>
      </c>
      <c r="Q22" s="291">
        <v>56.9575740601992</v>
      </c>
      <c r="R22" s="116">
        <f t="shared" si="14"/>
        <v>-4.311007312317594E-3</v>
      </c>
      <c r="S22" s="291">
        <v>67.652654889850609</v>
      </c>
      <c r="T22" s="116">
        <f t="shared" si="15"/>
        <v>3.9729364095761888E-2</v>
      </c>
    </row>
    <row r="23" spans="2:20" ht="15" customHeight="1" outlineLevel="1" x14ac:dyDescent="0.25">
      <c r="B23" s="114" t="s">
        <v>96</v>
      </c>
      <c r="C23" s="291">
        <v>79.116379495737604</v>
      </c>
      <c r="D23" s="116">
        <f t="shared" si="16"/>
        <v>-4.9808749380872763E-2</v>
      </c>
      <c r="E23" s="291">
        <v>61.590979621392364</v>
      </c>
      <c r="F23" s="116">
        <f t="shared" si="17"/>
        <v>-7.4255037370744459E-2</v>
      </c>
      <c r="G23" s="291">
        <v>73.28279321209061</v>
      </c>
      <c r="H23" s="116">
        <f t="shared" si="9"/>
        <v>-5.8129939006520748E-2</v>
      </c>
      <c r="I23" s="292">
        <v>76.06</v>
      </c>
      <c r="J23" s="116">
        <f t="shared" si="10"/>
        <v>-5.3989274545807153E-2</v>
      </c>
      <c r="K23" s="292">
        <v>59.67</v>
      </c>
      <c r="L23" s="116">
        <f t="shared" si="11"/>
        <v>-7.9373456184030466E-2</v>
      </c>
      <c r="M23" s="292">
        <v>70.760000000000005</v>
      </c>
      <c r="N23" s="116">
        <f t="shared" si="12"/>
        <v>-6.0498259441492008E-2</v>
      </c>
      <c r="O23" s="291">
        <v>76.23</v>
      </c>
      <c r="P23" s="116">
        <f t="shared" si="13"/>
        <v>-5.915499774626265E-2</v>
      </c>
      <c r="Q23" s="291">
        <v>59.91</v>
      </c>
      <c r="R23" s="116">
        <f t="shared" si="14"/>
        <v>-5.1427287085477391E-2</v>
      </c>
      <c r="S23" s="291">
        <v>68.650000000000006</v>
      </c>
      <c r="T23" s="116">
        <f t="shared" si="15"/>
        <v>-5.5791788849200774E-2</v>
      </c>
    </row>
    <row r="24" spans="2:20" ht="15" customHeight="1" outlineLevel="1" x14ac:dyDescent="0.25">
      <c r="B24" s="114" t="s">
        <v>97</v>
      </c>
      <c r="C24" s="291">
        <v>74.857085138991138</v>
      </c>
      <c r="D24" s="116">
        <f t="shared" si="16"/>
        <v>-4.0248168470223833E-2</v>
      </c>
      <c r="E24" s="291">
        <v>61.855208552319105</v>
      </c>
      <c r="F24" s="116">
        <f t="shared" si="17"/>
        <v>-2.3834754699316285E-2</v>
      </c>
      <c r="G24" s="291">
        <v>70.52921989988117</v>
      </c>
      <c r="H24" s="116">
        <f t="shared" si="9"/>
        <v>-3.6799417313490457E-2</v>
      </c>
      <c r="I24" s="292">
        <v>70.746663908842606</v>
      </c>
      <c r="J24" s="116">
        <f t="shared" si="10"/>
        <v>-5.52399907943385E-2</v>
      </c>
      <c r="K24" s="292">
        <v>59.647314661339905</v>
      </c>
      <c r="L24" s="116">
        <f t="shared" si="11"/>
        <v>-3.454924366611456E-2</v>
      </c>
      <c r="M24" s="292">
        <v>67.153528207891668</v>
      </c>
      <c r="N24" s="116">
        <f t="shared" si="12"/>
        <v>-4.8945012740762683E-2</v>
      </c>
      <c r="O24" s="291">
        <v>76.647680266031983</v>
      </c>
      <c r="P24" s="116">
        <f t="shared" si="13"/>
        <v>-2.712581525884239E-2</v>
      </c>
      <c r="Q24" s="291">
        <v>58.92007467892757</v>
      </c>
      <c r="R24" s="116">
        <f t="shared" si="14"/>
        <v>-1.3246273779053186E-2</v>
      </c>
      <c r="S24" s="291">
        <v>68.418178047422018</v>
      </c>
      <c r="T24" s="116">
        <f t="shared" si="15"/>
        <v>-2.1276534903934996E-2</v>
      </c>
    </row>
    <row r="25" spans="2:20" x14ac:dyDescent="0.25">
      <c r="B25" s="122">
        <v>2013</v>
      </c>
      <c r="C25" s="294">
        <v>66.10231203049382</v>
      </c>
      <c r="D25" s="124">
        <f>C25/C38-1</f>
        <v>2.6658297971397404E-2</v>
      </c>
      <c r="E25" s="294">
        <v>50.429738162344037</v>
      </c>
      <c r="F25" s="124">
        <f>E25/E38-1</f>
        <v>0.11165321158397501</v>
      </c>
      <c r="G25" s="294">
        <v>60.932257213974076</v>
      </c>
      <c r="H25" s="124">
        <f t="shared" si="9"/>
        <v>4.8920742278788731E-2</v>
      </c>
      <c r="I25" s="294">
        <v>62.612758990186954</v>
      </c>
      <c r="J25" s="124">
        <f t="shared" si="10"/>
        <v>2.1651586809346313E-2</v>
      </c>
      <c r="K25" s="294">
        <v>48.799314466791976</v>
      </c>
      <c r="L25" s="124">
        <f t="shared" si="11"/>
        <v>6.3235022248413486E-2</v>
      </c>
      <c r="M25" s="294">
        <v>58.17350744101325</v>
      </c>
      <c r="N25" s="124">
        <f t="shared" si="12"/>
        <v>3.4542748726906769E-2</v>
      </c>
      <c r="O25" s="294">
        <v>73.329396476441019</v>
      </c>
      <c r="P25" s="124">
        <f t="shared" si="13"/>
        <v>1.6177407721326142E-2</v>
      </c>
      <c r="Q25" s="294">
        <v>54.267491213569393</v>
      </c>
      <c r="R25" s="124">
        <f t="shared" si="14"/>
        <v>2.8846164111349992E-2</v>
      </c>
      <c r="S25" s="294">
        <v>64.58131253771289</v>
      </c>
      <c r="T25" s="124">
        <f t="shared" si="15"/>
        <v>2.2569885005343293E-2</v>
      </c>
    </row>
    <row r="26" spans="2:20" ht="15" hidden="1" customHeight="1" outlineLevel="1" x14ac:dyDescent="0.25">
      <c r="B26" s="114" t="s">
        <v>86</v>
      </c>
      <c r="C26" s="291">
        <v>65.044356559480661</v>
      </c>
      <c r="D26" s="116">
        <f>C26/C39-1</f>
        <v>-3.9634115609161968E-2</v>
      </c>
      <c r="E26" s="291">
        <v>55.457320159149127</v>
      </c>
      <c r="F26" s="116">
        <f>E26/E39-1</f>
        <v>-4.3631759440673878E-2</v>
      </c>
      <c r="G26" s="291">
        <v>61.826802846768643</v>
      </c>
      <c r="H26" s="116">
        <f t="shared" si="9"/>
        <v>-4.0928276245753792E-2</v>
      </c>
      <c r="I26" s="292">
        <v>61.376236622017657</v>
      </c>
      <c r="J26" s="116">
        <f t="shared" si="10"/>
        <v>-1.8482430808477557E-2</v>
      </c>
      <c r="K26" s="292">
        <v>53.92101737506681</v>
      </c>
      <c r="L26" s="116">
        <f t="shared" si="11"/>
        <v>-4.3893936681133727E-2</v>
      </c>
      <c r="M26" s="292">
        <v>58.910881429661806</v>
      </c>
      <c r="N26" s="116">
        <f t="shared" si="12"/>
        <v>-2.5561955369148404E-2</v>
      </c>
      <c r="O26" s="291">
        <v>69.034361701004826</v>
      </c>
      <c r="P26" s="116">
        <f t="shared" si="13"/>
        <v>2.5237071924316901E-2</v>
      </c>
      <c r="Q26" s="291">
        <v>53.624696496704821</v>
      </c>
      <c r="R26" s="116">
        <f t="shared" si="14"/>
        <v>-2.4205073952857759E-2</v>
      </c>
      <c r="S26" s="291">
        <v>61.912347322267458</v>
      </c>
      <c r="T26" s="116">
        <f t="shared" si="15"/>
        <v>9.7107755442673582E-3</v>
      </c>
    </row>
    <row r="27" spans="2:20" ht="15" hidden="1" customHeight="1" outlineLevel="1" x14ac:dyDescent="0.25">
      <c r="B27" s="114" t="s">
        <v>87</v>
      </c>
      <c r="C27" s="291">
        <v>62.688329370643579</v>
      </c>
      <c r="D27" s="116">
        <f t="shared" ref="D27:D37" si="18">C27/C40-1</f>
        <v>-0.11752415595306831</v>
      </c>
      <c r="E27" s="291">
        <v>48.371550406307826</v>
      </c>
      <c r="F27" s="116">
        <f t="shared" ref="F27:F37" si="19">E27/E40-1</f>
        <v>-0.11795130550131616</v>
      </c>
      <c r="G27" s="291">
        <v>57.883402864973604</v>
      </c>
      <c r="H27" s="116">
        <f t="shared" si="9"/>
        <v>-0.11776554084783408</v>
      </c>
      <c r="I27" s="292">
        <v>58.617475590523277</v>
      </c>
      <c r="J27" s="116">
        <f t="shared" si="10"/>
        <v>-0.1365663366454003</v>
      </c>
      <c r="K27" s="292">
        <v>46.910910264686898</v>
      </c>
      <c r="L27" s="116">
        <f t="shared" si="11"/>
        <v>-0.12070591762879956</v>
      </c>
      <c r="M27" s="292">
        <v>54.746249184605347</v>
      </c>
      <c r="N27" s="116">
        <f t="shared" si="12"/>
        <v>-0.13060285050459086</v>
      </c>
      <c r="O27" s="291">
        <v>72.220429561600454</v>
      </c>
      <c r="P27" s="116">
        <f t="shared" si="13"/>
        <v>-4.9306641343938584E-2</v>
      </c>
      <c r="Q27" s="291">
        <v>54.706018792040297</v>
      </c>
      <c r="R27" s="116">
        <f t="shared" si="14"/>
        <v>-4.4686467950028064E-2</v>
      </c>
      <c r="S27" s="291">
        <v>64.125647249190934</v>
      </c>
      <c r="T27" s="116">
        <f t="shared" si="15"/>
        <v>-4.1115854240655003E-2</v>
      </c>
    </row>
    <row r="28" spans="2:20" ht="15" hidden="1" customHeight="1" outlineLevel="1" x14ac:dyDescent="0.25">
      <c r="B28" s="114" t="s">
        <v>88</v>
      </c>
      <c r="C28" s="291">
        <v>56.317196106927724</v>
      </c>
      <c r="D28" s="116">
        <f t="shared" si="18"/>
        <v>9.8308005583072067E-2</v>
      </c>
      <c r="E28" s="291">
        <v>38.907056597603422</v>
      </c>
      <c r="F28" s="116">
        <f t="shared" si="19"/>
        <v>-2.9507193873698712E-2</v>
      </c>
      <c r="G28" s="291">
        <v>50.474091243455689</v>
      </c>
      <c r="H28" s="116">
        <f t="shared" si="9"/>
        <v>6.1941747179795614E-2</v>
      </c>
      <c r="I28" s="292">
        <v>52.533092339588542</v>
      </c>
      <c r="J28" s="116">
        <f t="shared" si="10"/>
        <v>0.11677492218513064</v>
      </c>
      <c r="K28" s="292">
        <v>38.44971087833288</v>
      </c>
      <c r="L28" s="116">
        <f t="shared" si="11"/>
        <v>-2.1884739803284758E-2</v>
      </c>
      <c r="M28" s="292">
        <v>47.875880195809494</v>
      </c>
      <c r="N28" s="116">
        <f t="shared" si="12"/>
        <v>7.7800094457665336E-2</v>
      </c>
      <c r="O28" s="291">
        <v>72.262388253410307</v>
      </c>
      <c r="P28" s="116">
        <f t="shared" si="13"/>
        <v>1.4636173173410594E-2</v>
      </c>
      <c r="Q28" s="291">
        <v>51.272564487965113</v>
      </c>
      <c r="R28" s="116">
        <f t="shared" si="14"/>
        <v>-4.2171408780775077E-2</v>
      </c>
      <c r="S28" s="291">
        <v>62.561345129971812</v>
      </c>
      <c r="T28" s="116">
        <f t="shared" si="15"/>
        <v>-9.3667949581899279E-4</v>
      </c>
    </row>
    <row r="29" spans="2:20" ht="15" hidden="1" customHeight="1" outlineLevel="1" x14ac:dyDescent="0.25">
      <c r="B29" s="114" t="s">
        <v>89</v>
      </c>
      <c r="C29" s="291">
        <v>62.711699079436691</v>
      </c>
      <c r="D29" s="116">
        <f t="shared" si="18"/>
        <v>-1.926483954346947E-2</v>
      </c>
      <c r="E29" s="291">
        <v>35.643253680907556</v>
      </c>
      <c r="F29" s="116">
        <f t="shared" si="19"/>
        <v>8.2962755608405381E-2</v>
      </c>
      <c r="G29" s="291">
        <v>53.627121390092753</v>
      </c>
      <c r="H29" s="116">
        <f t="shared" si="9"/>
        <v>1.481047358320442E-3</v>
      </c>
      <c r="I29" s="292">
        <v>57.655627026739673</v>
      </c>
      <c r="J29" s="116">
        <f t="shared" si="10"/>
        <v>-6.400512356842003E-2</v>
      </c>
      <c r="K29" s="292">
        <v>35.088587619252564</v>
      </c>
      <c r="L29" s="116">
        <f t="shared" si="11"/>
        <v>8.3502264470022292E-2</v>
      </c>
      <c r="M29" s="292">
        <v>50.192966850501094</v>
      </c>
      <c r="N29" s="116">
        <f t="shared" si="12"/>
        <v>-2.9427820390708348E-2</v>
      </c>
      <c r="O29" s="291">
        <v>69.766640716963963</v>
      </c>
      <c r="P29" s="116">
        <f t="shared" si="13"/>
        <v>-5.308565726772374E-2</v>
      </c>
      <c r="Q29" s="291">
        <v>47.758303027120235</v>
      </c>
      <c r="R29" s="116">
        <f t="shared" si="14"/>
        <v>-2.5310925396208384E-2</v>
      </c>
      <c r="S29" s="291">
        <v>59.594862459546924</v>
      </c>
      <c r="T29" s="116">
        <f t="shared" si="15"/>
        <v>-3.3821159583392824E-2</v>
      </c>
    </row>
    <row r="30" spans="2:20" ht="15" hidden="1" customHeight="1" outlineLevel="1" x14ac:dyDescent="0.25">
      <c r="B30" s="114" t="s">
        <v>90</v>
      </c>
      <c r="C30" s="291">
        <v>64.985162037628839</v>
      </c>
      <c r="D30" s="116">
        <f t="shared" si="18"/>
        <v>-0.10080030389333272</v>
      </c>
      <c r="E30" s="291">
        <v>46.621195487141158</v>
      </c>
      <c r="F30" s="116">
        <f t="shared" si="19"/>
        <v>-8.2440553293817054E-2</v>
      </c>
      <c r="G30" s="291">
        <v>58.821938462865141</v>
      </c>
      <c r="H30" s="116">
        <f t="shared" si="9"/>
        <v>-9.6159519624075873E-2</v>
      </c>
      <c r="I30" s="292">
        <v>61.02</v>
      </c>
      <c r="J30" s="116">
        <f t="shared" si="10"/>
        <v>-0.13989651391126456</v>
      </c>
      <c r="K30" s="292">
        <v>45.89</v>
      </c>
      <c r="L30" s="116">
        <f t="shared" si="11"/>
        <v>-7.9735680968895384E-2</v>
      </c>
      <c r="M30" s="292">
        <v>56.02</v>
      </c>
      <c r="N30" s="116">
        <f t="shared" si="12"/>
        <v>-0.12213219498760675</v>
      </c>
      <c r="O30" s="291">
        <v>78.489999999999995</v>
      </c>
      <c r="P30" s="116">
        <f t="shared" si="13"/>
        <v>-4.2513289820155009E-2</v>
      </c>
      <c r="Q30" s="291">
        <v>61.01</v>
      </c>
      <c r="R30" s="116">
        <f t="shared" si="14"/>
        <v>-1.4076138072177558E-2</v>
      </c>
      <c r="S30" s="291">
        <v>70.41</v>
      </c>
      <c r="T30" s="116">
        <f t="shared" si="15"/>
        <v>-2.48886915669152E-2</v>
      </c>
    </row>
    <row r="31" spans="2:20" ht="15" hidden="1" customHeight="1" outlineLevel="1" x14ac:dyDescent="0.25">
      <c r="B31" s="114" t="s">
        <v>91</v>
      </c>
      <c r="C31" s="291">
        <v>50.747994564330284</v>
      </c>
      <c r="D31" s="116">
        <f t="shared" si="18"/>
        <v>-0.13884278696198393</v>
      </c>
      <c r="E31" s="291">
        <v>22.146177384317113</v>
      </c>
      <c r="F31" s="116">
        <f t="shared" si="19"/>
        <v>-0.50566568338577866</v>
      </c>
      <c r="G31" s="291">
        <v>41.14879422597761</v>
      </c>
      <c r="H31" s="116">
        <f t="shared" si="9"/>
        <v>-0.24079715450225814</v>
      </c>
      <c r="I31" s="292">
        <v>52.6942883453573</v>
      </c>
      <c r="J31" s="116">
        <f t="shared" si="10"/>
        <v>-4.6785863748066148E-2</v>
      </c>
      <c r="K31" s="292">
        <v>40.242056963563037</v>
      </c>
      <c r="L31" s="116">
        <f t="shared" si="11"/>
        <v>-7.6914154961820969E-2</v>
      </c>
      <c r="M31" s="292">
        <v>48.576478757654186</v>
      </c>
      <c r="N31" s="116">
        <f t="shared" si="12"/>
        <v>-5.3593470008392097E-2</v>
      </c>
      <c r="O31" s="291">
        <v>75.43695041131916</v>
      </c>
      <c r="P31" s="116">
        <f t="shared" si="13"/>
        <v>-6.0665205754184548E-4</v>
      </c>
      <c r="Q31" s="291">
        <v>56.212304287226246</v>
      </c>
      <c r="R31" s="116">
        <f t="shared" si="14"/>
        <v>-1.4473681007693973E-2</v>
      </c>
      <c r="S31" s="291">
        <v>66.551734262449102</v>
      </c>
      <c r="T31" s="116">
        <f t="shared" si="15"/>
        <v>5.2977605104920222E-4</v>
      </c>
    </row>
    <row r="32" spans="2:20" ht="15" hidden="1" customHeight="1" outlineLevel="1" x14ac:dyDescent="0.25">
      <c r="B32" s="114" t="s">
        <v>92</v>
      </c>
      <c r="C32" s="291">
        <v>58.648533007334962</v>
      </c>
      <c r="D32" s="116">
        <f t="shared" si="18"/>
        <v>9.7887914486047833E-3</v>
      </c>
      <c r="E32" s="291">
        <v>38.031986531986533</v>
      </c>
      <c r="F32" s="116">
        <f t="shared" si="19"/>
        <v>0.15353310682397736</v>
      </c>
      <c r="G32" s="291">
        <v>51.923531026908293</v>
      </c>
      <c r="H32" s="116">
        <f t="shared" si="9"/>
        <v>5.6859984264365782E-2</v>
      </c>
      <c r="I32" s="292">
        <v>54.94460103884132</v>
      </c>
      <c r="J32" s="116">
        <f t="shared" si="10"/>
        <v>-3.0012513365755833E-3</v>
      </c>
      <c r="K32" s="292">
        <v>36.349555091728</v>
      </c>
      <c r="L32" s="116">
        <f t="shared" si="11"/>
        <v>0.13556873138794123</v>
      </c>
      <c r="M32" s="292">
        <v>48.878855204376599</v>
      </c>
      <c r="N32" s="116">
        <f t="shared" si="12"/>
        <v>4.3528078658765956E-2</v>
      </c>
      <c r="O32" s="291">
        <v>67.071682613209205</v>
      </c>
      <c r="P32" s="116">
        <f t="shared" si="13"/>
        <v>-8.1088048919076838E-3</v>
      </c>
      <c r="Q32" s="291">
        <v>43.337291957109173</v>
      </c>
      <c r="R32" s="116">
        <f t="shared" si="14"/>
        <v>9.0172749035895006E-3</v>
      </c>
      <c r="S32" s="291">
        <v>56.022798973625541</v>
      </c>
      <c r="T32" s="116">
        <f t="shared" si="15"/>
        <v>1.601013735265755E-2</v>
      </c>
    </row>
    <row r="33" spans="2:20" ht="15" hidden="1" customHeight="1" outlineLevel="1" x14ac:dyDescent="0.25">
      <c r="B33" s="114" t="s">
        <v>93</v>
      </c>
      <c r="C33" s="291">
        <v>54.777782159476303</v>
      </c>
      <c r="D33" s="116">
        <f t="shared" si="18"/>
        <v>8.2972025171072383E-2</v>
      </c>
      <c r="E33" s="291">
        <v>30.372678396871944</v>
      </c>
      <c r="F33" s="116">
        <f t="shared" si="19"/>
        <v>5.3843652498909211E-2</v>
      </c>
      <c r="G33" s="291">
        <v>46.816974012860712</v>
      </c>
      <c r="H33" s="116">
        <f t="shared" si="9"/>
        <v>9.3152943585183223E-2</v>
      </c>
      <c r="I33" s="292">
        <v>51.422645322554914</v>
      </c>
      <c r="J33" s="116">
        <f t="shared" si="10"/>
        <v>4.1361198155639656E-2</v>
      </c>
      <c r="K33" s="292">
        <v>29.235664952709669</v>
      </c>
      <c r="L33" s="116">
        <f t="shared" si="11"/>
        <v>3.9985443607731153E-2</v>
      </c>
      <c r="M33" s="292">
        <v>44.185202396062358</v>
      </c>
      <c r="N33" s="116">
        <f t="shared" si="12"/>
        <v>5.7982535791096135E-2</v>
      </c>
      <c r="O33" s="291">
        <v>60.737340660002253</v>
      </c>
      <c r="P33" s="116">
        <f t="shared" si="13"/>
        <v>-6.8385629813706439E-3</v>
      </c>
      <c r="Q33" s="291">
        <v>36.988925291941563</v>
      </c>
      <c r="R33" s="116">
        <f t="shared" si="14"/>
        <v>2.4869861254446457E-2</v>
      </c>
      <c r="S33" s="291">
        <v>49.681928206901645</v>
      </c>
      <c r="T33" s="116">
        <f t="shared" si="15"/>
        <v>2.494308719193894E-2</v>
      </c>
    </row>
    <row r="34" spans="2:20" ht="15" hidden="1" customHeight="1" outlineLevel="1" x14ac:dyDescent="0.25">
      <c r="B34" s="114" t="s">
        <v>94</v>
      </c>
      <c r="C34" s="291">
        <v>61.283414832925835</v>
      </c>
      <c r="D34" s="116">
        <f t="shared" si="18"/>
        <v>-3.3078868928009042E-2</v>
      </c>
      <c r="E34" s="291">
        <v>42.079124579124581</v>
      </c>
      <c r="F34" s="116">
        <f t="shared" si="19"/>
        <v>-7.2631111615412469E-2</v>
      </c>
      <c r="G34" s="291">
        <v>55.019082921471721</v>
      </c>
      <c r="H34" s="116">
        <f t="shared" si="9"/>
        <v>-3.4149426968933194E-2</v>
      </c>
      <c r="I34" s="292">
        <v>58.674325019057243</v>
      </c>
      <c r="J34" s="116">
        <f t="shared" si="10"/>
        <v>-4.8293199634799167E-2</v>
      </c>
      <c r="K34" s="292">
        <v>41.258193269618076</v>
      </c>
      <c r="L34" s="116">
        <f t="shared" si="11"/>
        <v>-7.1114914515919336E-2</v>
      </c>
      <c r="M34" s="292">
        <v>52.9931436489166</v>
      </c>
      <c r="N34" s="116">
        <f t="shared" si="12"/>
        <v>-4.481870007291322E-2</v>
      </c>
      <c r="O34" s="291">
        <v>69.456206034576454</v>
      </c>
      <c r="P34" s="116">
        <f t="shared" si="13"/>
        <v>-9.6822453789831786E-2</v>
      </c>
      <c r="Q34" s="291">
        <v>48.231829056298515</v>
      </c>
      <c r="R34" s="116">
        <f t="shared" si="14"/>
        <v>-8.742546181729105E-2</v>
      </c>
      <c r="S34" s="291">
        <v>59.575789260725955</v>
      </c>
      <c r="T34" s="116">
        <f t="shared" si="15"/>
        <v>-7.9665830532518078E-2</v>
      </c>
    </row>
    <row r="35" spans="2:20" ht="15" hidden="1" customHeight="1" outlineLevel="1" x14ac:dyDescent="0.25">
      <c r="B35" s="114" t="s">
        <v>95</v>
      </c>
      <c r="C35" s="291">
        <v>75.052646107737203</v>
      </c>
      <c r="D35" s="116">
        <f t="shared" si="18"/>
        <v>-1.168493405666049E-2</v>
      </c>
      <c r="E35" s="291">
        <v>58.80213424568263</v>
      </c>
      <c r="F35" s="116">
        <f t="shared" si="19"/>
        <v>-1.3717976422632838E-2</v>
      </c>
      <c r="G35" s="291">
        <v>69.751820162618912</v>
      </c>
      <c r="H35" s="116">
        <f t="shared" si="9"/>
        <v>-5.3925543616295535E-3</v>
      </c>
      <c r="I35" s="292">
        <v>71.95420085676102</v>
      </c>
      <c r="J35" s="116">
        <f t="shared" si="10"/>
        <v>-5.2688469918210634E-3</v>
      </c>
      <c r="K35" s="292">
        <v>57.575843483006309</v>
      </c>
      <c r="L35" s="116">
        <f t="shared" si="11"/>
        <v>-1.0936290203020227E-2</v>
      </c>
      <c r="M35" s="292">
        <v>67.263948324212848</v>
      </c>
      <c r="N35" s="116">
        <f t="shared" si="12"/>
        <v>-2.0497184586620865E-4</v>
      </c>
      <c r="O35" s="291">
        <v>71.916446669541529</v>
      </c>
      <c r="P35" s="116">
        <f t="shared" si="13"/>
        <v>-7.7589302805046501E-2</v>
      </c>
      <c r="Q35" s="291">
        <v>57.204181705828169</v>
      </c>
      <c r="R35" s="116">
        <f t="shared" si="14"/>
        <v>-5.7801926143024041E-3</v>
      </c>
      <c r="S35" s="291">
        <v>65.067562027246566</v>
      </c>
      <c r="T35" s="116">
        <f t="shared" si="15"/>
        <v>-3.7868025500848446E-2</v>
      </c>
    </row>
    <row r="36" spans="2:20" ht="15" hidden="1" customHeight="1" outlineLevel="1" x14ac:dyDescent="0.25">
      <c r="B36" s="114" t="s">
        <v>96</v>
      </c>
      <c r="C36" s="291">
        <v>83.263637130090203</v>
      </c>
      <c r="D36" s="116">
        <f t="shared" si="18"/>
        <v>1.9887764944759967E-2</v>
      </c>
      <c r="E36" s="291">
        <v>66.531260884709198</v>
      </c>
      <c r="F36" s="116">
        <f t="shared" si="19"/>
        <v>5.7730697690130395E-2</v>
      </c>
      <c r="G36" s="291">
        <v>77.805629722206405</v>
      </c>
      <c r="H36" s="116">
        <f t="shared" si="9"/>
        <v>3.7961976016627652E-2</v>
      </c>
      <c r="I36" s="292">
        <v>80.400779772853568</v>
      </c>
      <c r="J36" s="116">
        <f t="shared" si="10"/>
        <v>1.9796800771861633E-2</v>
      </c>
      <c r="K36" s="292">
        <v>64.814555262190936</v>
      </c>
      <c r="L36" s="116">
        <f t="shared" si="11"/>
        <v>3.3889859023623181E-2</v>
      </c>
      <c r="M36" s="292">
        <v>75.316518262047211</v>
      </c>
      <c r="N36" s="116">
        <f t="shared" si="12"/>
        <v>3.0885823460815809E-2</v>
      </c>
      <c r="O36" s="291">
        <v>81.022910062120374</v>
      </c>
      <c r="P36" s="116">
        <f t="shared" si="13"/>
        <v>-3.509693864332053E-2</v>
      </c>
      <c r="Q36" s="291">
        <v>63.158047015630927</v>
      </c>
      <c r="R36" s="116">
        <f t="shared" si="14"/>
        <v>6.0217746994413179E-3</v>
      </c>
      <c r="S36" s="291">
        <v>72.706421305454981</v>
      </c>
      <c r="T36" s="116">
        <f t="shared" si="15"/>
        <v>-7.4208695501026822E-3</v>
      </c>
    </row>
    <row r="37" spans="2:20" ht="15" hidden="1" customHeight="1" outlineLevel="1" x14ac:dyDescent="0.25">
      <c r="B37" s="114" t="s">
        <v>97</v>
      </c>
      <c r="C37" s="291">
        <v>77.996293083050716</v>
      </c>
      <c r="D37" s="116">
        <f t="shared" si="18"/>
        <v>0.10179817888191423</v>
      </c>
      <c r="E37" s="291">
        <v>63.365509938090582</v>
      </c>
      <c r="F37" s="116">
        <f t="shared" si="19"/>
        <v>0.10720793182055899</v>
      </c>
      <c r="G37" s="291">
        <v>73.22381357283308</v>
      </c>
      <c r="H37" s="116">
        <f t="shared" si="9"/>
        <v>0.11012452354204205</v>
      </c>
      <c r="I37" s="292">
        <v>74.883211841624444</v>
      </c>
      <c r="J37" s="116">
        <f t="shared" si="10"/>
        <v>0.11086429607276571</v>
      </c>
      <c r="K37" s="292">
        <v>61.781830165879377</v>
      </c>
      <c r="L37" s="116">
        <f t="shared" si="11"/>
        <v>0.11161406884045566</v>
      </c>
      <c r="M37" s="292">
        <v>70.609511655488589</v>
      </c>
      <c r="N37" s="116">
        <f t="shared" si="12"/>
        <v>0.11771860374794096</v>
      </c>
      <c r="O37" s="291">
        <v>78.784781699624219</v>
      </c>
      <c r="P37" s="116">
        <f t="shared" si="13"/>
        <v>7.3691765502585049E-2</v>
      </c>
      <c r="Q37" s="291">
        <v>59.711023240397282</v>
      </c>
      <c r="R37" s="116">
        <f t="shared" si="14"/>
        <v>0.12231083782283503</v>
      </c>
      <c r="S37" s="291">
        <v>69.905525398542011</v>
      </c>
      <c r="T37" s="116">
        <f t="shared" si="15"/>
        <v>0.10663672820066972</v>
      </c>
    </row>
    <row r="38" spans="2:20" collapsed="1" x14ac:dyDescent="0.25">
      <c r="B38" s="125">
        <v>2012</v>
      </c>
      <c r="C38" s="292">
        <v>64.385893691315999</v>
      </c>
      <c r="D38" s="126">
        <f>C38/C51-1</f>
        <v>-1.4745175206712813E-2</v>
      </c>
      <c r="E38" s="292">
        <v>45.364631376801043</v>
      </c>
      <c r="F38" s="126">
        <f>E38/E51-1</f>
        <v>-4.1243052416719661E-2</v>
      </c>
      <c r="G38" s="292">
        <v>58.090430246996789</v>
      </c>
      <c r="H38" s="126">
        <f t="shared" si="9"/>
        <v>-1.7320730175295007E-2</v>
      </c>
      <c r="I38" s="292">
        <v>61.285823659050727</v>
      </c>
      <c r="J38" s="126">
        <f t="shared" si="10"/>
        <v>-1.747045050123075E-2</v>
      </c>
      <c r="K38" s="292">
        <v>45.897015660372539</v>
      </c>
      <c r="L38" s="126">
        <f t="shared" si="11"/>
        <v>-8.1333005904632438E-3</v>
      </c>
      <c r="M38" s="292">
        <v>56.231129658586575</v>
      </c>
      <c r="N38" s="126">
        <f t="shared" si="12"/>
        <v>-9.4497169861648134E-3</v>
      </c>
      <c r="O38" s="292">
        <v>72.162002342558168</v>
      </c>
      <c r="P38" s="126">
        <f t="shared" si="13"/>
        <v>-2.2393095411626707E-2</v>
      </c>
      <c r="Q38" s="292">
        <v>52.745972242062152</v>
      </c>
      <c r="R38" s="126">
        <f t="shared" si="14"/>
        <v>-7.5145529254482257E-3</v>
      </c>
      <c r="S38" s="292">
        <v>63.155891332918948</v>
      </c>
      <c r="T38" s="126">
        <f t="shared" si="15"/>
        <v>-6.3903897702469736E-3</v>
      </c>
    </row>
    <row r="39" spans="2:20" ht="15" hidden="1" customHeight="1" outlineLevel="1" x14ac:dyDescent="0.25">
      <c r="B39" s="114" t="s">
        <v>86</v>
      </c>
      <c r="C39" s="291">
        <v>67.728724662828299</v>
      </c>
      <c r="D39" s="116">
        <f>C39/C52-1</f>
        <v>0.17740582456700382</v>
      </c>
      <c r="E39" s="291">
        <v>57.987413014379534</v>
      </c>
      <c r="F39" s="116">
        <f>E39/E52-1</f>
        <v>7.8269069190670226E-2</v>
      </c>
      <c r="G39" s="291">
        <v>64.465254595089306</v>
      </c>
      <c r="H39" s="116">
        <f t="shared" si="9"/>
        <v>0.14839140816470708</v>
      </c>
      <c r="I39" s="292">
        <v>62.531979608447926</v>
      </c>
      <c r="J39" s="116">
        <f t="shared" si="10"/>
        <v>0.12787829622554758</v>
      </c>
      <c r="K39" s="292">
        <v>56.396480938416424</v>
      </c>
      <c r="L39" s="116">
        <f t="shared" si="11"/>
        <v>3.3578395174737707E-2</v>
      </c>
      <c r="M39" s="292">
        <v>60.456261692839732</v>
      </c>
      <c r="N39" s="116">
        <f t="shared" si="12"/>
        <v>9.68257367681995E-2</v>
      </c>
      <c r="O39" s="291">
        <v>67.33502288541996</v>
      </c>
      <c r="P39" s="116">
        <f t="shared" si="13"/>
        <v>7.7312916225802608E-2</v>
      </c>
      <c r="Q39" s="291">
        <v>54.954883516287239</v>
      </c>
      <c r="R39" s="116">
        <f t="shared" si="14"/>
        <v>0.10610983863182111</v>
      </c>
      <c r="S39" s="291">
        <v>61.316912547451679</v>
      </c>
      <c r="T39" s="116">
        <f t="shared" si="15"/>
        <v>9.5419818839440174E-2</v>
      </c>
    </row>
    <row r="40" spans="2:20" ht="15" hidden="1" customHeight="1" outlineLevel="1" x14ac:dyDescent="0.25">
      <c r="B40" s="114" t="s">
        <v>87</v>
      </c>
      <c r="C40" s="291">
        <v>71.036878565607168</v>
      </c>
      <c r="D40" s="116">
        <f t="shared" ref="D40:D50" si="20">C40/C53-1</f>
        <v>0.18969818398270255</v>
      </c>
      <c r="E40" s="291">
        <v>54.84</v>
      </c>
      <c r="F40" s="116">
        <f t="shared" ref="F40:F50" si="21">E40/E53-1</f>
        <v>4.7636496885306023E-3</v>
      </c>
      <c r="G40" s="291">
        <v>65.61</v>
      </c>
      <c r="H40" s="116">
        <f t="shared" si="9"/>
        <v>0.13492475350285416</v>
      </c>
      <c r="I40" s="292">
        <v>67.888800354138993</v>
      </c>
      <c r="J40" s="116">
        <f t="shared" si="10"/>
        <v>0.17402756342778058</v>
      </c>
      <c r="K40" s="292">
        <v>53.350649350649348</v>
      </c>
      <c r="L40" s="116">
        <f t="shared" si="11"/>
        <v>-2.5660768975401926E-2</v>
      </c>
      <c r="M40" s="292">
        <v>62.970357352079674</v>
      </c>
      <c r="N40" s="116">
        <f t="shared" si="12"/>
        <v>0.1106554091052272</v>
      </c>
      <c r="O40" s="291">
        <v>75.966060879708024</v>
      </c>
      <c r="P40" s="116">
        <f t="shared" si="13"/>
        <v>0.11010601966143985</v>
      </c>
      <c r="Q40" s="291">
        <v>57.264988882392018</v>
      </c>
      <c r="R40" s="116">
        <f t="shared" si="14"/>
        <v>5.25467845530454E-2</v>
      </c>
      <c r="S40" s="291">
        <v>66.875281578891389</v>
      </c>
      <c r="T40" s="116">
        <f t="shared" si="15"/>
        <v>9.1118939073830729E-2</v>
      </c>
    </row>
    <row r="41" spans="2:20" ht="15" hidden="1" customHeight="1" outlineLevel="1" x14ac:dyDescent="0.25">
      <c r="B41" s="114" t="s">
        <v>88</v>
      </c>
      <c r="C41" s="291">
        <v>51.276323053868602</v>
      </c>
      <c r="D41" s="116">
        <f t="shared" si="20"/>
        <v>9.2147455886445018E-2</v>
      </c>
      <c r="E41" s="291">
        <v>40.090000000000003</v>
      </c>
      <c r="F41" s="116">
        <f t="shared" si="21"/>
        <v>0.10167628469359724</v>
      </c>
      <c r="G41" s="291">
        <v>47.53</v>
      </c>
      <c r="H41" s="116">
        <f t="shared" si="9"/>
        <v>0.10457820125493833</v>
      </c>
      <c r="I41" s="292">
        <v>47.04</v>
      </c>
      <c r="J41" s="116">
        <f t="shared" si="10"/>
        <v>5.3280192478038835E-2</v>
      </c>
      <c r="K41" s="292">
        <v>39.31</v>
      </c>
      <c r="L41" s="116">
        <f t="shared" si="11"/>
        <v>0.10817971769197299</v>
      </c>
      <c r="M41" s="292">
        <v>44.42</v>
      </c>
      <c r="N41" s="116">
        <f t="shared" si="12"/>
        <v>7.6027423028994789E-2</v>
      </c>
      <c r="O41" s="291">
        <v>71.22</v>
      </c>
      <c r="P41" s="116">
        <f t="shared" si="13"/>
        <v>7.0308731444306494E-2</v>
      </c>
      <c r="Q41" s="291">
        <v>53.53</v>
      </c>
      <c r="R41" s="116">
        <f t="shared" si="14"/>
        <v>0.14947483635103986</v>
      </c>
      <c r="S41" s="291">
        <v>62.62</v>
      </c>
      <c r="T41" s="116">
        <f t="shared" si="15"/>
        <v>0.11081987234246893</v>
      </c>
    </row>
    <row r="42" spans="2:20" ht="15" hidden="1" customHeight="1" outlineLevel="1" x14ac:dyDescent="0.25">
      <c r="B42" s="114" t="s">
        <v>89</v>
      </c>
      <c r="C42" s="291">
        <v>63.943561532192341</v>
      </c>
      <c r="D42" s="116">
        <f t="shared" si="20"/>
        <v>0.25334107069815714</v>
      </c>
      <c r="E42" s="291">
        <v>32.912723449001049</v>
      </c>
      <c r="F42" s="116">
        <f t="shared" si="21"/>
        <v>-3.6794570649718694E-2</v>
      </c>
      <c r="G42" s="291">
        <v>53.547814540823239</v>
      </c>
      <c r="H42" s="116">
        <f t="shared" si="9"/>
        <v>0.19598959001221661</v>
      </c>
      <c r="I42" s="292">
        <v>61.598229305002214</v>
      </c>
      <c r="J42" s="116">
        <f t="shared" si="10"/>
        <v>0.30050585770971527</v>
      </c>
      <c r="K42" s="292">
        <v>32.384415584415585</v>
      </c>
      <c r="L42" s="116">
        <f t="shared" si="11"/>
        <v>-2.4299561528009384E-2</v>
      </c>
      <c r="M42" s="292">
        <v>51.714821323960166</v>
      </c>
      <c r="N42" s="116">
        <f t="shared" si="12"/>
        <v>0.22686123109636158</v>
      </c>
      <c r="O42" s="291">
        <v>73.677879369379539</v>
      </c>
      <c r="P42" s="116">
        <f t="shared" si="13"/>
        <v>0.17087113334664572</v>
      </c>
      <c r="Q42" s="291">
        <v>48.998500415667273</v>
      </c>
      <c r="R42" s="116">
        <f t="shared" si="14"/>
        <v>0.1425383731351848</v>
      </c>
      <c r="S42" s="291">
        <v>61.680984892869503</v>
      </c>
      <c r="T42" s="116">
        <f t="shared" si="15"/>
        <v>0.16991745383896695</v>
      </c>
    </row>
    <row r="43" spans="2:20" ht="15" hidden="1" customHeight="1" outlineLevel="1" x14ac:dyDescent="0.25">
      <c r="B43" s="114" t="s">
        <v>90</v>
      </c>
      <c r="C43" s="291">
        <v>72.27</v>
      </c>
      <c r="D43" s="116">
        <f t="shared" si="20"/>
        <v>0.15760032169867122</v>
      </c>
      <c r="E43" s="291">
        <v>50.81</v>
      </c>
      <c r="F43" s="116">
        <f t="shared" si="21"/>
        <v>0.12009391310844642</v>
      </c>
      <c r="G43" s="291">
        <v>65.08</v>
      </c>
      <c r="H43" s="116">
        <f t="shared" si="9"/>
        <v>0.15999678609817281</v>
      </c>
      <c r="I43" s="292">
        <v>70.944951377286557</v>
      </c>
      <c r="J43" s="116">
        <f t="shared" si="10"/>
        <v>0.22051520432691274</v>
      </c>
      <c r="K43" s="292">
        <v>49.866108085462926</v>
      </c>
      <c r="L43" s="116">
        <f t="shared" si="11"/>
        <v>0.1273147929634868</v>
      </c>
      <c r="M43" s="292">
        <v>63.81370826010545</v>
      </c>
      <c r="N43" s="116">
        <f t="shared" si="12"/>
        <v>0.20362805382787053</v>
      </c>
      <c r="O43" s="291">
        <v>81.975028128857474</v>
      </c>
      <c r="P43" s="116">
        <f t="shared" si="13"/>
        <v>8.2063258961646346E-2</v>
      </c>
      <c r="Q43" s="291">
        <v>61.881046149653308</v>
      </c>
      <c r="R43" s="116">
        <f t="shared" si="14"/>
        <v>7.9789741689177962E-2</v>
      </c>
      <c r="S43" s="291">
        <v>72.207141267946596</v>
      </c>
      <c r="T43" s="116">
        <f t="shared" si="15"/>
        <v>8.8036657975689714E-2</v>
      </c>
    </row>
    <row r="44" spans="2:20" ht="15" hidden="1" customHeight="1" outlineLevel="1" x14ac:dyDescent="0.25">
      <c r="B44" s="114" t="s">
        <v>91</v>
      </c>
      <c r="C44" s="291">
        <v>58.93</v>
      </c>
      <c r="D44" s="116">
        <f t="shared" si="20"/>
        <v>0.14809703270673613</v>
      </c>
      <c r="E44" s="291">
        <v>44.8</v>
      </c>
      <c r="F44" s="116">
        <f t="shared" si="21"/>
        <v>0.15276128683427959</v>
      </c>
      <c r="G44" s="291">
        <v>54.2</v>
      </c>
      <c r="H44" s="116">
        <f t="shared" si="9"/>
        <v>0.16041055270434579</v>
      </c>
      <c r="I44" s="292">
        <v>55.280640877350812</v>
      </c>
      <c r="J44" s="116">
        <f t="shared" si="10"/>
        <v>0.15654688979113152</v>
      </c>
      <c r="K44" s="292">
        <v>43.59514034352744</v>
      </c>
      <c r="L44" s="116">
        <f t="shared" si="11"/>
        <v>0.15794959783808959</v>
      </c>
      <c r="M44" s="292">
        <v>51.327286127331483</v>
      </c>
      <c r="N44" s="116">
        <f t="shared" si="12"/>
        <v>0.16479847291632299</v>
      </c>
      <c r="O44" s="291">
        <v>75.482742172166809</v>
      </c>
      <c r="P44" s="116">
        <f t="shared" si="13"/>
        <v>8.6115298382853256E-2</v>
      </c>
      <c r="Q44" s="291">
        <v>57.037851961886666</v>
      </c>
      <c r="R44" s="116">
        <f t="shared" si="14"/>
        <v>0.12558240835748302</v>
      </c>
      <c r="S44" s="291">
        <v>66.516495416177889</v>
      </c>
      <c r="T44" s="116">
        <f t="shared" si="15"/>
        <v>0.11020050561954653</v>
      </c>
    </row>
    <row r="45" spans="2:20" ht="15" hidden="1" customHeight="1" outlineLevel="1" x14ac:dyDescent="0.25">
      <c r="B45" s="114" t="s">
        <v>92</v>
      </c>
      <c r="C45" s="291">
        <v>58.08</v>
      </c>
      <c r="D45" s="116">
        <f t="shared" si="20"/>
        <v>1.4484704049292585E-2</v>
      </c>
      <c r="E45" s="291">
        <v>32.97</v>
      </c>
      <c r="F45" s="116">
        <f t="shared" si="21"/>
        <v>-0.17209661944498345</v>
      </c>
      <c r="G45" s="291">
        <v>49.13</v>
      </c>
      <c r="H45" s="116">
        <f t="shared" si="9"/>
        <v>-2.4198057001118545E-2</v>
      </c>
      <c r="I45" s="292">
        <v>55.11</v>
      </c>
      <c r="J45" s="116">
        <f t="shared" si="10"/>
        <v>8.4046455927728747E-3</v>
      </c>
      <c r="K45" s="292">
        <v>32.01</v>
      </c>
      <c r="L45" s="116">
        <f t="shared" si="11"/>
        <v>-0.16347059413243203</v>
      </c>
      <c r="M45" s="292">
        <v>46.84</v>
      </c>
      <c r="N45" s="116">
        <f t="shared" si="12"/>
        <v>-2.781690292675032E-2</v>
      </c>
      <c r="O45" s="291">
        <v>67.62</v>
      </c>
      <c r="P45" s="116">
        <f t="shared" si="13"/>
        <v>0.12237142060732853</v>
      </c>
      <c r="Q45" s="291">
        <v>42.95</v>
      </c>
      <c r="R45" s="116">
        <f t="shared" si="14"/>
        <v>8.2325436829488563E-2</v>
      </c>
      <c r="S45" s="291">
        <v>55.14</v>
      </c>
      <c r="T45" s="116">
        <f t="shared" si="15"/>
        <v>0.11074921090365808</v>
      </c>
    </row>
    <row r="46" spans="2:20" ht="15" hidden="1" customHeight="1" outlineLevel="1" x14ac:dyDescent="0.25">
      <c r="B46" s="114" t="s">
        <v>93</v>
      </c>
      <c r="C46" s="291">
        <v>50.580976134469672</v>
      </c>
      <c r="D46" s="116">
        <f t="shared" si="20"/>
        <v>7.3545382601281073E-3</v>
      </c>
      <c r="E46" s="291">
        <v>28.820858127153148</v>
      </c>
      <c r="F46" s="116">
        <f t="shared" si="21"/>
        <v>-0.19603151866062507</v>
      </c>
      <c r="G46" s="291">
        <v>42.827469191379926</v>
      </c>
      <c r="H46" s="116">
        <f t="shared" si="9"/>
        <v>-3.8077040704200926E-2</v>
      </c>
      <c r="I46" s="292">
        <v>49.3802202479119</v>
      </c>
      <c r="J46" s="116">
        <f t="shared" si="10"/>
        <v>2.6386670161979708E-3</v>
      </c>
      <c r="K46" s="292">
        <v>28.111609765700699</v>
      </c>
      <c r="L46" s="116">
        <f t="shared" si="11"/>
        <v>-9.423803928537211E-2</v>
      </c>
      <c r="M46" s="292">
        <v>41.76364060964702</v>
      </c>
      <c r="N46" s="116">
        <f t="shared" si="12"/>
        <v>-6.9939177473603564E-3</v>
      </c>
      <c r="O46" s="291">
        <v>61.15555678674923</v>
      </c>
      <c r="P46" s="116">
        <f t="shared" si="13"/>
        <v>9.9823993658083809E-2</v>
      </c>
      <c r="Q46" s="291">
        <v>36.091338705840087</v>
      </c>
      <c r="R46" s="116">
        <f t="shared" si="14"/>
        <v>6.6421151791096866E-2</v>
      </c>
      <c r="S46" s="291">
        <v>48.47286530124947</v>
      </c>
      <c r="T46" s="116">
        <f t="shared" si="15"/>
        <v>9.2167922798642055E-2</v>
      </c>
    </row>
    <row r="47" spans="2:20" ht="15" hidden="1" customHeight="1" outlineLevel="1" x14ac:dyDescent="0.25">
      <c r="B47" s="114" t="s">
        <v>94</v>
      </c>
      <c r="C47" s="291">
        <v>63.379951956353565</v>
      </c>
      <c r="D47" s="116">
        <f t="shared" si="20"/>
        <v>0.22153694768065324</v>
      </c>
      <c r="E47" s="291">
        <v>45.374742571344512</v>
      </c>
      <c r="F47" s="116">
        <f t="shared" si="21"/>
        <v>0.22491471108513128</v>
      </c>
      <c r="G47" s="291">
        <v>56.964383992452234</v>
      </c>
      <c r="H47" s="116">
        <f t="shared" si="9"/>
        <v>0.23817162041391637</v>
      </c>
      <c r="I47" s="292">
        <v>61.651682005993862</v>
      </c>
      <c r="J47" s="116">
        <f t="shared" si="10"/>
        <v>0.22489439939930111</v>
      </c>
      <c r="K47" s="292">
        <v>44.416897110708497</v>
      </c>
      <c r="L47" s="116">
        <f t="shared" si="11"/>
        <v>0.23247062137351859</v>
      </c>
      <c r="M47" s="292">
        <v>55.479670354687428</v>
      </c>
      <c r="N47" s="116">
        <f t="shared" si="12"/>
        <v>0.24149090062143386</v>
      </c>
      <c r="O47" s="291">
        <v>76.902051347514444</v>
      </c>
      <c r="P47" s="116">
        <f t="shared" si="13"/>
        <v>0.26621113962862264</v>
      </c>
      <c r="Q47" s="291">
        <v>52.852481674918145</v>
      </c>
      <c r="R47" s="116">
        <f t="shared" si="14"/>
        <v>0.29556182049606416</v>
      </c>
      <c r="S47" s="291">
        <v>64.732779937093213</v>
      </c>
      <c r="T47" s="116">
        <f t="shared" si="15"/>
        <v>0.28307588975622822</v>
      </c>
    </row>
    <row r="48" spans="2:20" ht="15" hidden="1" customHeight="1" outlineLevel="1" x14ac:dyDescent="0.25">
      <c r="B48" s="114" t="s">
        <v>95</v>
      </c>
      <c r="C48" s="291">
        <v>75.94</v>
      </c>
      <c r="D48" s="116">
        <f t="shared" si="20"/>
        <v>0.19751782442570964</v>
      </c>
      <c r="E48" s="291">
        <v>59.62</v>
      </c>
      <c r="F48" s="116">
        <f t="shared" si="21"/>
        <v>0.21367275816499909</v>
      </c>
      <c r="G48" s="291">
        <v>70.13</v>
      </c>
      <c r="H48" s="116">
        <f t="shared" si="9"/>
        <v>0.21428151516519223</v>
      </c>
      <c r="I48" s="292">
        <v>72.335324614257246</v>
      </c>
      <c r="J48" s="116">
        <f t="shared" si="10"/>
        <v>0.17849764078133612</v>
      </c>
      <c r="K48" s="292">
        <v>58.212471969904364</v>
      </c>
      <c r="L48" s="116">
        <f t="shared" si="11"/>
        <v>0.21049419185297724</v>
      </c>
      <c r="M48" s="292">
        <v>67.277738366431521</v>
      </c>
      <c r="N48" s="116">
        <f t="shared" si="12"/>
        <v>0.19857583852917693</v>
      </c>
      <c r="O48" s="291">
        <v>77.965755263072182</v>
      </c>
      <c r="P48" s="116">
        <f t="shared" si="13"/>
        <v>0.19855568398604717</v>
      </c>
      <c r="Q48" s="291">
        <v>57.536755233479653</v>
      </c>
      <c r="R48" s="116">
        <f t="shared" si="14"/>
        <v>0.14699721280209088</v>
      </c>
      <c r="S48" s="291">
        <v>67.628520568727808</v>
      </c>
      <c r="T48" s="116">
        <f t="shared" si="15"/>
        <v>0.1787627117731041</v>
      </c>
    </row>
    <row r="49" spans="2:20" ht="15" hidden="1" customHeight="1" outlineLevel="1" x14ac:dyDescent="0.25">
      <c r="B49" s="114" t="s">
        <v>96</v>
      </c>
      <c r="C49" s="291">
        <v>81.64</v>
      </c>
      <c r="D49" s="116">
        <f t="shared" si="20"/>
        <v>8.8098094095695023E-2</v>
      </c>
      <c r="E49" s="291">
        <v>62.9</v>
      </c>
      <c r="F49" s="116">
        <f t="shared" si="21"/>
        <v>7.1732833532117901E-2</v>
      </c>
      <c r="G49" s="291">
        <v>74.959999999999994</v>
      </c>
      <c r="H49" s="116">
        <f t="shared" si="9"/>
        <v>9.334889148191361E-2</v>
      </c>
      <c r="I49" s="292">
        <v>78.84</v>
      </c>
      <c r="J49" s="116">
        <f t="shared" si="10"/>
        <v>8.7601466332240197E-2</v>
      </c>
      <c r="K49" s="292">
        <v>62.69</v>
      </c>
      <c r="L49" s="116">
        <f t="shared" si="11"/>
        <v>0.10661517811797139</v>
      </c>
      <c r="M49" s="292">
        <v>73.06</v>
      </c>
      <c r="N49" s="116">
        <f t="shared" si="12"/>
        <v>0.10304396442630326</v>
      </c>
      <c r="O49" s="291">
        <v>83.97</v>
      </c>
      <c r="P49" s="116">
        <f t="shared" si="13"/>
        <v>0.21224963752573789</v>
      </c>
      <c r="Q49" s="291">
        <v>62.78</v>
      </c>
      <c r="R49" s="116">
        <f t="shared" si="14"/>
        <v>0.18142789764174605</v>
      </c>
      <c r="S49" s="291">
        <v>73.25</v>
      </c>
      <c r="T49" s="116">
        <f t="shared" si="15"/>
        <v>0.20180278838738097</v>
      </c>
    </row>
    <row r="50" spans="2:20" ht="15" hidden="1" customHeight="1" outlineLevel="1" x14ac:dyDescent="0.25">
      <c r="B50" s="114" t="s">
        <v>97</v>
      </c>
      <c r="C50" s="291">
        <v>70.790000000000006</v>
      </c>
      <c r="D50" s="116">
        <f t="shared" si="20"/>
        <v>3.5440884604480694E-3</v>
      </c>
      <c r="E50" s="291">
        <v>57.23</v>
      </c>
      <c r="F50" s="116">
        <f t="shared" si="21"/>
        <v>2.6547085201793719E-2</v>
      </c>
      <c r="G50" s="291">
        <v>65.959999999999994</v>
      </c>
      <c r="H50" s="116">
        <f t="shared" si="9"/>
        <v>1.9632091513371419E-2</v>
      </c>
      <c r="I50" s="292">
        <v>67.409864648957367</v>
      </c>
      <c r="J50" s="116">
        <f t="shared" si="10"/>
        <v>-2.3194901237796994E-2</v>
      </c>
      <c r="K50" s="292">
        <v>55.578488881779897</v>
      </c>
      <c r="L50" s="116">
        <f t="shared" si="11"/>
        <v>3.4463991997138566E-2</v>
      </c>
      <c r="M50" s="292">
        <v>63.172887539601057</v>
      </c>
      <c r="N50" s="116">
        <f t="shared" si="12"/>
        <v>3.1397060859830184E-3</v>
      </c>
      <c r="O50" s="291">
        <v>73.377466635171402</v>
      </c>
      <c r="P50" s="116">
        <f t="shared" si="13"/>
        <v>0.10072846737432894</v>
      </c>
      <c r="Q50" s="291">
        <v>53.20364129801186</v>
      </c>
      <c r="R50" s="116">
        <f t="shared" si="14"/>
        <v>5.6078404309294561E-2</v>
      </c>
      <c r="S50" s="291">
        <v>63.169352342213095</v>
      </c>
      <c r="T50" s="116">
        <f t="shared" si="15"/>
        <v>8.4178259266423305E-2</v>
      </c>
    </row>
    <row r="51" spans="2:20" collapsed="1" x14ac:dyDescent="0.25">
      <c r="B51" s="125">
        <v>2011</v>
      </c>
      <c r="C51" s="292">
        <v>65.349483271827239</v>
      </c>
      <c r="D51" s="126">
        <f>C51/C64-1</f>
        <v>0.12610751260632291</v>
      </c>
      <c r="E51" s="292">
        <v>47.316091415192112</v>
      </c>
      <c r="F51" s="126">
        <f>E51/E64-1</f>
        <v>5.2813647176789935E-2</v>
      </c>
      <c r="G51" s="292">
        <v>59.114333669986991</v>
      </c>
      <c r="H51" s="126">
        <f t="shared" si="9"/>
        <v>0.11515895252531783</v>
      </c>
      <c r="I51" s="292">
        <v>62.375552664360349</v>
      </c>
      <c r="J51" s="126">
        <f t="shared" si="10"/>
        <v>0.12211474277024048</v>
      </c>
      <c r="K51" s="292">
        <v>46.273370895197168</v>
      </c>
      <c r="L51" s="126">
        <f t="shared" si="11"/>
        <v>6.1772247880424791E-2</v>
      </c>
      <c r="M51" s="292">
        <v>56.767567101690673</v>
      </c>
      <c r="N51" s="126">
        <f t="shared" si="12"/>
        <v>0.11293500804033552</v>
      </c>
      <c r="O51" s="292">
        <v>73.81494750483823</v>
      </c>
      <c r="P51" s="126">
        <f t="shared" si="13"/>
        <v>0.13122900680290539</v>
      </c>
      <c r="Q51" s="292">
        <v>53.145335679768486</v>
      </c>
      <c r="R51" s="126">
        <f t="shared" si="14"/>
        <v>0.12119916436781786</v>
      </c>
      <c r="S51" s="292">
        <v>63.562077784569098</v>
      </c>
      <c r="T51" s="126">
        <f t="shared" si="15"/>
        <v>0.13292697783112573</v>
      </c>
    </row>
    <row r="52" spans="2:20" ht="15" hidden="1" customHeight="1" outlineLevel="1" x14ac:dyDescent="0.25">
      <c r="B52" s="114" t="s">
        <v>86</v>
      </c>
      <c r="C52" s="291">
        <v>57.523687457326645</v>
      </c>
      <c r="D52" s="116">
        <f>C52/C65-1</f>
        <v>-7.0761729308551624E-2</v>
      </c>
      <c r="E52" s="291">
        <v>53.778240210399311</v>
      </c>
      <c r="F52" s="116">
        <f>E52/E65-1</f>
        <v>5.5298029194281728E-2</v>
      </c>
      <c r="G52" s="291">
        <v>56.135263758298194</v>
      </c>
      <c r="H52" s="116">
        <f t="shared" si="9"/>
        <v>-2.387901905193468E-2</v>
      </c>
      <c r="I52" s="292">
        <v>55.442133976433112</v>
      </c>
      <c r="J52" s="116">
        <f t="shared" si="10"/>
        <v>-7.023944347115596E-2</v>
      </c>
      <c r="K52" s="292">
        <v>54.564299332980916</v>
      </c>
      <c r="L52" s="116">
        <f t="shared" si="11"/>
        <v>0.10394178440647428</v>
      </c>
      <c r="M52" s="292">
        <v>55.119295313924979</v>
      </c>
      <c r="N52" s="116">
        <f t="shared" si="12"/>
        <v>-7.5615832500156577E-3</v>
      </c>
      <c r="O52" s="291">
        <v>62.50275279471974</v>
      </c>
      <c r="P52" s="116">
        <f t="shared" si="13"/>
        <v>2.933736646522056E-2</v>
      </c>
      <c r="Q52" s="291">
        <v>49.683025678772104</v>
      </c>
      <c r="R52" s="116">
        <f t="shared" si="14"/>
        <v>6.0187664708068578E-2</v>
      </c>
      <c r="S52" s="291">
        <v>55.975719530448927</v>
      </c>
      <c r="T52" s="116">
        <f t="shared" si="15"/>
        <v>4.5511903302423162E-2</v>
      </c>
    </row>
    <row r="53" spans="2:20" ht="15" hidden="1" customHeight="1" outlineLevel="1" x14ac:dyDescent="0.25">
      <c r="B53" s="114" t="s">
        <v>87</v>
      </c>
      <c r="C53" s="291">
        <v>59.71</v>
      </c>
      <c r="D53" s="116">
        <f t="shared" ref="D53:F76" si="22">C53/C66-1</f>
        <v>-4.8691353176050334E-2</v>
      </c>
      <c r="E53" s="291">
        <v>54.58</v>
      </c>
      <c r="F53" s="116">
        <f t="shared" si="22"/>
        <v>0.12356719104359404</v>
      </c>
      <c r="G53" s="291">
        <v>57.81</v>
      </c>
      <c r="H53" s="116">
        <f t="shared" si="9"/>
        <v>1.3015310863451646E-2</v>
      </c>
      <c r="I53" s="292">
        <v>57.825559185276425</v>
      </c>
      <c r="J53" s="116">
        <f t="shared" si="10"/>
        <v>-4.2770274865619573E-2</v>
      </c>
      <c r="K53" s="292">
        <v>54.755723316761802</v>
      </c>
      <c r="L53" s="116">
        <f t="shared" si="11"/>
        <v>0.16245167971765895</v>
      </c>
      <c r="M53" s="292">
        <v>56.696574685401501</v>
      </c>
      <c r="N53" s="116">
        <f t="shared" si="12"/>
        <v>2.9456690530531793E-2</v>
      </c>
      <c r="O53" s="291">
        <v>68.431356585991807</v>
      </c>
      <c r="P53" s="116">
        <f t="shared" si="13"/>
        <v>7.8211254595192958E-2</v>
      </c>
      <c r="Q53" s="291">
        <v>54.406122105735271</v>
      </c>
      <c r="R53" s="116">
        <f t="shared" si="14"/>
        <v>0.15852869789270096</v>
      </c>
      <c r="S53" s="291">
        <v>61.290551546705636</v>
      </c>
      <c r="T53" s="116">
        <f t="shared" si="15"/>
        <v>0.11613351176960762</v>
      </c>
    </row>
    <row r="54" spans="2:20" ht="15" hidden="1" customHeight="1" outlineLevel="1" x14ac:dyDescent="0.25">
      <c r="B54" s="114" t="s">
        <v>88</v>
      </c>
      <c r="C54" s="291">
        <v>46.95</v>
      </c>
      <c r="D54" s="116">
        <f t="shared" si="22"/>
        <v>9.4175465876435993E-3</v>
      </c>
      <c r="E54" s="291">
        <v>36.39</v>
      </c>
      <c r="F54" s="116">
        <f t="shared" si="22"/>
        <v>-6.6880470311225793E-4</v>
      </c>
      <c r="G54" s="291">
        <v>43.03</v>
      </c>
      <c r="H54" s="116">
        <f t="shared" si="9"/>
        <v>1.3513729680979303E-2</v>
      </c>
      <c r="I54" s="292">
        <v>44.660480977364244</v>
      </c>
      <c r="J54" s="116">
        <f t="shared" si="10"/>
        <v>-4.4726589587543719E-3</v>
      </c>
      <c r="K54" s="292">
        <v>35.472585693836457</v>
      </c>
      <c r="L54" s="116">
        <f t="shared" si="11"/>
        <v>-4.093926750579624E-3</v>
      </c>
      <c r="M54" s="292">
        <v>41.281475777781417</v>
      </c>
      <c r="N54" s="116">
        <f t="shared" si="12"/>
        <v>3.0688961269007553E-3</v>
      </c>
      <c r="O54" s="291">
        <v>66.541548160495338</v>
      </c>
      <c r="P54" s="116">
        <f t="shared" si="13"/>
        <v>0.11288226170579074</v>
      </c>
      <c r="Q54" s="291">
        <v>46.569092517004343</v>
      </c>
      <c r="R54" s="116">
        <f t="shared" si="14"/>
        <v>8.684935476957345E-2</v>
      </c>
      <c r="S54" s="291">
        <v>56.372776144118234</v>
      </c>
      <c r="T54" s="116">
        <f t="shared" si="15"/>
        <v>0.1051149329562584</v>
      </c>
    </row>
    <row r="55" spans="2:20" ht="15" hidden="1" customHeight="1" outlineLevel="1" x14ac:dyDescent="0.25">
      <c r="B55" s="114" t="s">
        <v>89</v>
      </c>
      <c r="C55" s="291">
        <v>51.018484135825389</v>
      </c>
      <c r="D55" s="116">
        <f t="shared" si="22"/>
        <v>-3.7750204907103235E-2</v>
      </c>
      <c r="E55" s="291">
        <v>34.169993696154656</v>
      </c>
      <c r="F55" s="116">
        <f t="shared" si="22"/>
        <v>-3.0088172121638945E-2</v>
      </c>
      <c r="G55" s="291">
        <v>44.772809887313706</v>
      </c>
      <c r="H55" s="116">
        <f t="shared" si="9"/>
        <v>-2.3919557721523654E-2</v>
      </c>
      <c r="I55" s="292">
        <v>47.364822649458219</v>
      </c>
      <c r="J55" s="116">
        <f t="shared" si="10"/>
        <v>-4.7783323606274797E-2</v>
      </c>
      <c r="K55" s="292">
        <v>33.190940894862827</v>
      </c>
      <c r="L55" s="116">
        <f t="shared" si="11"/>
        <v>-3.6746782603615968E-2</v>
      </c>
      <c r="M55" s="292">
        <v>42.152135883979462</v>
      </c>
      <c r="N55" s="116">
        <f t="shared" si="12"/>
        <v>-3.3500025245630338E-2</v>
      </c>
      <c r="O55" s="291">
        <v>62.925694614051615</v>
      </c>
      <c r="P55" s="116">
        <f t="shared" si="13"/>
        <v>5.8193276842755992E-2</v>
      </c>
      <c r="Q55" s="291">
        <v>42.88564967950515</v>
      </c>
      <c r="R55" s="116">
        <f t="shared" si="14"/>
        <v>5.1737083078047919E-2</v>
      </c>
      <c r="S55" s="291">
        <v>52.722510199732064</v>
      </c>
      <c r="T55" s="116">
        <f t="shared" si="15"/>
        <v>5.9118230753032686E-2</v>
      </c>
    </row>
    <row r="56" spans="2:20" ht="15" hidden="1" customHeight="1" outlineLevel="1" x14ac:dyDescent="0.25">
      <c r="B56" s="114" t="s">
        <v>90</v>
      </c>
      <c r="C56" s="291">
        <v>62.430874150026554</v>
      </c>
      <c r="D56" s="116">
        <f t="shared" si="22"/>
        <v>-0.132543085312956</v>
      </c>
      <c r="E56" s="291">
        <v>45.362267757525636</v>
      </c>
      <c r="F56" s="116">
        <f t="shared" si="22"/>
        <v>-0.12478742509115115</v>
      </c>
      <c r="G56" s="291">
        <v>56.103603716788363</v>
      </c>
      <c r="H56" s="116">
        <f t="shared" si="9"/>
        <v>-0.12173444400769629</v>
      </c>
      <c r="I56" s="292">
        <v>58.127052515016508</v>
      </c>
      <c r="J56" s="116">
        <f t="shared" si="10"/>
        <v>-0.1487276950161579</v>
      </c>
      <c r="K56" s="292">
        <v>44.23441295787029</v>
      </c>
      <c r="L56" s="116">
        <f t="shared" si="11"/>
        <v>-0.1256725244939576</v>
      </c>
      <c r="M56" s="292">
        <v>53.017797364526508</v>
      </c>
      <c r="N56" s="116">
        <f t="shared" si="12"/>
        <v>-0.13354844946715005</v>
      </c>
      <c r="O56" s="291">
        <v>75.758073707743435</v>
      </c>
      <c r="P56" s="116">
        <f t="shared" si="13"/>
        <v>5.3936846887755019E-2</v>
      </c>
      <c r="Q56" s="291">
        <v>57.308421964492076</v>
      </c>
      <c r="R56" s="116">
        <f t="shared" si="14"/>
        <v>3.6394428775246679E-2</v>
      </c>
      <c r="S56" s="291">
        <v>66.364621760345088</v>
      </c>
      <c r="T56" s="116">
        <f t="shared" si="15"/>
        <v>4.8647891791392839E-2</v>
      </c>
    </row>
    <row r="57" spans="2:20" ht="15" hidden="1" customHeight="1" outlineLevel="1" x14ac:dyDescent="0.25">
      <c r="B57" s="114" t="s">
        <v>91</v>
      </c>
      <c r="C57" s="291">
        <v>51.328414168153998</v>
      </c>
      <c r="D57" s="116">
        <f t="shared" si="22"/>
        <v>-8.423881947985723E-2</v>
      </c>
      <c r="E57" s="291">
        <v>38.863206555999156</v>
      </c>
      <c r="F57" s="116">
        <f t="shared" si="22"/>
        <v>-0.13057703454140601</v>
      </c>
      <c r="G57" s="291">
        <v>46.707606953148165</v>
      </c>
      <c r="H57" s="116">
        <f t="shared" si="9"/>
        <v>-9.28800358681654E-2</v>
      </c>
      <c r="I57" s="292">
        <v>47.798010928319826</v>
      </c>
      <c r="J57" s="116">
        <f t="shared" si="10"/>
        <v>-0.10337645646603899</v>
      </c>
      <c r="K57" s="292">
        <v>37.648564691347758</v>
      </c>
      <c r="L57" s="116">
        <f t="shared" si="11"/>
        <v>-0.13634688950410601</v>
      </c>
      <c r="M57" s="292">
        <v>44.065378965360942</v>
      </c>
      <c r="N57" s="116">
        <f t="shared" si="12"/>
        <v>-0.10822133134609357</v>
      </c>
      <c r="O57" s="291">
        <v>69.497909001516803</v>
      </c>
      <c r="P57" s="116">
        <f t="shared" si="13"/>
        <v>5.284395530463315E-2</v>
      </c>
      <c r="Q57" s="291">
        <v>50.674079070869361</v>
      </c>
      <c r="R57" s="116">
        <f t="shared" si="14"/>
        <v>6.9357846400430079E-2</v>
      </c>
      <c r="S57" s="291">
        <v>59.913948047662259</v>
      </c>
      <c r="T57" s="116">
        <f t="shared" si="15"/>
        <v>6.3081132242310378E-2</v>
      </c>
    </row>
    <row r="58" spans="2:20" ht="15" hidden="1" customHeight="1" outlineLevel="1" x14ac:dyDescent="0.25">
      <c r="B58" s="114" t="s">
        <v>92</v>
      </c>
      <c r="C58" s="291">
        <v>57.250739974861126</v>
      </c>
      <c r="D58" s="116">
        <f t="shared" si="22"/>
        <v>0.13270363253281148</v>
      </c>
      <c r="E58" s="291">
        <v>39.823487588488049</v>
      </c>
      <c r="F58" s="116">
        <f t="shared" si="22"/>
        <v>-3.4240303211903411E-2</v>
      </c>
      <c r="G58" s="291">
        <v>50.348331802877254</v>
      </c>
      <c r="H58" s="116">
        <f t="shared" si="9"/>
        <v>7.8898167490600635E-2</v>
      </c>
      <c r="I58" s="292">
        <v>54.650680399835487</v>
      </c>
      <c r="J58" s="116">
        <f t="shared" si="10"/>
        <v>0.11225595530154853</v>
      </c>
      <c r="K58" s="292">
        <v>38.265241813947114</v>
      </c>
      <c r="L58" s="116">
        <f t="shared" si="11"/>
        <v>-4.7249314455221403E-2</v>
      </c>
      <c r="M58" s="292">
        <v>48.180224631565281</v>
      </c>
      <c r="N58" s="116">
        <f t="shared" si="12"/>
        <v>6.1407831914374933E-2</v>
      </c>
      <c r="O58" s="291">
        <v>60.247435704848954</v>
      </c>
      <c r="P58" s="116">
        <f t="shared" si="13"/>
        <v>6.9817041760255716E-2</v>
      </c>
      <c r="Q58" s="291">
        <v>39.683073628774395</v>
      </c>
      <c r="R58" s="116">
        <f t="shared" si="14"/>
        <v>6.9272393104034879E-2</v>
      </c>
      <c r="S58" s="291">
        <v>49.642168960120578</v>
      </c>
      <c r="T58" s="116">
        <f t="shared" si="15"/>
        <v>7.3443333386952414E-2</v>
      </c>
    </row>
    <row r="59" spans="2:20" ht="15" hidden="1" customHeight="1" outlineLevel="1" x14ac:dyDescent="0.25">
      <c r="B59" s="114" t="s">
        <v>93</v>
      </c>
      <c r="C59" s="291">
        <v>50.211692322180411</v>
      </c>
      <c r="D59" s="116">
        <f t="shared" si="22"/>
        <v>6.0661012297853922E-2</v>
      </c>
      <c r="E59" s="291">
        <v>35.848243800725754</v>
      </c>
      <c r="F59" s="116">
        <f t="shared" si="22"/>
        <v>1.8705422015508955E-2</v>
      </c>
      <c r="G59" s="291">
        <v>44.522764299890397</v>
      </c>
      <c r="H59" s="116">
        <f t="shared" si="9"/>
        <v>5.3045513242440778E-2</v>
      </c>
      <c r="I59" s="292">
        <v>49.250265197596001</v>
      </c>
      <c r="J59" s="116">
        <f t="shared" si="10"/>
        <v>4.3212476072561179E-2</v>
      </c>
      <c r="K59" s="292">
        <v>31.036421250812086</v>
      </c>
      <c r="L59" s="116">
        <f t="shared" si="11"/>
        <v>-9.9666077204198178E-2</v>
      </c>
      <c r="M59" s="292">
        <v>42.057789328848799</v>
      </c>
      <c r="N59" s="116">
        <f t="shared" si="12"/>
        <v>3.8335534435620655E-3</v>
      </c>
      <c r="O59" s="291">
        <v>55.604857813059709</v>
      </c>
      <c r="P59" s="116">
        <f t="shared" si="13"/>
        <v>6.9007013858599642E-2</v>
      </c>
      <c r="Q59" s="291">
        <v>33.843419783284723</v>
      </c>
      <c r="R59" s="116">
        <f t="shared" si="14"/>
        <v>1.5306304370241497E-2</v>
      </c>
      <c r="S59" s="291">
        <v>44.382245888562132</v>
      </c>
      <c r="T59" s="116">
        <f t="shared" si="15"/>
        <v>5.1243076318947756E-2</v>
      </c>
    </row>
    <row r="60" spans="2:20" ht="15" hidden="1" customHeight="1" outlineLevel="1" x14ac:dyDescent="0.25">
      <c r="B60" s="114" t="s">
        <v>94</v>
      </c>
      <c r="C60" s="291">
        <v>51.885415399586428</v>
      </c>
      <c r="D60" s="116">
        <f t="shared" si="22"/>
        <v>-0.13711266589744842</v>
      </c>
      <c r="E60" s="291">
        <v>37.043185260749944</v>
      </c>
      <c r="F60" s="116">
        <f t="shared" si="22"/>
        <v>-9.4077151852532626E-2</v>
      </c>
      <c r="G60" s="291">
        <v>46.00685644322008</v>
      </c>
      <c r="H60" s="116">
        <f t="shared" si="9"/>
        <v>-0.11712039065016155</v>
      </c>
      <c r="I60" s="292">
        <v>50.332242547788923</v>
      </c>
      <c r="J60" s="116">
        <f t="shared" si="10"/>
        <v>-0.15036484633127101</v>
      </c>
      <c r="K60" s="292">
        <v>36.038909439649267</v>
      </c>
      <c r="L60" s="116">
        <f t="shared" si="11"/>
        <v>-0.10787626899694724</v>
      </c>
      <c r="M60" s="292">
        <v>44.687939578869916</v>
      </c>
      <c r="N60" s="116">
        <f t="shared" si="12"/>
        <v>-0.13025367171163793</v>
      </c>
      <c r="O60" s="291">
        <v>60.733987358593033</v>
      </c>
      <c r="P60" s="116">
        <f t="shared" si="13"/>
        <v>-2.6782142167815937E-2</v>
      </c>
      <c r="Q60" s="291">
        <v>40.7950287194178</v>
      </c>
      <c r="R60" s="116">
        <f t="shared" si="14"/>
        <v>-6.4336561498255285E-2</v>
      </c>
      <c r="S60" s="291">
        <v>50.451248015728673</v>
      </c>
      <c r="T60" s="116">
        <f t="shared" si="15"/>
        <v>-3.9832716267403034E-2</v>
      </c>
    </row>
    <row r="61" spans="2:20" ht="15" hidden="1" customHeight="1" outlineLevel="1" x14ac:dyDescent="0.25">
      <c r="B61" s="114" t="s">
        <v>95</v>
      </c>
      <c r="C61" s="291">
        <v>63.414504946027286</v>
      </c>
      <c r="D61" s="116">
        <f t="shared" si="22"/>
        <v>-3.5374126163259967E-2</v>
      </c>
      <c r="E61" s="291">
        <v>49.123620513771677</v>
      </c>
      <c r="F61" s="116">
        <f t="shared" si="22"/>
        <v>-0.10505337012622196</v>
      </c>
      <c r="G61" s="291">
        <v>57.754317367220594</v>
      </c>
      <c r="H61" s="116">
        <f t="shared" si="9"/>
        <v>-5.6610301090810222E-2</v>
      </c>
      <c r="I61" s="292">
        <v>61.379269767820155</v>
      </c>
      <c r="J61" s="116">
        <f t="shared" si="10"/>
        <v>-4.2300015931416191E-2</v>
      </c>
      <c r="K61" s="292">
        <v>48.089839969240153</v>
      </c>
      <c r="L61" s="116">
        <f t="shared" si="11"/>
        <v>-0.11892962570809407</v>
      </c>
      <c r="M61" s="292">
        <v>56.131398784903652</v>
      </c>
      <c r="N61" s="116">
        <f t="shared" si="12"/>
        <v>-6.6406921886021042E-2</v>
      </c>
      <c r="O61" s="291">
        <v>65.049756389941592</v>
      </c>
      <c r="P61" s="116">
        <f t="shared" si="13"/>
        <v>2.766340058406902E-2</v>
      </c>
      <c r="Q61" s="291">
        <v>50.162942500024499</v>
      </c>
      <c r="R61" s="116">
        <f t="shared" si="14"/>
        <v>-3.0716250176164528E-2</v>
      </c>
      <c r="S61" s="291">
        <v>57.372463425654566</v>
      </c>
      <c r="T61" s="116">
        <f t="shared" si="15"/>
        <v>2.2417830811127804E-3</v>
      </c>
    </row>
    <row r="62" spans="2:20" ht="15" hidden="1" customHeight="1" outlineLevel="1" x14ac:dyDescent="0.25">
      <c r="B62" s="114" t="s">
        <v>96</v>
      </c>
      <c r="C62" s="291">
        <v>75.03</v>
      </c>
      <c r="D62" s="116">
        <f t="shared" si="22"/>
        <v>9.4050743657043023E-2</v>
      </c>
      <c r="E62" s="291">
        <v>58.69</v>
      </c>
      <c r="F62" s="116">
        <f t="shared" si="22"/>
        <v>-5.1091350040420425E-2</v>
      </c>
      <c r="G62" s="291">
        <v>68.56</v>
      </c>
      <c r="H62" s="116">
        <f t="shared" si="9"/>
        <v>4.2262085740346622E-2</v>
      </c>
      <c r="I62" s="292">
        <v>72.489788254768669</v>
      </c>
      <c r="J62" s="116">
        <f t="shared" si="10"/>
        <v>7.9593531764988068E-2</v>
      </c>
      <c r="K62" s="292">
        <v>56.650226058364161</v>
      </c>
      <c r="L62" s="116">
        <f t="shared" si="11"/>
        <v>-7.1773738805785414E-2</v>
      </c>
      <c r="M62" s="292">
        <v>66.234893944593352</v>
      </c>
      <c r="N62" s="116">
        <f t="shared" si="12"/>
        <v>2.538785564880186E-2</v>
      </c>
      <c r="O62" s="291">
        <v>69.267910998420234</v>
      </c>
      <c r="P62" s="116">
        <f t="shared" si="13"/>
        <v>3.2201918099518112E-2</v>
      </c>
      <c r="Q62" s="291">
        <v>53.139087137958619</v>
      </c>
      <c r="R62" s="116">
        <f t="shared" si="14"/>
        <v>-3.2014192254732565E-2</v>
      </c>
      <c r="S62" s="291">
        <v>60.950099889757524</v>
      </c>
      <c r="T62" s="116">
        <f t="shared" si="15"/>
        <v>4.05339196311294E-3</v>
      </c>
    </row>
    <row r="63" spans="2:20" ht="15" hidden="1" customHeight="1" outlineLevel="1" x14ac:dyDescent="0.25">
      <c r="B63" s="114" t="s">
        <v>97</v>
      </c>
      <c r="C63" s="291">
        <v>70.540000000000006</v>
      </c>
      <c r="D63" s="116">
        <f t="shared" si="22"/>
        <v>1.3069079419790519E-2</v>
      </c>
      <c r="E63" s="291">
        <v>55.75</v>
      </c>
      <c r="F63" s="116">
        <f t="shared" si="22"/>
        <v>-0.10124133483798159</v>
      </c>
      <c r="G63" s="291">
        <v>64.69</v>
      </c>
      <c r="H63" s="116">
        <f t="shared" si="9"/>
        <v>-2.6632560938910532E-2</v>
      </c>
      <c r="I63" s="292">
        <v>69.01055771962946</v>
      </c>
      <c r="J63" s="116">
        <f t="shared" si="10"/>
        <v>2.2157269961797788E-2</v>
      </c>
      <c r="K63" s="292">
        <v>53.726847248186893</v>
      </c>
      <c r="L63" s="116">
        <f t="shared" si="11"/>
        <v>-0.11782302318599447</v>
      </c>
      <c r="M63" s="292">
        <v>62.975164033818295</v>
      </c>
      <c r="N63" s="116">
        <f t="shared" si="12"/>
        <v>-2.7511955981026404E-2</v>
      </c>
      <c r="O63" s="291">
        <v>66.662640978301908</v>
      </c>
      <c r="P63" s="116">
        <f t="shared" si="13"/>
        <v>-7.0077411458493444E-3</v>
      </c>
      <c r="Q63" s="291">
        <v>50.378495650432853</v>
      </c>
      <c r="R63" s="116">
        <f t="shared" si="14"/>
        <v>-4.5185692372421538E-2</v>
      </c>
      <c r="S63" s="291">
        <v>58.264728887807387</v>
      </c>
      <c r="T63" s="116">
        <f t="shared" si="15"/>
        <v>-2.2362553070906399E-2</v>
      </c>
    </row>
    <row r="64" spans="2:20" collapsed="1" x14ac:dyDescent="0.25">
      <c r="B64" s="125">
        <v>2010</v>
      </c>
      <c r="C64" s="292">
        <v>58.031300333463662</v>
      </c>
      <c r="D64" s="126">
        <f>C64/C77-1</f>
        <v>-2.4140162232569096E-2</v>
      </c>
      <c r="E64" s="292">
        <v>44.942513370789094</v>
      </c>
      <c r="F64" s="126">
        <f>E64/E77-1</f>
        <v>-4.3332598885459039E-2</v>
      </c>
      <c r="G64" s="292">
        <v>53.009782628853443</v>
      </c>
      <c r="H64" s="126">
        <f t="shared" si="9"/>
        <v>-2.4803804613551916E-2</v>
      </c>
      <c r="I64" s="292">
        <v>55.5874994658475</v>
      </c>
      <c r="J64" s="126">
        <f t="shared" si="10"/>
        <v>-3.3145620100315853E-2</v>
      </c>
      <c r="K64" s="292">
        <v>43.581258586830579</v>
      </c>
      <c r="L64" s="126">
        <f t="shared" si="11"/>
        <v>-5.3314345418856268E-2</v>
      </c>
      <c r="M64" s="292">
        <v>51.007081897484234</v>
      </c>
      <c r="N64" s="126">
        <f t="shared" si="12"/>
        <v>-3.4078517105251227E-2</v>
      </c>
      <c r="O64" s="292">
        <v>65.251993240038132</v>
      </c>
      <c r="P64" s="126">
        <f t="shared" si="13"/>
        <v>4.4876241610041001E-2</v>
      </c>
      <c r="Q64" s="292">
        <v>47.400441749110826</v>
      </c>
      <c r="R64" s="126">
        <f t="shared" si="14"/>
        <v>2.8312512423767977E-2</v>
      </c>
      <c r="S64" s="292">
        <v>56.104302420489866</v>
      </c>
      <c r="T64" s="126">
        <f t="shared" si="15"/>
        <v>4.0435818049023187E-2</v>
      </c>
    </row>
    <row r="65" spans="2:20" ht="15" hidden="1" customHeight="1" outlineLevel="1" x14ac:dyDescent="0.25">
      <c r="B65" s="114" t="s">
        <v>86</v>
      </c>
      <c r="C65" s="291">
        <v>61.904130804387911</v>
      </c>
      <c r="D65" s="116">
        <f t="shared" si="22"/>
        <v>-5.0841294014291494E-2</v>
      </c>
      <c r="E65" s="291">
        <v>50.960239404084646</v>
      </c>
      <c r="F65" s="116">
        <f t="shared" si="22"/>
        <v>-0.15320306739639999</v>
      </c>
      <c r="G65" s="291">
        <v>57.508510578039591</v>
      </c>
      <c r="H65" s="116">
        <f t="shared" si="9"/>
        <v>-9.0055212372791349E-2</v>
      </c>
      <c r="I65" s="292">
        <v>59.630550669325075</v>
      </c>
      <c r="J65" s="116">
        <f t="shared" si="10"/>
        <v>-5.4542690575146824E-2</v>
      </c>
      <c r="K65" s="292">
        <v>49.426790528014109</v>
      </c>
      <c r="L65" s="116">
        <f t="shared" si="11"/>
        <v>-0.16782912417106721</v>
      </c>
      <c r="M65" s="292">
        <v>55.539260052455894</v>
      </c>
      <c r="N65" s="116">
        <f t="shared" si="12"/>
        <v>-9.8080599497010756E-2</v>
      </c>
      <c r="O65" s="291">
        <v>60.721348346029949</v>
      </c>
      <c r="P65" s="116">
        <f t="shared" si="13"/>
        <v>-6.0628297604490511E-2</v>
      </c>
      <c r="Q65" s="291">
        <v>46.862482306330861</v>
      </c>
      <c r="R65" s="116">
        <f t="shared" si="14"/>
        <v>-9.6751631345300404E-2</v>
      </c>
      <c r="S65" s="291">
        <v>53.539055226095769</v>
      </c>
      <c r="T65" s="116">
        <f t="shared" si="15"/>
        <v>-7.6514199942942507E-2</v>
      </c>
    </row>
    <row r="66" spans="2:20" ht="15" hidden="1" customHeight="1" outlineLevel="1" x14ac:dyDescent="0.25">
      <c r="B66" s="114" t="s">
        <v>87</v>
      </c>
      <c r="C66" s="291">
        <v>62.766169738232186</v>
      </c>
      <c r="D66" s="116">
        <f t="shared" si="22"/>
        <v>-3.0338795948830821E-2</v>
      </c>
      <c r="E66" s="291">
        <v>48.577424149689605</v>
      </c>
      <c r="F66" s="116">
        <f t="shared" si="22"/>
        <v>-0.15059583581588376</v>
      </c>
      <c r="G66" s="291">
        <v>57.06725197541703</v>
      </c>
      <c r="H66" s="116">
        <f t="shared" si="9"/>
        <v>-7.5085057124521404E-2</v>
      </c>
      <c r="I66" s="292">
        <v>60.409280726377986</v>
      </c>
      <c r="J66" s="116">
        <f t="shared" si="10"/>
        <v>-4.0499124318455038E-2</v>
      </c>
      <c r="K66" s="292">
        <v>47.103655379517448</v>
      </c>
      <c r="L66" s="116">
        <f t="shared" si="11"/>
        <v>-0.17204803249705636</v>
      </c>
      <c r="M66" s="292">
        <v>55.074268987637403</v>
      </c>
      <c r="N66" s="116">
        <f t="shared" si="12"/>
        <v>-8.9633892677917104E-2</v>
      </c>
      <c r="O66" s="291">
        <v>63.467484961176638</v>
      </c>
      <c r="P66" s="116">
        <f t="shared" si="13"/>
        <v>-6.2358975251137649E-2</v>
      </c>
      <c r="Q66" s="291">
        <v>46.961393537075921</v>
      </c>
      <c r="R66" s="116">
        <f t="shared" si="14"/>
        <v>-0.1351318529536264</v>
      </c>
      <c r="S66" s="291">
        <v>54.913279549801061</v>
      </c>
      <c r="T66" s="116">
        <f t="shared" si="15"/>
        <v>-9.5231853005462996E-2</v>
      </c>
    </row>
    <row r="67" spans="2:20" ht="15" hidden="1" customHeight="1" outlineLevel="1" x14ac:dyDescent="0.25">
      <c r="B67" s="114" t="s">
        <v>88</v>
      </c>
      <c r="C67" s="291">
        <v>46.511971342994215</v>
      </c>
      <c r="D67" s="116">
        <f t="shared" si="22"/>
        <v>-0.16525535996062068</v>
      </c>
      <c r="E67" s="291">
        <v>36.41435409127704</v>
      </c>
      <c r="F67" s="116">
        <f t="shared" si="22"/>
        <v>-0.21807270579177496</v>
      </c>
      <c r="G67" s="291">
        <v>42.456257611373871</v>
      </c>
      <c r="H67" s="116">
        <f t="shared" si="9"/>
        <v>-0.18416107587675112</v>
      </c>
      <c r="I67" s="292">
        <v>44.861129510167736</v>
      </c>
      <c r="J67" s="116">
        <f t="shared" si="10"/>
        <v>-0.16785089746903992</v>
      </c>
      <c r="K67" s="292">
        <v>35.618404834200163</v>
      </c>
      <c r="L67" s="116">
        <f t="shared" si="11"/>
        <v>-0.24267360898242429</v>
      </c>
      <c r="M67" s="292">
        <v>41.155174821170803</v>
      </c>
      <c r="N67" s="116">
        <f t="shared" si="12"/>
        <v>-0.19490890088108193</v>
      </c>
      <c r="O67" s="291">
        <v>59.792082639993346</v>
      </c>
      <c r="P67" s="116">
        <f t="shared" si="13"/>
        <v>-9.6925539197951327E-2</v>
      </c>
      <c r="Q67" s="291">
        <v>42.847789633989905</v>
      </c>
      <c r="R67" s="116">
        <f t="shared" si="14"/>
        <v>-0.11182092508637309</v>
      </c>
      <c r="S67" s="291">
        <v>51.010781288890179</v>
      </c>
      <c r="T67" s="116">
        <f t="shared" si="15"/>
        <v>-0.10228116041542146</v>
      </c>
    </row>
    <row r="68" spans="2:20" ht="15" hidden="1" customHeight="1" outlineLevel="1" x14ac:dyDescent="0.25">
      <c r="B68" s="114" t="s">
        <v>89</v>
      </c>
      <c r="C68" s="291">
        <v>53.02</v>
      </c>
      <c r="D68" s="116">
        <f t="shared" si="22"/>
        <v>-0.1662211039471615</v>
      </c>
      <c r="E68" s="291">
        <v>35.229999999999997</v>
      </c>
      <c r="F68" s="116">
        <f t="shared" si="22"/>
        <v>-0.25122210414452717</v>
      </c>
      <c r="G68" s="291">
        <v>45.87</v>
      </c>
      <c r="H68" s="116">
        <f t="shared" si="9"/>
        <v>-0.19441517386722873</v>
      </c>
      <c r="I68" s="292">
        <v>49.74164370743879</v>
      </c>
      <c r="J68" s="116">
        <f t="shared" si="10"/>
        <v>-0.17412514976595828</v>
      </c>
      <c r="K68" s="292">
        <v>34.457129543336443</v>
      </c>
      <c r="L68" s="116">
        <f t="shared" si="11"/>
        <v>-0.27678792296016208</v>
      </c>
      <c r="M68" s="292">
        <v>43.613178463550589</v>
      </c>
      <c r="N68" s="116">
        <f t="shared" si="12"/>
        <v>-0.20878819958320638</v>
      </c>
      <c r="O68" s="291">
        <v>59.465218680842327</v>
      </c>
      <c r="P68" s="116">
        <f t="shared" si="13"/>
        <v>-0.10530589180506589</v>
      </c>
      <c r="Q68" s="291">
        <v>40.776017475769336</v>
      </c>
      <c r="R68" s="116">
        <f t="shared" si="14"/>
        <v>-8.7214623177495842E-2</v>
      </c>
      <c r="S68" s="291">
        <v>49.779626739355038</v>
      </c>
      <c r="T68" s="116">
        <f t="shared" si="15"/>
        <v>-9.6216339181741883E-2</v>
      </c>
    </row>
    <row r="69" spans="2:20" ht="15" hidden="1" customHeight="1" outlineLevel="1" x14ac:dyDescent="0.25">
      <c r="B69" s="114" t="s">
        <v>90</v>
      </c>
      <c r="C69" s="291">
        <v>71.97</v>
      </c>
      <c r="D69" s="116">
        <f t="shared" si="22"/>
        <v>-0.14727488151658774</v>
      </c>
      <c r="E69" s="291">
        <v>51.83</v>
      </c>
      <c r="F69" s="116">
        <f t="shared" si="22"/>
        <v>-0.31999475203358696</v>
      </c>
      <c r="G69" s="291">
        <v>63.88</v>
      </c>
      <c r="H69" s="116">
        <f t="shared" si="9"/>
        <v>-0.21242756750092462</v>
      </c>
      <c r="I69" s="292">
        <v>68.282560321423603</v>
      </c>
      <c r="J69" s="116">
        <f t="shared" si="10"/>
        <v>-0.16320138624645808</v>
      </c>
      <c r="K69" s="292">
        <v>50.592500175370034</v>
      </c>
      <c r="L69" s="116">
        <f t="shared" si="11"/>
        <v>-0.33175469990150708</v>
      </c>
      <c r="M69" s="292">
        <v>61.189569494014584</v>
      </c>
      <c r="N69" s="116">
        <f t="shared" si="12"/>
        <v>-0.22749569985056239</v>
      </c>
      <c r="O69" s="291">
        <v>71.881037209634371</v>
      </c>
      <c r="P69" s="116">
        <f t="shared" si="13"/>
        <v>-0.1121541633274602</v>
      </c>
      <c r="Q69" s="291">
        <v>55.295957189017301</v>
      </c>
      <c r="R69" s="116">
        <f t="shared" si="14"/>
        <v>-0.12720596534062967</v>
      </c>
      <c r="S69" s="291">
        <v>63.285896324051336</v>
      </c>
      <c r="T69" s="116">
        <f t="shared" si="15"/>
        <v>-0.11812677448346953</v>
      </c>
    </row>
    <row r="70" spans="2:20" ht="15" hidden="1" customHeight="1" outlineLevel="1" x14ac:dyDescent="0.25">
      <c r="B70" s="114" t="s">
        <v>91</v>
      </c>
      <c r="C70" s="291">
        <v>56.05</v>
      </c>
      <c r="D70" s="116">
        <f t="shared" si="22"/>
        <v>-0.18330176307737145</v>
      </c>
      <c r="E70" s="291">
        <v>44.7</v>
      </c>
      <c r="F70" s="116">
        <f t="shared" si="22"/>
        <v>-0.25870646766169147</v>
      </c>
      <c r="G70" s="291">
        <v>51.49</v>
      </c>
      <c r="H70" s="116">
        <f t="shared" si="9"/>
        <v>-0.21124387254901955</v>
      </c>
      <c r="I70" s="292">
        <v>53.308895659741729</v>
      </c>
      <c r="J70" s="116">
        <f t="shared" si="10"/>
        <v>-0.18419364375114877</v>
      </c>
      <c r="K70" s="292">
        <v>43.592229604465423</v>
      </c>
      <c r="L70" s="116">
        <f t="shared" si="11"/>
        <v>-0.28005923459353321</v>
      </c>
      <c r="M70" s="292">
        <v>49.412909855620725</v>
      </c>
      <c r="N70" s="116">
        <f t="shared" si="12"/>
        <v>-0.22060438124206727</v>
      </c>
      <c r="O70" s="291">
        <v>66.009695597680533</v>
      </c>
      <c r="P70" s="116">
        <f t="shared" si="13"/>
        <v>-0.13501929437830051</v>
      </c>
      <c r="Q70" s="291">
        <v>47.387391640173199</v>
      </c>
      <c r="R70" s="116">
        <f t="shared" si="14"/>
        <v>-0.1521213939758681</v>
      </c>
      <c r="S70" s="291">
        <v>56.358772844823612</v>
      </c>
      <c r="T70" s="116">
        <f t="shared" si="15"/>
        <v>-0.14143615653805086</v>
      </c>
    </row>
    <row r="71" spans="2:20" ht="15" hidden="1" customHeight="1" outlineLevel="1" x14ac:dyDescent="0.25">
      <c r="B71" s="114" t="s">
        <v>92</v>
      </c>
      <c r="C71" s="291">
        <v>50.543441665181312</v>
      </c>
      <c r="D71" s="116">
        <f t="shared" si="22"/>
        <v>-0.17708496149167519</v>
      </c>
      <c r="E71" s="291">
        <v>41.235400194201695</v>
      </c>
      <c r="F71" s="116">
        <f t="shared" si="22"/>
        <v>-0.17906828201868008</v>
      </c>
      <c r="G71" s="291">
        <v>46.666435554322959</v>
      </c>
      <c r="H71" s="116">
        <f t="shared" si="9"/>
        <v>-0.18013992350100216</v>
      </c>
      <c r="I71" s="292">
        <v>49.134985647272984</v>
      </c>
      <c r="J71" s="116">
        <f t="shared" si="10"/>
        <v>-0.17885999950334952</v>
      </c>
      <c r="K71" s="292">
        <v>40.162911866148086</v>
      </c>
      <c r="L71" s="116">
        <f t="shared" si="11"/>
        <v>-0.20002119832815357</v>
      </c>
      <c r="M71" s="292">
        <v>45.392754022425599</v>
      </c>
      <c r="N71" s="116">
        <f t="shared" si="12"/>
        <v>-0.18818405348738709</v>
      </c>
      <c r="O71" s="291">
        <v>56.315644033599447</v>
      </c>
      <c r="P71" s="116">
        <f t="shared" si="13"/>
        <v>-0.15316143787072856</v>
      </c>
      <c r="Q71" s="291">
        <v>37.112221249420614</v>
      </c>
      <c r="R71" s="116">
        <f t="shared" si="14"/>
        <v>-0.18639408255965206</v>
      </c>
      <c r="S71" s="291">
        <v>46.245728503887108</v>
      </c>
      <c r="T71" s="116">
        <f t="shared" si="15"/>
        <v>-0.16609189311090755</v>
      </c>
    </row>
    <row r="72" spans="2:20" ht="15" hidden="1" customHeight="1" outlineLevel="1" x14ac:dyDescent="0.25">
      <c r="B72" s="114" t="s">
        <v>93</v>
      </c>
      <c r="C72" s="291">
        <v>47.34</v>
      </c>
      <c r="D72" s="116">
        <f t="shared" si="22"/>
        <v>-0.18952234206471485</v>
      </c>
      <c r="E72" s="291">
        <v>35.19</v>
      </c>
      <c r="F72" s="116">
        <f t="shared" si="22"/>
        <v>-0.30945839874411307</v>
      </c>
      <c r="G72" s="291">
        <v>42.28</v>
      </c>
      <c r="H72" s="116">
        <f t="shared" si="9"/>
        <v>-0.23709852038975099</v>
      </c>
      <c r="I72" s="292">
        <v>47.210195743642906</v>
      </c>
      <c r="J72" s="116">
        <f t="shared" si="10"/>
        <v>-0.18161639788765238</v>
      </c>
      <c r="K72" s="292">
        <v>34.472122470332856</v>
      </c>
      <c r="L72" s="116">
        <f t="shared" si="11"/>
        <v>-0.32059580435275215</v>
      </c>
      <c r="M72" s="292">
        <v>41.897174272142308</v>
      </c>
      <c r="N72" s="116">
        <f t="shared" si="12"/>
        <v>-0.23625715694773508</v>
      </c>
      <c r="O72" s="291">
        <v>52.015428423011926</v>
      </c>
      <c r="P72" s="116">
        <f t="shared" si="13"/>
        <v>-0.18201943100019602</v>
      </c>
      <c r="Q72" s="291">
        <v>33.333211502391485</v>
      </c>
      <c r="R72" s="116">
        <f t="shared" si="14"/>
        <v>-0.18558229154173478</v>
      </c>
      <c r="S72" s="291">
        <v>42.218823494154968</v>
      </c>
      <c r="T72" s="116">
        <f t="shared" si="15"/>
        <v>-0.18192074877661413</v>
      </c>
    </row>
    <row r="73" spans="2:20" ht="15" hidden="1" customHeight="1" outlineLevel="1" x14ac:dyDescent="0.25">
      <c r="B73" s="114" t="s">
        <v>94</v>
      </c>
      <c r="C73" s="291">
        <v>60.13</v>
      </c>
      <c r="D73" s="116">
        <f t="shared" si="22"/>
        <v>-0.21336996336996328</v>
      </c>
      <c r="E73" s="291">
        <v>40.89</v>
      </c>
      <c r="F73" s="116">
        <f t="shared" si="22"/>
        <v>-0.28961084086170952</v>
      </c>
      <c r="G73" s="291">
        <v>52.11</v>
      </c>
      <c r="H73" s="116">
        <f t="shared" si="9"/>
        <v>-0.24324716816729597</v>
      </c>
      <c r="I73" s="292">
        <v>59.239830567807886</v>
      </c>
      <c r="J73" s="116">
        <f t="shared" si="10"/>
        <v>-0.21103788960450454</v>
      </c>
      <c r="K73" s="292">
        <v>40.396761331669971</v>
      </c>
      <c r="L73" s="116">
        <f t="shared" si="11"/>
        <v>-0.29408747060060736</v>
      </c>
      <c r="M73" s="292">
        <v>51.380429126748496</v>
      </c>
      <c r="N73" s="116">
        <f t="shared" si="12"/>
        <v>-0.24232484229249884</v>
      </c>
      <c r="O73" s="291">
        <v>62.405335937707015</v>
      </c>
      <c r="P73" s="116">
        <f t="shared" si="13"/>
        <v>-0.14903539746940242</v>
      </c>
      <c r="Q73" s="291">
        <v>43.600109869358469</v>
      </c>
      <c r="R73" s="116">
        <f t="shared" si="14"/>
        <v>-0.11687158638138651</v>
      </c>
      <c r="S73" s="291">
        <v>52.544227313809579</v>
      </c>
      <c r="T73" s="116">
        <f t="shared" si="15"/>
        <v>-0.13382983920848956</v>
      </c>
    </row>
    <row r="74" spans="2:20" ht="15" hidden="1" customHeight="1" outlineLevel="1" x14ac:dyDescent="0.25">
      <c r="B74" s="114" t="s">
        <v>95</v>
      </c>
      <c r="C74" s="291">
        <v>65.739999999999995</v>
      </c>
      <c r="D74" s="116">
        <f t="shared" si="22"/>
        <v>-0.11793908493224214</v>
      </c>
      <c r="E74" s="291">
        <v>54.89</v>
      </c>
      <c r="F74" s="116">
        <f t="shared" si="22"/>
        <v>-0.1959865240955031</v>
      </c>
      <c r="G74" s="291">
        <v>61.22</v>
      </c>
      <c r="H74" s="116">
        <f t="shared" si="9"/>
        <v>-0.14995834490419324</v>
      </c>
      <c r="I74" s="292">
        <v>64.09029005833689</v>
      </c>
      <c r="J74" s="116">
        <f t="shared" si="10"/>
        <v>-0.13225874544869187</v>
      </c>
      <c r="K74" s="292">
        <v>54.581156480137864</v>
      </c>
      <c r="L74" s="116">
        <f t="shared" si="11"/>
        <v>-0.19555992744132511</v>
      </c>
      <c r="M74" s="292">
        <v>60.124052010217213</v>
      </c>
      <c r="N74" s="116">
        <f t="shared" si="12"/>
        <v>-0.15806672172621117</v>
      </c>
      <c r="O74" s="291">
        <v>63.29869911974172</v>
      </c>
      <c r="P74" s="116">
        <f t="shared" si="13"/>
        <v>-0.18518488247492371</v>
      </c>
      <c r="Q74" s="291">
        <v>51.752587938404488</v>
      </c>
      <c r="R74" s="116">
        <f t="shared" si="14"/>
        <v>-0.16144780441047446</v>
      </c>
      <c r="S74" s="291">
        <v>57.244134493454197</v>
      </c>
      <c r="T74" s="116">
        <f t="shared" si="15"/>
        <v>-0.1732634566793938</v>
      </c>
    </row>
    <row r="75" spans="2:20" ht="15" hidden="1" customHeight="1" outlineLevel="1" x14ac:dyDescent="0.25">
      <c r="B75" s="114" t="s">
        <v>96</v>
      </c>
      <c r="C75" s="291">
        <v>68.58</v>
      </c>
      <c r="D75" s="116">
        <f t="shared" si="22"/>
        <v>-0.10352941176470587</v>
      </c>
      <c r="E75" s="291">
        <v>61.85</v>
      </c>
      <c r="F75" s="116">
        <f t="shared" si="22"/>
        <v>-0.10556760665220544</v>
      </c>
      <c r="G75" s="291">
        <v>65.78</v>
      </c>
      <c r="H75" s="116">
        <f t="shared" si="9"/>
        <v>-0.10564242012236569</v>
      </c>
      <c r="I75" s="292">
        <v>67.145445134575567</v>
      </c>
      <c r="J75" s="116">
        <f t="shared" si="10"/>
        <v>-0.10312434338408094</v>
      </c>
      <c r="K75" s="292">
        <v>61.030621979473523</v>
      </c>
      <c r="L75" s="116">
        <f t="shared" si="11"/>
        <v>-0.1119149702590726</v>
      </c>
      <c r="M75" s="292">
        <v>64.594966265407948</v>
      </c>
      <c r="N75" s="116">
        <f t="shared" si="12"/>
        <v>-0.10735954334219688</v>
      </c>
      <c r="O75" s="291">
        <v>67.106938849673668</v>
      </c>
      <c r="P75" s="116">
        <f t="shared" si="13"/>
        <v>-0.12626016778099058</v>
      </c>
      <c r="Q75" s="291">
        <v>54.896556037051482</v>
      </c>
      <c r="R75" s="116">
        <f t="shared" si="14"/>
        <v>-0.1324695898637116</v>
      </c>
      <c r="S75" s="291">
        <v>60.704042611308388</v>
      </c>
      <c r="T75" s="116">
        <f t="shared" si="15"/>
        <v>-0.12847181637072957</v>
      </c>
    </row>
    <row r="76" spans="2:20" ht="15" hidden="1" customHeight="1" outlineLevel="1" x14ac:dyDescent="0.25">
      <c r="B76" s="114" t="s">
        <v>97</v>
      </c>
      <c r="C76" s="291">
        <v>69.63</v>
      </c>
      <c r="D76" s="116">
        <f t="shared" si="22"/>
        <v>8.5457705677867146E-3</v>
      </c>
      <c r="E76" s="291">
        <v>62.03</v>
      </c>
      <c r="F76" s="116">
        <f t="shared" si="22"/>
        <v>-0.10965982488876136</v>
      </c>
      <c r="G76" s="291">
        <v>66.459999999999994</v>
      </c>
      <c r="H76" s="116">
        <f t="shared" si="9"/>
        <v>-4.0981240981241007E-2</v>
      </c>
      <c r="I76" s="292">
        <v>67.514618100019646</v>
      </c>
      <c r="J76" s="116">
        <f t="shared" si="10"/>
        <v>-5.7254637540351538E-3</v>
      </c>
      <c r="K76" s="292">
        <v>60.90257245459086</v>
      </c>
      <c r="L76" s="116">
        <f t="shared" si="11"/>
        <v>-0.11976695404937054</v>
      </c>
      <c r="M76" s="292">
        <v>64.756748857870406</v>
      </c>
      <c r="N76" s="116">
        <f t="shared" si="12"/>
        <v>-5.3636954126600966E-2</v>
      </c>
      <c r="O76" s="291">
        <v>67.133092311541603</v>
      </c>
      <c r="P76" s="116">
        <f t="shared" si="13"/>
        <v>-9.1391321763707012E-2</v>
      </c>
      <c r="Q76" s="291">
        <v>52.762610748479467</v>
      </c>
      <c r="R76" s="116">
        <f t="shared" si="14"/>
        <v>-0.10679949884998796</v>
      </c>
      <c r="S76" s="291">
        <v>59.597480713147469</v>
      </c>
      <c r="T76" s="116">
        <f t="shared" si="15"/>
        <v>-9.7720527496153009E-2</v>
      </c>
    </row>
    <row r="77" spans="2:20" collapsed="1" x14ac:dyDescent="0.25">
      <c r="B77" s="125">
        <v>2009</v>
      </c>
      <c r="C77" s="292">
        <v>59.466839486116662</v>
      </c>
      <c r="D77" s="126">
        <f>C77/C90-1</f>
        <v>-0.12795223707563697</v>
      </c>
      <c r="E77" s="292">
        <v>46.978200907055019</v>
      </c>
      <c r="F77" s="126">
        <f>E77/E90-1</f>
        <v>-0.20995911866870487</v>
      </c>
      <c r="G77" s="292">
        <v>54.358069565526627</v>
      </c>
      <c r="H77" s="126">
        <f>G77/G90-1</f>
        <v>-0.15964622936945139</v>
      </c>
      <c r="I77" s="292">
        <v>57.493145422390263</v>
      </c>
      <c r="J77" s="126">
        <f t="shared" ref="J77:J103" si="23">I77/I90-1</f>
        <v>-0.13323126331064983</v>
      </c>
      <c r="K77" s="292">
        <v>46.035617394152744</v>
      </c>
      <c r="L77" s="126">
        <f t="shared" ref="L77:L103" si="24">K77/K90-1</f>
        <v>-0.22340893230877368</v>
      </c>
      <c r="M77" s="292">
        <v>52.806654371763464</v>
      </c>
      <c r="N77" s="126">
        <f t="shared" ref="N77:N103" si="25">M77/M90-1</f>
        <v>-0.16792748050690598</v>
      </c>
      <c r="O77" s="292">
        <v>62.449494630571635</v>
      </c>
      <c r="P77" s="126">
        <f t="shared" ref="P77:P103" si="26">O77/O90-1</f>
        <v>-0.12245605032118212</v>
      </c>
      <c r="Q77" s="292">
        <v>46.095366123073184</v>
      </c>
      <c r="R77" s="126">
        <f t="shared" ref="R77:R103" si="27">Q77/Q90-1</f>
        <v>-0.13338158388472598</v>
      </c>
      <c r="S77" s="292">
        <v>53.92384753313668</v>
      </c>
      <c r="T77" s="126">
        <f t="shared" ref="T77:T103" si="28">S77/S90-1</f>
        <v>-0.12627383890505806</v>
      </c>
    </row>
    <row r="78" spans="2:20" ht="15" hidden="1" customHeight="1" outlineLevel="1" x14ac:dyDescent="0.25">
      <c r="B78" s="114" t="s">
        <v>86</v>
      </c>
      <c r="C78" s="291">
        <v>65.22</v>
      </c>
      <c r="D78" s="116">
        <f t="shared" ref="D78:D102" si="29">C78/C91-1</f>
        <v>1.62044250545339E-2</v>
      </c>
      <c r="E78" s="291">
        <v>60.18</v>
      </c>
      <c r="F78" s="116">
        <f t="shared" ref="F78:F89" si="30">E78/E91-1</f>
        <v>-0.11513012792236443</v>
      </c>
      <c r="G78" s="291">
        <v>63.2</v>
      </c>
      <c r="H78" s="116">
        <f t="shared" ref="H78:H102" si="31">G78/G91-1</f>
        <v>-3.8198143357175307E-2</v>
      </c>
      <c r="I78" s="292">
        <v>63.070590363937136</v>
      </c>
      <c r="J78" s="116">
        <f t="shared" si="23"/>
        <v>-3.4458699523333136E-3</v>
      </c>
      <c r="K78" s="292">
        <v>59.395001632062218</v>
      </c>
      <c r="L78" s="116">
        <f t="shared" si="24"/>
        <v>-0.11711241439875475</v>
      </c>
      <c r="M78" s="292">
        <v>61.578961514168938</v>
      </c>
      <c r="N78" s="116">
        <f t="shared" si="25"/>
        <v>-5.1074179400162678E-2</v>
      </c>
      <c r="O78" s="291">
        <v>64.640384835079971</v>
      </c>
      <c r="P78" s="116">
        <f t="shared" si="26"/>
        <v>-6.0315973161212844E-2</v>
      </c>
      <c r="Q78" s="291">
        <v>51.882166558604432</v>
      </c>
      <c r="R78" s="116">
        <f t="shared" si="27"/>
        <v>-9.7742533972117629E-2</v>
      </c>
      <c r="S78" s="291">
        <v>57.974963148093735</v>
      </c>
      <c r="T78" s="116">
        <f t="shared" si="28"/>
        <v>-7.7130545293367381E-2</v>
      </c>
    </row>
    <row r="79" spans="2:20" ht="15" hidden="1" customHeight="1" outlineLevel="1" x14ac:dyDescent="0.25">
      <c r="B79" s="114" t="s">
        <v>87</v>
      </c>
      <c r="C79" s="291">
        <v>64.73</v>
      </c>
      <c r="D79" s="116">
        <f t="shared" si="29"/>
        <v>-5.572574762946747E-2</v>
      </c>
      <c r="E79" s="291">
        <v>57.19</v>
      </c>
      <c r="F79" s="116">
        <f t="shared" si="30"/>
        <v>-6.6133246244284849E-2</v>
      </c>
      <c r="G79" s="291">
        <v>61.7</v>
      </c>
      <c r="H79" s="116">
        <f t="shared" si="31"/>
        <v>-5.9881151912235198E-2</v>
      </c>
      <c r="I79" s="292">
        <v>62.959067841880341</v>
      </c>
      <c r="J79" s="116">
        <f t="shared" si="23"/>
        <v>-5.7138418702015525E-2</v>
      </c>
      <c r="K79" s="292">
        <v>56.891772987241531</v>
      </c>
      <c r="L79" s="116">
        <f t="shared" si="24"/>
        <v>-6.3661153407398086E-2</v>
      </c>
      <c r="M79" s="292">
        <v>60.4968358824813</v>
      </c>
      <c r="N79" s="116">
        <f t="shared" si="25"/>
        <v>-5.9913953651747121E-2</v>
      </c>
      <c r="O79" s="291">
        <v>67.688468492700352</v>
      </c>
      <c r="P79" s="116">
        <f t="shared" si="26"/>
        <v>-8.1368039644258761E-2</v>
      </c>
      <c r="Q79" s="291">
        <v>54.298905211684115</v>
      </c>
      <c r="R79" s="116">
        <f t="shared" si="27"/>
        <v>-6.3835057202440093E-2</v>
      </c>
      <c r="S79" s="291">
        <v>60.693206024341421</v>
      </c>
      <c r="T79" s="116">
        <f t="shared" si="28"/>
        <v>-7.1829271559538221E-2</v>
      </c>
    </row>
    <row r="80" spans="2:20" ht="15" hidden="1" customHeight="1" outlineLevel="1" x14ac:dyDescent="0.25">
      <c r="B80" s="114" t="s">
        <v>88</v>
      </c>
      <c r="C80" s="291">
        <v>55.72</v>
      </c>
      <c r="D80" s="116">
        <f t="shared" si="29"/>
        <v>-2.0738137082601082E-2</v>
      </c>
      <c r="E80" s="291">
        <v>46.57</v>
      </c>
      <c r="F80" s="116">
        <f t="shared" si="30"/>
        <v>-7.1756029499701057E-2</v>
      </c>
      <c r="G80" s="291">
        <v>52.04</v>
      </c>
      <c r="H80" s="116">
        <f t="shared" si="31"/>
        <v>-4.0029514849658776E-2</v>
      </c>
      <c r="I80" s="292">
        <v>53.909965622415221</v>
      </c>
      <c r="J80" s="116">
        <f t="shared" si="23"/>
        <v>-2.5165986645335425E-2</v>
      </c>
      <c r="K80" s="292">
        <v>47.031775541773698</v>
      </c>
      <c r="L80" s="116">
        <f t="shared" si="24"/>
        <v>-6.4102303424144358E-2</v>
      </c>
      <c r="M80" s="292">
        <v>51.11865584678619</v>
      </c>
      <c r="N80" s="116">
        <f t="shared" si="25"/>
        <v>-4.0362252217808869E-2</v>
      </c>
      <c r="O80" s="291">
        <v>66.209471350668167</v>
      </c>
      <c r="P80" s="116">
        <f t="shared" si="26"/>
        <v>-4.1643478407860757E-2</v>
      </c>
      <c r="Q80" s="291">
        <v>48.242286768754084</v>
      </c>
      <c r="R80" s="116">
        <f t="shared" si="27"/>
        <v>-6.2080409540705372E-2</v>
      </c>
      <c r="S80" s="291">
        <v>56.822669904639113</v>
      </c>
      <c r="T80" s="116">
        <f t="shared" si="28"/>
        <v>-4.9017781936257276E-2</v>
      </c>
    </row>
    <row r="81" spans="2:20" ht="15" hidden="1" customHeight="1" outlineLevel="1" x14ac:dyDescent="0.25">
      <c r="B81" s="114" t="s">
        <v>89</v>
      </c>
      <c r="C81" s="291">
        <v>63.59</v>
      </c>
      <c r="D81" s="116">
        <f t="shared" si="29"/>
        <v>-5.0186706497386102E-2</v>
      </c>
      <c r="E81" s="291">
        <v>47.05</v>
      </c>
      <c r="F81" s="116">
        <f t="shared" si="30"/>
        <v>-7.454760031471297E-2</v>
      </c>
      <c r="G81" s="291">
        <v>56.94</v>
      </c>
      <c r="H81" s="116">
        <f t="shared" si="31"/>
        <v>-5.9153998678122988E-2</v>
      </c>
      <c r="I81" s="292">
        <v>60.229033119658119</v>
      </c>
      <c r="J81" s="116">
        <f t="shared" si="23"/>
        <v>-6.1072060634078551E-2</v>
      </c>
      <c r="K81" s="292">
        <v>47.64457154030405</v>
      </c>
      <c r="L81" s="116">
        <f t="shared" si="24"/>
        <v>-6.6107030421169055E-2</v>
      </c>
      <c r="M81" s="292">
        <v>55.122002023448196</v>
      </c>
      <c r="N81" s="116">
        <f t="shared" si="25"/>
        <v>-6.3499673109042698E-2</v>
      </c>
      <c r="O81" s="291">
        <v>66.464301190956505</v>
      </c>
      <c r="P81" s="116">
        <f t="shared" si="26"/>
        <v>-4.9336467780131121E-2</v>
      </c>
      <c r="Q81" s="291">
        <v>44.672075726842458</v>
      </c>
      <c r="R81" s="116">
        <f t="shared" si="27"/>
        <v>-4.5480021539517579E-2</v>
      </c>
      <c r="S81" s="291">
        <v>55.079139950689175</v>
      </c>
      <c r="T81" s="116">
        <f t="shared" si="28"/>
        <v>-4.5257818262839034E-2</v>
      </c>
    </row>
    <row r="82" spans="2:20" ht="15" hidden="1" customHeight="1" outlineLevel="1" x14ac:dyDescent="0.25">
      <c r="B82" s="114" t="s">
        <v>90</v>
      </c>
      <c r="C82" s="291">
        <v>84.4</v>
      </c>
      <c r="D82" s="116">
        <f t="shared" si="29"/>
        <v>-6.9419931756675712E-3</v>
      </c>
      <c r="E82" s="291">
        <v>76.22</v>
      </c>
      <c r="F82" s="116">
        <f t="shared" si="30"/>
        <v>2.2263948497853958E-2</v>
      </c>
      <c r="G82" s="291">
        <v>81.11</v>
      </c>
      <c r="H82" s="116">
        <f t="shared" si="31"/>
        <v>3.4640603736235676E-3</v>
      </c>
      <c r="I82" s="292">
        <v>81.599753153432587</v>
      </c>
      <c r="J82" s="116">
        <f t="shared" si="23"/>
        <v>-1.5923237580563354E-2</v>
      </c>
      <c r="K82" s="292">
        <v>75.709474002904599</v>
      </c>
      <c r="L82" s="116">
        <f t="shared" si="24"/>
        <v>2.3238814566745036E-2</v>
      </c>
      <c r="M82" s="292">
        <v>79.209357775973189</v>
      </c>
      <c r="N82" s="116">
        <f t="shared" si="25"/>
        <v>-1.446462928901493E-3</v>
      </c>
      <c r="O82" s="291">
        <v>80.961169428951138</v>
      </c>
      <c r="P82" s="116">
        <f t="shared" si="26"/>
        <v>-3.5368085990637899E-2</v>
      </c>
      <c r="Q82" s="291">
        <v>63.355104403982239</v>
      </c>
      <c r="R82" s="116">
        <f t="shared" si="27"/>
        <v>-9.1130295540874373E-3</v>
      </c>
      <c r="S82" s="291">
        <v>71.763031797437264</v>
      </c>
      <c r="T82" s="116">
        <f t="shared" si="28"/>
        <v>-2.1725537089390734E-2</v>
      </c>
    </row>
    <row r="83" spans="2:20" ht="15" hidden="1" customHeight="1" outlineLevel="1" x14ac:dyDescent="0.25">
      <c r="B83" s="114" t="s">
        <v>91</v>
      </c>
      <c r="C83" s="291">
        <v>68.63</v>
      </c>
      <c r="D83" s="116">
        <f t="shared" si="29"/>
        <v>-3.3516406139980415E-2</v>
      </c>
      <c r="E83" s="291">
        <v>60.3</v>
      </c>
      <c r="F83" s="116">
        <f t="shared" si="30"/>
        <v>-7.0591861898890218E-2</v>
      </c>
      <c r="G83" s="291">
        <v>65.28</v>
      </c>
      <c r="H83" s="116">
        <f t="shared" si="31"/>
        <v>-4.7980166253463463E-2</v>
      </c>
      <c r="I83" s="292">
        <v>65.345035928453271</v>
      </c>
      <c r="J83" s="116">
        <f t="shared" si="23"/>
        <v>-4.7899435432628534E-2</v>
      </c>
      <c r="K83" s="292">
        <v>60.549744783314175</v>
      </c>
      <c r="L83" s="116">
        <f t="shared" si="24"/>
        <v>-6.2009256710975902E-2</v>
      </c>
      <c r="M83" s="292">
        <v>63.399009009527866</v>
      </c>
      <c r="N83" s="116">
        <f t="shared" si="25"/>
        <v>-5.3598961546696078E-2</v>
      </c>
      <c r="O83" s="291">
        <v>76.313489039315016</v>
      </c>
      <c r="P83" s="116">
        <f t="shared" si="26"/>
        <v>2.7130630586603699E-2</v>
      </c>
      <c r="Q83" s="291">
        <v>55.889358810905627</v>
      </c>
      <c r="R83" s="116">
        <f t="shared" si="27"/>
        <v>2.4315708643786627E-2</v>
      </c>
      <c r="S83" s="291">
        <v>65.643077418180823</v>
      </c>
      <c r="T83" s="116">
        <f t="shared" si="28"/>
        <v>2.7911086986943445E-2</v>
      </c>
    </row>
    <row r="84" spans="2:20" ht="15" hidden="1" customHeight="1" outlineLevel="1" x14ac:dyDescent="0.25">
      <c r="B84" s="114" t="s">
        <v>92</v>
      </c>
      <c r="C84" s="291">
        <v>61.42</v>
      </c>
      <c r="D84" s="116">
        <f t="shared" si="29"/>
        <v>1.3042060645582776E-3</v>
      </c>
      <c r="E84" s="291">
        <v>50.23</v>
      </c>
      <c r="F84" s="116">
        <f t="shared" si="30"/>
        <v>-2.8808971384377435E-2</v>
      </c>
      <c r="G84" s="291">
        <v>56.92</v>
      </c>
      <c r="H84" s="116">
        <f t="shared" si="31"/>
        <v>-9.3978419770275323E-3</v>
      </c>
      <c r="I84" s="292">
        <v>59.837525412907233</v>
      </c>
      <c r="J84" s="116">
        <f t="shared" si="23"/>
        <v>-7.5305745492681986E-3</v>
      </c>
      <c r="K84" s="292">
        <v>50.204970159475586</v>
      </c>
      <c r="L84" s="116">
        <f t="shared" si="24"/>
        <v>-1.5747167450984367E-2</v>
      </c>
      <c r="M84" s="292">
        <v>55.915080527086381</v>
      </c>
      <c r="N84" s="116">
        <f t="shared" si="25"/>
        <v>-1.0409112799914855E-2</v>
      </c>
      <c r="O84" s="291">
        <v>66.501038748165513</v>
      </c>
      <c r="P84" s="116">
        <f t="shared" si="26"/>
        <v>3.8896391984761358E-2</v>
      </c>
      <c r="Q84" s="291">
        <v>45.614492783161957</v>
      </c>
      <c r="R84" s="116">
        <f t="shared" si="27"/>
        <v>6.0714924637628398E-2</v>
      </c>
      <c r="S84" s="291">
        <v>55.456624203364015</v>
      </c>
      <c r="T84" s="116">
        <f t="shared" si="28"/>
        <v>5.0001488404924466E-2</v>
      </c>
    </row>
    <row r="85" spans="2:20" ht="15" hidden="1" customHeight="1" outlineLevel="1" x14ac:dyDescent="0.25">
      <c r="B85" s="114" t="s">
        <v>93</v>
      </c>
      <c r="C85" s="291">
        <v>58.41</v>
      </c>
      <c r="D85" s="116">
        <f t="shared" si="29"/>
        <v>0.18888662731528583</v>
      </c>
      <c r="E85" s="291">
        <v>50.96</v>
      </c>
      <c r="F85" s="116">
        <f t="shared" si="30"/>
        <v>0.23419714216517318</v>
      </c>
      <c r="G85" s="291">
        <v>55.42</v>
      </c>
      <c r="H85" s="116">
        <f t="shared" si="31"/>
        <v>0.2058311575282854</v>
      </c>
      <c r="I85" s="292">
        <v>57.687123277870732</v>
      </c>
      <c r="J85" s="116">
        <f t="shared" si="23"/>
        <v>0.16499637569855374</v>
      </c>
      <c r="K85" s="292">
        <v>50.738754177831218</v>
      </c>
      <c r="L85" s="116">
        <f t="shared" si="24"/>
        <v>0.24867173761505867</v>
      </c>
      <c r="M85" s="292">
        <v>54.857698050173646</v>
      </c>
      <c r="N85" s="116">
        <f t="shared" si="25"/>
        <v>0.19536202222671006</v>
      </c>
      <c r="O85" s="291">
        <v>63.590053840294082</v>
      </c>
      <c r="P85" s="116">
        <f t="shared" si="26"/>
        <v>0.12087633302721446</v>
      </c>
      <c r="Q85" s="291">
        <v>40.92888840235679</v>
      </c>
      <c r="R85" s="116">
        <f t="shared" si="27"/>
        <v>5.1446538567741174E-2</v>
      </c>
      <c r="S85" s="291">
        <v>51.607253736137892</v>
      </c>
      <c r="T85" s="116">
        <f t="shared" si="28"/>
        <v>9.2375821819973281E-2</v>
      </c>
    </row>
    <row r="86" spans="2:20" ht="15" hidden="1" customHeight="1" outlineLevel="1" x14ac:dyDescent="0.25">
      <c r="B86" s="114" t="s">
        <v>94</v>
      </c>
      <c r="C86" s="291">
        <v>76.44</v>
      </c>
      <c r="D86" s="116">
        <f t="shared" si="29"/>
        <v>0.13783864245311084</v>
      </c>
      <c r="E86" s="291">
        <v>57.56</v>
      </c>
      <c r="F86" s="116">
        <f t="shared" si="30"/>
        <v>9.6798780487804992E-2</v>
      </c>
      <c r="G86" s="291">
        <v>68.86</v>
      </c>
      <c r="H86" s="116">
        <f t="shared" si="31"/>
        <v>0.1242448979591837</v>
      </c>
      <c r="I86" s="292">
        <v>75.085773812524153</v>
      </c>
      <c r="J86" s="116">
        <f t="shared" si="23"/>
        <v>0.1004502149859785</v>
      </c>
      <c r="K86" s="292">
        <v>57.226298796595245</v>
      </c>
      <c r="L86" s="116">
        <f t="shared" si="24"/>
        <v>9.9407263321323214E-2</v>
      </c>
      <c r="M86" s="292">
        <v>67.813268792143504</v>
      </c>
      <c r="N86" s="116">
        <f t="shared" si="25"/>
        <v>0.10034298094290861</v>
      </c>
      <c r="O86" s="291">
        <v>73.334819982083971</v>
      </c>
      <c r="P86" s="116">
        <f t="shared" si="26"/>
        <v>4.2338111588766658E-2</v>
      </c>
      <c r="Q86" s="291">
        <v>49.370068041076017</v>
      </c>
      <c r="R86" s="116">
        <f t="shared" si="27"/>
        <v>-1.1537285241852047E-2</v>
      </c>
      <c r="S86" s="291">
        <v>60.662707736080876</v>
      </c>
      <c r="T86" s="116">
        <f t="shared" si="28"/>
        <v>1.989692699997514E-2</v>
      </c>
    </row>
    <row r="87" spans="2:20" ht="15" hidden="1" customHeight="1" outlineLevel="1" x14ac:dyDescent="0.25">
      <c r="B87" s="114" t="s">
        <v>95</v>
      </c>
      <c r="C87" s="291">
        <v>74.53</v>
      </c>
      <c r="D87" s="116">
        <f t="shared" si="29"/>
        <v>-1.2978413455171589E-2</v>
      </c>
      <c r="E87" s="291">
        <v>68.27</v>
      </c>
      <c r="F87" s="116">
        <f t="shared" si="30"/>
        <v>-4.2298716452743301E-3</v>
      </c>
      <c r="G87" s="291">
        <v>72.02</v>
      </c>
      <c r="H87" s="116">
        <f t="shared" si="31"/>
        <v>-9.3535075653371491E-3</v>
      </c>
      <c r="I87" s="292">
        <v>73.858756538522201</v>
      </c>
      <c r="J87" s="116">
        <f t="shared" si="23"/>
        <v>-1.1985944976361296E-2</v>
      </c>
      <c r="K87" s="292">
        <v>67.849872653076687</v>
      </c>
      <c r="L87" s="116">
        <f t="shared" si="24"/>
        <v>4.7385062433562553E-3</v>
      </c>
      <c r="M87" s="292">
        <v>71.411896360112081</v>
      </c>
      <c r="N87" s="116">
        <f t="shared" si="25"/>
        <v>-5.4947047783133751E-3</v>
      </c>
      <c r="O87" s="291">
        <v>77.684738240995728</v>
      </c>
      <c r="P87" s="116">
        <f t="shared" si="26"/>
        <v>2.6376049317652583E-2</v>
      </c>
      <c r="Q87" s="291">
        <v>61.716597023541247</v>
      </c>
      <c r="R87" s="116">
        <f t="shared" si="27"/>
        <v>2.7211645529771511E-2</v>
      </c>
      <c r="S87" s="291">
        <v>69.241084062320297</v>
      </c>
      <c r="T87" s="116">
        <f t="shared" si="28"/>
        <v>2.7754726081888892E-2</v>
      </c>
    </row>
    <row r="88" spans="2:20" ht="15" hidden="1" customHeight="1" outlineLevel="1" x14ac:dyDescent="0.25">
      <c r="B88" s="114" t="s">
        <v>96</v>
      </c>
      <c r="C88" s="291">
        <v>76.5</v>
      </c>
      <c r="D88" s="116">
        <f t="shared" si="29"/>
        <v>-2.6136957658118298E-4</v>
      </c>
      <c r="E88" s="291">
        <v>69.150000000000006</v>
      </c>
      <c r="F88" s="116">
        <f t="shared" si="30"/>
        <v>-1.2283959434366554E-2</v>
      </c>
      <c r="G88" s="291">
        <v>73.55</v>
      </c>
      <c r="H88" s="116">
        <f t="shared" si="31"/>
        <v>-4.6014345648938138E-3</v>
      </c>
      <c r="I88" s="292">
        <v>74.865946733271798</v>
      </c>
      <c r="J88" s="116">
        <f t="shared" si="23"/>
        <v>-3.6437232435031497E-3</v>
      </c>
      <c r="K88" s="292">
        <v>68.721597522342435</v>
      </c>
      <c r="L88" s="116">
        <f t="shared" si="24"/>
        <v>-5.0888480425337335E-4</v>
      </c>
      <c r="M88" s="292">
        <v>72.363924112584399</v>
      </c>
      <c r="N88" s="116">
        <f t="shared" si="25"/>
        <v>-2.3573721573044715E-3</v>
      </c>
      <c r="O88" s="291">
        <v>76.804257257271075</v>
      </c>
      <c r="P88" s="116">
        <f t="shared" si="26"/>
        <v>1.6918640067783874E-2</v>
      </c>
      <c r="Q88" s="291">
        <v>63.279114363757316</v>
      </c>
      <c r="R88" s="116">
        <f t="shared" si="27"/>
        <v>2.0794621297386184E-2</v>
      </c>
      <c r="S88" s="291">
        <v>69.652414863419494</v>
      </c>
      <c r="T88" s="116">
        <f t="shared" si="28"/>
        <v>1.9612984767295005E-2</v>
      </c>
    </row>
    <row r="89" spans="2:20" ht="15" hidden="1" customHeight="1" outlineLevel="1" x14ac:dyDescent="0.25">
      <c r="B89" s="114" t="s">
        <v>97</v>
      </c>
      <c r="C89" s="291">
        <v>69.040000000000006</v>
      </c>
      <c r="D89" s="116">
        <f t="shared" si="29"/>
        <v>-2.3121387283236983E-3</v>
      </c>
      <c r="E89" s="291">
        <v>69.67</v>
      </c>
      <c r="F89" s="116">
        <f t="shared" si="30"/>
        <v>1.5745735529960614E-2</v>
      </c>
      <c r="G89" s="291">
        <v>69.3</v>
      </c>
      <c r="H89" s="116">
        <f t="shared" si="31"/>
        <v>4.93039443155463E-3</v>
      </c>
      <c r="I89" s="292">
        <v>67.903396535660448</v>
      </c>
      <c r="J89" s="116">
        <f t="shared" si="23"/>
        <v>-1.305124631748189E-2</v>
      </c>
      <c r="K89" s="292">
        <v>69.189145686773912</v>
      </c>
      <c r="L89" s="116">
        <f t="shared" si="24"/>
        <v>2.6128200880795927E-2</v>
      </c>
      <c r="M89" s="292">
        <v>68.426962718209651</v>
      </c>
      <c r="N89" s="116">
        <f t="shared" si="25"/>
        <v>2.7300616295042879E-3</v>
      </c>
      <c r="O89" s="291">
        <v>73.885594447385358</v>
      </c>
      <c r="P89" s="116">
        <f t="shared" si="26"/>
        <v>3.0235681433448125E-3</v>
      </c>
      <c r="Q89" s="291">
        <v>59.071407461758739</v>
      </c>
      <c r="R89" s="116">
        <f t="shared" si="27"/>
        <v>1.9875757805446703E-2</v>
      </c>
      <c r="S89" s="291">
        <v>66.052129666391551</v>
      </c>
      <c r="T89" s="116">
        <f t="shared" si="28"/>
        <v>1.1932664685926131E-2</v>
      </c>
    </row>
    <row r="90" spans="2:20" collapsed="1" x14ac:dyDescent="0.25">
      <c r="B90" s="125">
        <v>2008</v>
      </c>
      <c r="C90" s="292">
        <v>68.192181683601788</v>
      </c>
      <c r="D90" s="126">
        <f>C90/C103-1</f>
        <v>8.967651580376268E-3</v>
      </c>
      <c r="E90" s="292">
        <v>59.462999975257254</v>
      </c>
      <c r="F90" s="126">
        <f>E90/E103-1</f>
        <v>-1.2138033623525391E-2</v>
      </c>
      <c r="G90" s="292">
        <v>64.684745240971253</v>
      </c>
      <c r="H90" s="126">
        <f>G90/G103-1</f>
        <v>1.0161953465488427E-3</v>
      </c>
      <c r="I90" s="292">
        <v>66.33043277724471</v>
      </c>
      <c r="J90" s="126">
        <f t="shared" si="23"/>
        <v>-1.6170416379774899E-3</v>
      </c>
      <c r="K90" s="292">
        <v>59.279097210086078</v>
      </c>
      <c r="L90" s="126">
        <f t="shared" si="24"/>
        <v>-5.4927047965876996E-3</v>
      </c>
      <c r="M90" s="292">
        <v>63.464004800848066</v>
      </c>
      <c r="N90" s="126">
        <f t="shared" si="25"/>
        <v>-3.2190574444820319E-3</v>
      </c>
      <c r="O90" s="292">
        <v>71.163950994623377</v>
      </c>
      <c r="P90" s="126">
        <f t="shared" si="26"/>
        <v>-1.9928606098897905E-3</v>
      </c>
      <c r="Q90" s="292">
        <v>53.189922191708618</v>
      </c>
      <c r="R90" s="126">
        <f t="shared" si="27"/>
        <v>-8.6104971440255085E-3</v>
      </c>
      <c r="S90" s="292">
        <v>61.717103063000927</v>
      </c>
      <c r="T90" s="126">
        <f t="shared" si="28"/>
        <v>-3.5023520967877309E-3</v>
      </c>
    </row>
    <row r="91" spans="2:20" ht="15" hidden="1" customHeight="1" outlineLevel="1" x14ac:dyDescent="0.25">
      <c r="B91" s="114" t="s">
        <v>86</v>
      </c>
      <c r="C91" s="291">
        <v>64.180000000000007</v>
      </c>
      <c r="D91" s="116">
        <f t="shared" si="29"/>
        <v>-9.4150331841333923E-3</v>
      </c>
      <c r="E91" s="291">
        <v>68.010000000000005</v>
      </c>
      <c r="F91" s="116">
        <f t="shared" ref="F91:F102" si="32">E91/E104-1</f>
        <v>3.8320610687023082E-2</v>
      </c>
      <c r="G91" s="291">
        <v>65.709999999999994</v>
      </c>
      <c r="H91" s="116">
        <f t="shared" si="31"/>
        <v>9.6803933620159821E-3</v>
      </c>
      <c r="I91" s="292">
        <v>63.288674907122584</v>
      </c>
      <c r="J91" s="116">
        <f t="shared" si="23"/>
        <v>-1.6496686105192171E-2</v>
      </c>
      <c r="K91" s="292">
        <v>67.273572084054507</v>
      </c>
      <c r="L91" s="116">
        <f t="shared" si="24"/>
        <v>4.6222992760731385E-2</v>
      </c>
      <c r="M91" s="292">
        <v>64.893335366555306</v>
      </c>
      <c r="N91" s="116">
        <f t="shared" si="25"/>
        <v>8.7544659282448034E-3</v>
      </c>
      <c r="O91" s="291">
        <v>68.789489859201069</v>
      </c>
      <c r="P91" s="116">
        <f t="shared" si="26"/>
        <v>-1.2759417065445255E-2</v>
      </c>
      <c r="Q91" s="291">
        <v>57.502618168416596</v>
      </c>
      <c r="R91" s="116">
        <f t="shared" si="27"/>
        <v>2.2854591170963223E-2</v>
      </c>
      <c r="S91" s="291">
        <v>62.820329411079243</v>
      </c>
      <c r="T91" s="116">
        <f t="shared" si="28"/>
        <v>5.1172792302491832E-3</v>
      </c>
    </row>
    <row r="92" spans="2:20" ht="15" hidden="1" customHeight="1" outlineLevel="1" x14ac:dyDescent="0.25">
      <c r="B92" s="114" t="s">
        <v>87</v>
      </c>
      <c r="C92" s="291">
        <v>68.55</v>
      </c>
      <c r="D92" s="116">
        <f t="shared" si="29"/>
        <v>-2.169259312116445E-2</v>
      </c>
      <c r="E92" s="291">
        <v>61.24</v>
      </c>
      <c r="F92" s="116">
        <f t="shared" si="32"/>
        <v>1.9633507853404897E-3</v>
      </c>
      <c r="G92" s="291">
        <v>65.63</v>
      </c>
      <c r="H92" s="116">
        <f t="shared" si="31"/>
        <v>-1.2042751768779336E-2</v>
      </c>
      <c r="I92" s="292">
        <v>66.774454586651132</v>
      </c>
      <c r="J92" s="116">
        <f t="shared" si="23"/>
        <v>-3.8275795708361371E-2</v>
      </c>
      <c r="K92" s="292">
        <v>60.75981274756932</v>
      </c>
      <c r="L92" s="116">
        <f t="shared" si="24"/>
        <v>-2.4232409847531056E-3</v>
      </c>
      <c r="M92" s="292">
        <v>64.35244530804404</v>
      </c>
      <c r="N92" s="116">
        <f t="shared" si="25"/>
        <v>-2.3915074992008067E-2</v>
      </c>
      <c r="O92" s="291">
        <v>73.683990339817825</v>
      </c>
      <c r="P92" s="116">
        <f t="shared" si="26"/>
        <v>1.4892867142954236E-2</v>
      </c>
      <c r="Q92" s="291">
        <v>58.001429800844328</v>
      </c>
      <c r="R92" s="116">
        <f t="shared" si="27"/>
        <v>6.8071697860010438E-3</v>
      </c>
      <c r="S92" s="291">
        <v>65.39013154004526</v>
      </c>
      <c r="T92" s="116">
        <f t="shared" si="28"/>
        <v>1.2115844891495975E-2</v>
      </c>
    </row>
    <row r="93" spans="2:20" ht="15" hidden="1" customHeight="1" outlineLevel="1" x14ac:dyDescent="0.25">
      <c r="B93" s="114" t="s">
        <v>88</v>
      </c>
      <c r="C93" s="291">
        <v>56.9</v>
      </c>
      <c r="D93" s="116">
        <f t="shared" si="29"/>
        <v>-0.14603031667417077</v>
      </c>
      <c r="E93" s="291">
        <v>50.17</v>
      </c>
      <c r="F93" s="116">
        <f t="shared" si="32"/>
        <v>-5.3528945281521301E-3</v>
      </c>
      <c r="G93" s="291">
        <v>54.21</v>
      </c>
      <c r="H93" s="116">
        <f t="shared" si="31"/>
        <v>-9.7252289758534505E-2</v>
      </c>
      <c r="I93" s="292">
        <v>55.301687142508101</v>
      </c>
      <c r="J93" s="116">
        <f t="shared" si="23"/>
        <v>-0.15081357549728469</v>
      </c>
      <c r="K93" s="292">
        <v>50.253116033779783</v>
      </c>
      <c r="L93" s="116">
        <f t="shared" si="24"/>
        <v>3.8768023575261878E-3</v>
      </c>
      <c r="M93" s="292">
        <v>53.26870057469705</v>
      </c>
      <c r="N93" s="116">
        <f t="shared" si="25"/>
        <v>-9.6115897098570047E-2</v>
      </c>
      <c r="O93" s="291">
        <v>69.086472371130611</v>
      </c>
      <c r="P93" s="116">
        <f t="shared" si="26"/>
        <v>-6.5320015462092651E-2</v>
      </c>
      <c r="Q93" s="291">
        <v>51.435418621685976</v>
      </c>
      <c r="R93" s="116">
        <f t="shared" si="27"/>
        <v>-8.0034199743010848E-2</v>
      </c>
      <c r="S93" s="291">
        <v>59.75155878343709</v>
      </c>
      <c r="T93" s="116">
        <f t="shared" si="28"/>
        <v>-7.0934011952755394E-2</v>
      </c>
    </row>
    <row r="94" spans="2:20" ht="15" hidden="1" customHeight="1" outlineLevel="1" x14ac:dyDescent="0.25">
      <c r="B94" s="114" t="s">
        <v>89</v>
      </c>
      <c r="C94" s="291">
        <v>66.95</v>
      </c>
      <c r="D94" s="116">
        <f t="shared" si="29"/>
        <v>-0.13164721141374824</v>
      </c>
      <c r="E94" s="291">
        <v>50.84</v>
      </c>
      <c r="F94" s="116">
        <f t="shared" si="32"/>
        <v>-7.7983315197678538E-2</v>
      </c>
      <c r="G94" s="291">
        <v>60.52</v>
      </c>
      <c r="H94" s="116">
        <f t="shared" si="31"/>
        <v>-0.11221945137157108</v>
      </c>
      <c r="I94" s="292">
        <v>64.146598044927813</v>
      </c>
      <c r="J94" s="116">
        <f t="shared" si="23"/>
        <v>-0.14947760936739163</v>
      </c>
      <c r="K94" s="292">
        <v>51.017164806145722</v>
      </c>
      <c r="L94" s="116">
        <f t="shared" si="24"/>
        <v>-7.6523190850261935E-2</v>
      </c>
      <c r="M94" s="292">
        <v>58.859565171157065</v>
      </c>
      <c r="N94" s="116">
        <f t="shared" si="25"/>
        <v>-0.12319806246391929</v>
      </c>
      <c r="O94" s="291">
        <v>69.913590811417265</v>
      </c>
      <c r="P94" s="116">
        <f t="shared" si="26"/>
        <v>-6.1958876115664308E-2</v>
      </c>
      <c r="Q94" s="291">
        <v>46.800566499291875</v>
      </c>
      <c r="R94" s="116">
        <f t="shared" si="27"/>
        <v>-0.11001242145335932</v>
      </c>
      <c r="S94" s="291">
        <v>57.690066495723741</v>
      </c>
      <c r="T94" s="116">
        <f t="shared" si="28"/>
        <v>-8.1787987863093048E-2</v>
      </c>
    </row>
    <row r="95" spans="2:20" ht="15" hidden="1" customHeight="1" outlineLevel="1" x14ac:dyDescent="0.25">
      <c r="B95" s="114" t="s">
        <v>90</v>
      </c>
      <c r="C95" s="291">
        <v>84.99</v>
      </c>
      <c r="D95" s="116">
        <f t="shared" si="29"/>
        <v>-4.7624383684446436E-2</v>
      </c>
      <c r="E95" s="291">
        <v>74.56</v>
      </c>
      <c r="F95" s="116">
        <f t="shared" si="32"/>
        <v>-1.2188659247482803E-2</v>
      </c>
      <c r="G95" s="291">
        <v>80.83</v>
      </c>
      <c r="H95" s="116">
        <f t="shared" si="31"/>
        <v>-3.3596365375418435E-2</v>
      </c>
      <c r="I95" s="292">
        <v>82.920109761369261</v>
      </c>
      <c r="J95" s="116">
        <f t="shared" si="23"/>
        <v>-6.1808622557898318E-2</v>
      </c>
      <c r="K95" s="292">
        <v>73.990033338366999</v>
      </c>
      <c r="L95" s="116">
        <f t="shared" si="24"/>
        <v>-8.9594533095895823E-3</v>
      </c>
      <c r="M95" s="292">
        <v>79.324097141857465</v>
      </c>
      <c r="N95" s="116">
        <f t="shared" si="25"/>
        <v>-4.1326115760311088E-2</v>
      </c>
      <c r="O95" s="291">
        <v>83.929598692673338</v>
      </c>
      <c r="P95" s="116">
        <f t="shared" si="26"/>
        <v>-4.9180490591834047E-2</v>
      </c>
      <c r="Q95" s="291">
        <v>63.937771202573771</v>
      </c>
      <c r="R95" s="116">
        <f t="shared" si="27"/>
        <v>-0.10494243483596644</v>
      </c>
      <c r="S95" s="291">
        <v>73.356746514597177</v>
      </c>
      <c r="T95" s="116">
        <f t="shared" si="28"/>
        <v>-7.486000149323413E-2</v>
      </c>
    </row>
    <row r="96" spans="2:20" ht="15" hidden="1" customHeight="1" outlineLevel="1" x14ac:dyDescent="0.25">
      <c r="B96" s="114" t="s">
        <v>91</v>
      </c>
      <c r="C96" s="291">
        <v>71.010000000000005</v>
      </c>
      <c r="D96" s="116">
        <f t="shared" si="29"/>
        <v>-0.1314823874755382</v>
      </c>
      <c r="E96" s="291">
        <v>64.88</v>
      </c>
      <c r="F96" s="116">
        <f t="shared" si="32"/>
        <v>-3.3517056457619598E-2</v>
      </c>
      <c r="G96" s="291">
        <v>68.569999999999993</v>
      </c>
      <c r="H96" s="116">
        <f t="shared" si="31"/>
        <v>-9.5501912676428047E-2</v>
      </c>
      <c r="I96" s="292">
        <v>68.632493625445591</v>
      </c>
      <c r="J96" s="116">
        <f t="shared" si="23"/>
        <v>-0.14502628420323715</v>
      </c>
      <c r="K96" s="292">
        <v>64.552603761311232</v>
      </c>
      <c r="L96" s="116">
        <f t="shared" si="24"/>
        <v>-1.8777110387962925E-2</v>
      </c>
      <c r="M96" s="292">
        <v>66.989580984759257</v>
      </c>
      <c r="N96" s="116">
        <f t="shared" si="25"/>
        <v>-9.8653905873351211E-2</v>
      </c>
      <c r="O96" s="291">
        <v>74.297744383040822</v>
      </c>
      <c r="P96" s="116">
        <f t="shared" si="26"/>
        <v>-7.7529898212994941E-2</v>
      </c>
      <c r="Q96" s="291">
        <v>54.562629801806125</v>
      </c>
      <c r="R96" s="116">
        <f t="shared" si="27"/>
        <v>-0.10856922991970563</v>
      </c>
      <c r="S96" s="291">
        <v>63.860657063828924</v>
      </c>
      <c r="T96" s="116">
        <f t="shared" si="28"/>
        <v>-9.0719090399179803E-2</v>
      </c>
    </row>
    <row r="97" spans="2:20" ht="15" hidden="1" customHeight="1" outlineLevel="1" x14ac:dyDescent="0.25">
      <c r="B97" s="114" t="s">
        <v>92</v>
      </c>
      <c r="C97" s="291">
        <v>61.34</v>
      </c>
      <c r="D97" s="116">
        <f t="shared" si="29"/>
        <v>-0.10674239114606088</v>
      </c>
      <c r="E97" s="291">
        <v>51.72</v>
      </c>
      <c r="F97" s="116">
        <f t="shared" si="32"/>
        <v>5.1005893111156331E-2</v>
      </c>
      <c r="G97" s="291">
        <v>57.46</v>
      </c>
      <c r="H97" s="116">
        <f t="shared" si="31"/>
        <v>-5.4156378600823007E-2</v>
      </c>
      <c r="I97" s="292">
        <v>60.291555466035554</v>
      </c>
      <c r="J97" s="116">
        <f t="shared" si="23"/>
        <v>-9.7769318188142496E-2</v>
      </c>
      <c r="K97" s="292">
        <v>51.008204903464566</v>
      </c>
      <c r="L97" s="116">
        <f t="shared" si="24"/>
        <v>6.31859333685727E-2</v>
      </c>
      <c r="M97" s="292">
        <v>56.503229011425731</v>
      </c>
      <c r="N97" s="116">
        <f t="shared" si="25"/>
        <v>-4.3614990471908643E-2</v>
      </c>
      <c r="O97" s="291">
        <v>64.01123274778007</v>
      </c>
      <c r="P97" s="116">
        <f t="shared" si="26"/>
        <v>-7.7589670126598342E-2</v>
      </c>
      <c r="Q97" s="291">
        <v>43.003536316551042</v>
      </c>
      <c r="R97" s="116">
        <f t="shared" si="27"/>
        <v>-8.7333390097681818E-2</v>
      </c>
      <c r="S97" s="291">
        <v>52.815757706790627</v>
      </c>
      <c r="T97" s="116">
        <f t="shared" si="28"/>
        <v>-8.1411747683396096E-2</v>
      </c>
    </row>
    <row r="98" spans="2:20" ht="15" hidden="1" customHeight="1" outlineLevel="1" x14ac:dyDescent="0.25">
      <c r="B98" s="114" t="s">
        <v>93</v>
      </c>
      <c r="C98" s="291">
        <v>49.13</v>
      </c>
      <c r="D98" s="116">
        <f t="shared" si="29"/>
        <v>-0.23841264920167415</v>
      </c>
      <c r="E98" s="291">
        <v>41.29</v>
      </c>
      <c r="F98" s="116">
        <f t="shared" si="32"/>
        <v>3.8219763640935378E-2</v>
      </c>
      <c r="G98" s="291">
        <v>45.96</v>
      </c>
      <c r="H98" s="116">
        <f t="shared" si="31"/>
        <v>-0.15592286501377417</v>
      </c>
      <c r="I98" s="292">
        <v>49.516998062144573</v>
      </c>
      <c r="J98" s="116">
        <f t="shared" si="23"/>
        <v>-0.21419906545498602</v>
      </c>
      <c r="K98" s="292">
        <v>40.634181626262603</v>
      </c>
      <c r="L98" s="116">
        <f t="shared" si="24"/>
        <v>3.4392304868392065E-2</v>
      </c>
      <c r="M98" s="292">
        <v>45.892120571126391</v>
      </c>
      <c r="N98" s="116">
        <f t="shared" si="25"/>
        <v>-0.138387886771008</v>
      </c>
      <c r="O98" s="291">
        <v>56.732444040952146</v>
      </c>
      <c r="P98" s="116">
        <f t="shared" si="26"/>
        <v>-0.11339864201582606</v>
      </c>
      <c r="Q98" s="291">
        <v>38.926266720235986</v>
      </c>
      <c r="R98" s="116">
        <f t="shared" si="27"/>
        <v>-7.1795887953440385E-2</v>
      </c>
      <c r="S98" s="291">
        <v>47.243130711330338</v>
      </c>
      <c r="T98" s="116">
        <f t="shared" si="28"/>
        <v>-9.5136023733904174E-2</v>
      </c>
    </row>
    <row r="99" spans="2:20" ht="15" hidden="1" customHeight="1" outlineLevel="1" x14ac:dyDescent="0.25">
      <c r="B99" s="114" t="s">
        <v>94</v>
      </c>
      <c r="C99" s="291">
        <v>67.180000000000007</v>
      </c>
      <c r="D99" s="116">
        <f t="shared" si="29"/>
        <v>-3.5878300803673935E-2</v>
      </c>
      <c r="E99" s="291">
        <v>52.48</v>
      </c>
      <c r="F99" s="116">
        <f t="shared" si="32"/>
        <v>-0.10626702997275206</v>
      </c>
      <c r="G99" s="291">
        <v>61.25</v>
      </c>
      <c r="H99" s="116">
        <f t="shared" si="31"/>
        <v>-6.0870898497393466E-2</v>
      </c>
      <c r="I99" s="292">
        <v>68.231868002752734</v>
      </c>
      <c r="J99" s="116">
        <f t="shared" si="23"/>
        <v>-1.5756227877187223E-3</v>
      </c>
      <c r="K99" s="292">
        <v>52.051956272977385</v>
      </c>
      <c r="L99" s="116">
        <f t="shared" si="24"/>
        <v>-0.10282947837003098</v>
      </c>
      <c r="M99" s="292">
        <v>61.629210134128165</v>
      </c>
      <c r="N99" s="116">
        <f t="shared" si="25"/>
        <v>-3.8519620323139048E-2</v>
      </c>
      <c r="O99" s="291">
        <v>70.356076561668246</v>
      </c>
      <c r="P99" s="116">
        <f t="shared" si="26"/>
        <v>-6.3330440317017289E-2</v>
      </c>
      <c r="Q99" s="291">
        <v>49.946312899779571</v>
      </c>
      <c r="R99" s="116">
        <f t="shared" si="27"/>
        <v>-0.10122017137004513</v>
      </c>
      <c r="S99" s="291">
        <v>59.479253373691513</v>
      </c>
      <c r="T99" s="116">
        <f t="shared" si="28"/>
        <v>-8.0337278871136064E-2</v>
      </c>
    </row>
    <row r="100" spans="2:20" ht="15" hidden="1" customHeight="1" outlineLevel="1" x14ac:dyDescent="0.25">
      <c r="B100" s="114" t="s">
        <v>95</v>
      </c>
      <c r="C100" s="291">
        <v>75.510000000000005</v>
      </c>
      <c r="D100" s="116">
        <f t="shared" si="29"/>
        <v>-1.4615685762755959E-2</v>
      </c>
      <c r="E100" s="291">
        <v>68.56</v>
      </c>
      <c r="F100" s="116">
        <f t="shared" si="32"/>
        <v>-7.2875674099981413E-4</v>
      </c>
      <c r="G100" s="291">
        <v>72.7</v>
      </c>
      <c r="H100" s="116">
        <f t="shared" si="31"/>
        <v>-9.1317977374949511E-3</v>
      </c>
      <c r="I100" s="292">
        <v>74.754763014737776</v>
      </c>
      <c r="J100" s="116">
        <f t="shared" si="23"/>
        <v>-6.5271990194158969E-3</v>
      </c>
      <c r="K100" s="292">
        <v>67.529881886146072</v>
      </c>
      <c r="L100" s="116">
        <f t="shared" si="24"/>
        <v>-2.5198137464400583E-3</v>
      </c>
      <c r="M100" s="292">
        <v>71.806451612903231</v>
      </c>
      <c r="N100" s="116">
        <f t="shared" si="25"/>
        <v>-4.6980113297159232E-3</v>
      </c>
      <c r="O100" s="291">
        <v>75.688377853946903</v>
      </c>
      <c r="P100" s="116">
        <f t="shared" si="26"/>
        <v>-1.8179552732657811E-3</v>
      </c>
      <c r="Q100" s="291">
        <v>60.081675759927442</v>
      </c>
      <c r="R100" s="116">
        <f t="shared" si="27"/>
        <v>-5.2454357014952713E-3</v>
      </c>
      <c r="S100" s="291">
        <v>67.371214459200985</v>
      </c>
      <c r="T100" s="116">
        <f t="shared" si="28"/>
        <v>-3.1740398771837874E-3</v>
      </c>
    </row>
    <row r="101" spans="2:20" ht="15" hidden="1" customHeight="1" outlineLevel="1" x14ac:dyDescent="0.25">
      <c r="B101" s="114" t="s">
        <v>96</v>
      </c>
      <c r="C101" s="291">
        <v>76.52</v>
      </c>
      <c r="D101" s="116">
        <f t="shared" si="29"/>
        <v>5.6512025233275143E-3</v>
      </c>
      <c r="E101" s="291">
        <v>70.010000000000005</v>
      </c>
      <c r="F101" s="116">
        <f t="shared" si="32"/>
        <v>-3.3945080723057686E-2</v>
      </c>
      <c r="G101" s="291">
        <v>73.89</v>
      </c>
      <c r="H101" s="116">
        <f t="shared" si="31"/>
        <v>-9.7829000268024879E-3</v>
      </c>
      <c r="I101" s="292">
        <v>75.139735132685431</v>
      </c>
      <c r="J101" s="116">
        <f t="shared" si="23"/>
        <v>1.4698548245674292E-2</v>
      </c>
      <c r="K101" s="292">
        <v>68.756586704508692</v>
      </c>
      <c r="L101" s="116">
        <f t="shared" si="24"/>
        <v>-3.26018802491711E-2</v>
      </c>
      <c r="M101" s="292">
        <v>72.534915903768365</v>
      </c>
      <c r="N101" s="116">
        <f t="shared" si="25"/>
        <v>-4.0211682885799016E-3</v>
      </c>
      <c r="O101" s="291">
        <v>75.526452393626698</v>
      </c>
      <c r="P101" s="116">
        <f t="shared" si="26"/>
        <v>2.9355350128563718E-3</v>
      </c>
      <c r="Q101" s="291">
        <v>61.990054653043011</v>
      </c>
      <c r="R101" s="116">
        <f t="shared" si="27"/>
        <v>-2.7174367393778431E-2</v>
      </c>
      <c r="S101" s="291">
        <v>68.312600863273801</v>
      </c>
      <c r="T101" s="116">
        <f t="shared" si="28"/>
        <v>-1.1654096319740681E-2</v>
      </c>
    </row>
    <row r="102" spans="2:20" ht="15" hidden="1" customHeight="1" outlineLevel="1" x14ac:dyDescent="0.25">
      <c r="B102" s="114" t="s">
        <v>97</v>
      </c>
      <c r="C102" s="291">
        <v>69.2</v>
      </c>
      <c r="D102" s="116">
        <f t="shared" si="29"/>
        <v>4.2011745219093566E-2</v>
      </c>
      <c r="E102" s="291">
        <v>68.59</v>
      </c>
      <c r="F102" s="116">
        <f t="shared" si="32"/>
        <v>1.4044943820224809E-2</v>
      </c>
      <c r="G102" s="291">
        <v>68.959999999999994</v>
      </c>
      <c r="H102" s="116">
        <f t="shared" si="31"/>
        <v>3.0638170677028898E-2</v>
      </c>
      <c r="I102" s="292">
        <v>68.801339767944654</v>
      </c>
      <c r="J102" s="116">
        <f t="shared" si="23"/>
        <v>6.8104642463841181E-2</v>
      </c>
      <c r="K102" s="292">
        <v>67.427389313912371</v>
      </c>
      <c r="L102" s="116">
        <f t="shared" si="24"/>
        <v>1.1819744801921939E-2</v>
      </c>
      <c r="M102" s="292">
        <v>68.240661506658327</v>
      </c>
      <c r="N102" s="116">
        <f t="shared" si="25"/>
        <v>4.4571987404986357E-2</v>
      </c>
      <c r="O102" s="291">
        <v>73.662869741088841</v>
      </c>
      <c r="P102" s="116">
        <f t="shared" si="26"/>
        <v>1.0119877698535396E-2</v>
      </c>
      <c r="Q102" s="291">
        <v>57.920199602417945</v>
      </c>
      <c r="R102" s="116">
        <f t="shared" si="27"/>
        <v>-2.5133105556031543E-2</v>
      </c>
      <c r="S102" s="291">
        <v>65.27324590998569</v>
      </c>
      <c r="T102" s="116">
        <f t="shared" si="28"/>
        <v>-6.6156871770760572E-3</v>
      </c>
    </row>
    <row r="103" spans="2:20" collapsed="1" x14ac:dyDescent="0.25">
      <c r="B103" s="125">
        <v>2007</v>
      </c>
      <c r="C103" s="292">
        <v>67.58609314856659</v>
      </c>
      <c r="D103" s="126">
        <f>C103/C116-1</f>
        <v>-6.927504637978954E-2</v>
      </c>
      <c r="E103" s="292">
        <v>60.193632308135527</v>
      </c>
      <c r="F103" s="126">
        <f>E103/E116-1</f>
        <v>-1.1512297438897812E-2</v>
      </c>
      <c r="G103" s="292">
        <v>64.619079632949976</v>
      </c>
      <c r="H103" s="126">
        <f>G103/G116-1</f>
        <v>-4.7618018101246662E-2</v>
      </c>
      <c r="I103" s="292">
        <v>66.437865572213326</v>
      </c>
      <c r="J103" s="126">
        <f t="shared" si="23"/>
        <v>-6.7275731314381915E-2</v>
      </c>
      <c r="K103" s="292">
        <v>59.606498108152522</v>
      </c>
      <c r="L103" s="126">
        <f t="shared" si="24"/>
        <v>-8.180368586534037E-3</v>
      </c>
      <c r="M103" s="292">
        <v>63.668958836774003</v>
      </c>
      <c r="N103" s="126">
        <f t="shared" si="25"/>
        <v>-4.4808691323376393E-2</v>
      </c>
      <c r="O103" s="292">
        <v>71.306054020928357</v>
      </c>
      <c r="P103" s="126">
        <f t="shared" si="26"/>
        <v>-4.097905965887827E-2</v>
      </c>
      <c r="Q103" s="292">
        <v>53.651891651545817</v>
      </c>
      <c r="R103" s="126">
        <f t="shared" si="27"/>
        <v>-5.7281679505599481E-2</v>
      </c>
      <c r="S103" s="292">
        <v>61.934017800105615</v>
      </c>
      <c r="T103" s="126">
        <f t="shared" si="28"/>
        <v>-4.782533547071699E-2</v>
      </c>
    </row>
    <row r="104" spans="2:20" ht="15" hidden="1" customHeight="1" outlineLevel="1" x14ac:dyDescent="0.25">
      <c r="B104" s="114" t="s">
        <v>86</v>
      </c>
      <c r="C104" s="291">
        <v>64.790000000000006</v>
      </c>
      <c r="D104" s="116"/>
      <c r="E104" s="291">
        <v>65.5</v>
      </c>
      <c r="F104" s="116"/>
      <c r="G104" s="291">
        <v>65.08</v>
      </c>
      <c r="H104" s="116"/>
      <c r="I104" s="292">
        <v>64.350240627548843</v>
      </c>
      <c r="J104" s="116"/>
      <c r="K104" s="292">
        <v>64.301370309723069</v>
      </c>
      <c r="L104" s="116"/>
      <c r="M104" s="292">
        <v>64.330159179856679</v>
      </c>
      <c r="N104" s="116"/>
      <c r="O104" s="291">
        <v>69.678547507361941</v>
      </c>
      <c r="P104" s="116"/>
      <c r="Q104" s="291">
        <v>56.217783705294451</v>
      </c>
      <c r="R104" s="116"/>
      <c r="S104" s="291">
        <v>62.500496916329055</v>
      </c>
      <c r="T104" s="116"/>
    </row>
    <row r="105" spans="2:20" ht="15" hidden="1" customHeight="1" outlineLevel="1" x14ac:dyDescent="0.25">
      <c r="B105" s="114" t="s">
        <v>87</v>
      </c>
      <c r="C105" s="291">
        <v>70.069999999999993</v>
      </c>
      <c r="D105" s="116"/>
      <c r="E105" s="291">
        <v>61.12</v>
      </c>
      <c r="F105" s="116"/>
      <c r="G105" s="291">
        <v>66.430000000000007</v>
      </c>
      <c r="H105" s="116"/>
      <c r="I105" s="292">
        <v>69.432020415701288</v>
      </c>
      <c r="J105" s="116"/>
      <c r="K105" s="292">
        <v>60.907406070233712</v>
      </c>
      <c r="L105" s="116"/>
      <c r="M105" s="292">
        <v>65.929145773373293</v>
      </c>
      <c r="N105" s="116"/>
      <c r="O105" s="291">
        <v>72.602727563991209</v>
      </c>
      <c r="P105" s="116"/>
      <c r="Q105" s="291">
        <v>57.609273693564027</v>
      </c>
      <c r="R105" s="116"/>
      <c r="S105" s="291">
        <v>64.607358801951591</v>
      </c>
      <c r="T105" s="116"/>
    </row>
    <row r="106" spans="2:20" ht="15" hidden="1" customHeight="1" outlineLevel="1" x14ac:dyDescent="0.25">
      <c r="B106" s="114" t="s">
        <v>88</v>
      </c>
      <c r="C106" s="291">
        <v>66.63</v>
      </c>
      <c r="D106" s="116"/>
      <c r="E106" s="291">
        <v>50.44</v>
      </c>
      <c r="F106" s="116"/>
      <c r="G106" s="291">
        <v>60.05</v>
      </c>
      <c r="H106" s="116"/>
      <c r="I106" s="292">
        <v>65.12314086378953</v>
      </c>
      <c r="J106" s="116"/>
      <c r="K106" s="292">
        <v>50.059047002345572</v>
      </c>
      <c r="L106" s="116"/>
      <c r="M106" s="292">
        <v>58.933109237906457</v>
      </c>
      <c r="N106" s="116"/>
      <c r="O106" s="291">
        <v>73.914573451881495</v>
      </c>
      <c r="P106" s="116"/>
      <c r="Q106" s="291">
        <v>55.910142102366933</v>
      </c>
      <c r="R106" s="116"/>
      <c r="S106" s="291">
        <v>64.313578962271322</v>
      </c>
      <c r="T106" s="116"/>
    </row>
    <row r="107" spans="2:20" ht="15" hidden="1" customHeight="1" outlineLevel="1" x14ac:dyDescent="0.25">
      <c r="B107" s="114" t="s">
        <v>89</v>
      </c>
      <c r="C107" s="291">
        <v>77.099999999999994</v>
      </c>
      <c r="D107" s="116"/>
      <c r="E107" s="291">
        <v>55.14</v>
      </c>
      <c r="F107" s="116"/>
      <c r="G107" s="291">
        <v>68.17</v>
      </c>
      <c r="H107" s="116"/>
      <c r="I107" s="292">
        <v>75.420234377623316</v>
      </c>
      <c r="J107" s="116"/>
      <c r="K107" s="292">
        <v>55.244662671191662</v>
      </c>
      <c r="L107" s="116"/>
      <c r="M107" s="292">
        <v>67.129830183267558</v>
      </c>
      <c r="N107" s="116"/>
      <c r="O107" s="291">
        <v>74.531477385460448</v>
      </c>
      <c r="P107" s="116"/>
      <c r="Q107" s="291">
        <v>52.585640100413208</v>
      </c>
      <c r="R107" s="116"/>
      <c r="S107" s="291">
        <v>62.828699399678577</v>
      </c>
      <c r="T107" s="116"/>
    </row>
    <row r="108" spans="2:20" ht="15" hidden="1" customHeight="1" outlineLevel="1" x14ac:dyDescent="0.25">
      <c r="B108" s="114" t="s">
        <v>90</v>
      </c>
      <c r="C108" s="291">
        <v>89.24</v>
      </c>
      <c r="D108" s="116"/>
      <c r="E108" s="291">
        <v>75.48</v>
      </c>
      <c r="F108" s="116"/>
      <c r="G108" s="291">
        <v>83.64</v>
      </c>
      <c r="H108" s="116"/>
      <c r="I108" s="292">
        <v>88.382937378345801</v>
      </c>
      <c r="J108" s="116"/>
      <c r="K108" s="292">
        <v>74.658936594932911</v>
      </c>
      <c r="L108" s="116"/>
      <c r="M108" s="292">
        <v>82.743567386075526</v>
      </c>
      <c r="N108" s="116"/>
      <c r="O108" s="291">
        <v>88.270799938586663</v>
      </c>
      <c r="P108" s="116"/>
      <c r="Q108" s="291">
        <v>71.434255952974553</v>
      </c>
      <c r="R108" s="116"/>
      <c r="S108" s="291">
        <v>79.292589913958508</v>
      </c>
      <c r="T108" s="116"/>
    </row>
    <row r="109" spans="2:20" ht="15" hidden="1" customHeight="1" outlineLevel="1" x14ac:dyDescent="0.25">
      <c r="B109" s="114" t="s">
        <v>91</v>
      </c>
      <c r="C109" s="291">
        <v>81.760000000000005</v>
      </c>
      <c r="D109" s="116"/>
      <c r="E109" s="291">
        <v>67.13</v>
      </c>
      <c r="F109" s="116"/>
      <c r="G109" s="291">
        <v>75.81</v>
      </c>
      <c r="H109" s="116"/>
      <c r="I109" s="292">
        <v>80.274390144831457</v>
      </c>
      <c r="J109" s="116"/>
      <c r="K109" s="292">
        <v>65.787910621239689</v>
      </c>
      <c r="L109" s="116"/>
      <c r="M109" s="292">
        <v>74.32170774497915</v>
      </c>
      <c r="N109" s="116"/>
      <c r="O109" s="291">
        <v>80.542170677522833</v>
      </c>
      <c r="P109" s="116"/>
      <c r="Q109" s="291">
        <v>61.207927337858749</v>
      </c>
      <c r="R109" s="116"/>
      <c r="S109" s="291">
        <v>70.232044233573689</v>
      </c>
      <c r="T109" s="116"/>
    </row>
    <row r="110" spans="2:20" ht="15" hidden="1" customHeight="1" outlineLevel="1" x14ac:dyDescent="0.25">
      <c r="B110" s="114" t="s">
        <v>92</v>
      </c>
      <c r="C110" s="291">
        <v>68.67</v>
      </c>
      <c r="D110" s="116"/>
      <c r="E110" s="291">
        <v>49.21</v>
      </c>
      <c r="F110" s="116"/>
      <c r="G110" s="291">
        <v>60.75</v>
      </c>
      <c r="H110" s="116"/>
      <c r="I110" s="292">
        <v>66.824989087001782</v>
      </c>
      <c r="J110" s="116"/>
      <c r="K110" s="292">
        <v>47.976749223770668</v>
      </c>
      <c r="L110" s="116"/>
      <c r="M110" s="292">
        <v>59.080002769288591</v>
      </c>
      <c r="N110" s="116"/>
      <c r="O110" s="291">
        <v>69.395615676339446</v>
      </c>
      <c r="P110" s="116"/>
      <c r="Q110" s="291">
        <v>47.118559888099412</v>
      </c>
      <c r="R110" s="116"/>
      <c r="S110" s="291">
        <v>57.496661397088019</v>
      </c>
      <c r="T110" s="116"/>
    </row>
    <row r="111" spans="2:20" ht="15" hidden="1" customHeight="1" outlineLevel="1" x14ac:dyDescent="0.25">
      <c r="B111" s="114" t="s">
        <v>93</v>
      </c>
      <c r="C111" s="291">
        <v>64.510000000000005</v>
      </c>
      <c r="D111" s="116"/>
      <c r="E111" s="291">
        <v>39.770000000000003</v>
      </c>
      <c r="F111" s="116"/>
      <c r="G111" s="291">
        <v>54.45</v>
      </c>
      <c r="H111" s="116"/>
      <c r="I111" s="292">
        <v>63.014684617059373</v>
      </c>
      <c r="J111" s="116"/>
      <c r="K111" s="292">
        <v>39.283143769551316</v>
      </c>
      <c r="L111" s="116"/>
      <c r="M111" s="292">
        <v>53.263086563558524</v>
      </c>
      <c r="N111" s="116"/>
      <c r="O111" s="291">
        <v>63.988672620513668</v>
      </c>
      <c r="P111" s="116"/>
      <c r="Q111" s="291">
        <v>41.937184090263337</v>
      </c>
      <c r="R111" s="116"/>
      <c r="S111" s="291">
        <v>52.210201699351792</v>
      </c>
      <c r="T111" s="116"/>
    </row>
    <row r="112" spans="2:20" ht="15" hidden="1" customHeight="1" outlineLevel="1" x14ac:dyDescent="0.25">
      <c r="B112" s="114" t="s">
        <v>94</v>
      </c>
      <c r="C112" s="291">
        <v>69.680000000000007</v>
      </c>
      <c r="D112" s="116"/>
      <c r="E112" s="291">
        <v>58.72</v>
      </c>
      <c r="F112" s="116"/>
      <c r="G112" s="291">
        <v>65.22</v>
      </c>
      <c r="H112" s="116"/>
      <c r="I112" s="292">
        <v>68.339545347704913</v>
      </c>
      <c r="J112" s="116"/>
      <c r="K112" s="292">
        <v>58.01790743013936</v>
      </c>
      <c r="L112" s="116"/>
      <c r="M112" s="292">
        <v>64.098250403030391</v>
      </c>
      <c r="N112" s="116"/>
      <c r="O112" s="291">
        <v>75.113017001940761</v>
      </c>
      <c r="P112" s="116"/>
      <c r="Q112" s="291">
        <v>55.571243711504607</v>
      </c>
      <c r="R112" s="116"/>
      <c r="S112" s="291">
        <v>64.675072727403972</v>
      </c>
      <c r="T112" s="116"/>
    </row>
    <row r="113" spans="2:20" ht="15" hidden="1" customHeight="1" outlineLevel="1" x14ac:dyDescent="0.25">
      <c r="B113" s="114" t="s">
        <v>95</v>
      </c>
      <c r="C113" s="291">
        <v>76.63</v>
      </c>
      <c r="D113" s="116"/>
      <c r="E113" s="291">
        <v>68.61</v>
      </c>
      <c r="F113" s="116"/>
      <c r="G113" s="291">
        <v>73.37</v>
      </c>
      <c r="H113" s="116"/>
      <c r="I113" s="292">
        <v>75.245908031858377</v>
      </c>
      <c r="J113" s="116"/>
      <c r="K113" s="292">
        <v>67.700474472362046</v>
      </c>
      <c r="L113" s="116"/>
      <c r="M113" s="292">
        <v>72.145391479460528</v>
      </c>
      <c r="N113" s="116"/>
      <c r="O113" s="291">
        <v>75.826226542341402</v>
      </c>
      <c r="P113" s="116"/>
      <c r="Q113" s="291">
        <v>60.398492167057007</v>
      </c>
      <c r="R113" s="116"/>
      <c r="S113" s="291">
        <v>67.585734274918323</v>
      </c>
      <c r="T113" s="116"/>
    </row>
    <row r="114" spans="2:20" ht="15" hidden="1" customHeight="1" outlineLevel="1" x14ac:dyDescent="0.25">
      <c r="B114" s="114" t="s">
        <v>96</v>
      </c>
      <c r="C114" s="291">
        <v>76.09</v>
      </c>
      <c r="D114" s="116"/>
      <c r="E114" s="291">
        <v>72.47</v>
      </c>
      <c r="F114" s="116"/>
      <c r="G114" s="291">
        <v>74.62</v>
      </c>
      <c r="H114" s="116"/>
      <c r="I114" s="292">
        <v>74.051288693174456</v>
      </c>
      <c r="J114" s="116"/>
      <c r="K114" s="292">
        <v>71.073723734565675</v>
      </c>
      <c r="L114" s="116"/>
      <c r="M114" s="292">
        <v>72.827768617460933</v>
      </c>
      <c r="N114" s="116"/>
      <c r="O114" s="291">
        <v>75.305390782328345</v>
      </c>
      <c r="P114" s="116"/>
      <c r="Q114" s="291">
        <v>63.72165018613898</v>
      </c>
      <c r="R114" s="116"/>
      <c r="S114" s="291">
        <v>69.118109974353345</v>
      </c>
      <c r="T114" s="116"/>
    </row>
    <row r="115" spans="2:20" ht="15" hidden="1" customHeight="1" outlineLevel="1" x14ac:dyDescent="0.25">
      <c r="B115" s="114" t="s">
        <v>97</v>
      </c>
      <c r="C115" s="291">
        <v>66.41</v>
      </c>
      <c r="D115" s="116"/>
      <c r="E115" s="291">
        <v>67.64</v>
      </c>
      <c r="F115" s="116"/>
      <c r="G115" s="291">
        <v>66.91</v>
      </c>
      <c r="H115" s="116"/>
      <c r="I115" s="292">
        <v>64.414418805668475</v>
      </c>
      <c r="J115" s="116"/>
      <c r="K115" s="292">
        <v>66.639724773420227</v>
      </c>
      <c r="L115" s="116"/>
      <c r="M115" s="292">
        <v>65.328825901398645</v>
      </c>
      <c r="N115" s="116"/>
      <c r="O115" s="291">
        <v>72.924878885586196</v>
      </c>
      <c r="P115" s="116"/>
      <c r="Q115" s="291">
        <v>59.413443960935503</v>
      </c>
      <c r="R115" s="116"/>
      <c r="S115" s="291">
        <v>65.707949146586728</v>
      </c>
      <c r="T115" s="116"/>
    </row>
    <row r="116" spans="2:20" collapsed="1" x14ac:dyDescent="0.25">
      <c r="B116" s="125">
        <v>2006</v>
      </c>
      <c r="C116" s="292">
        <v>72.616612336092601</v>
      </c>
      <c r="D116" s="126"/>
      <c r="E116" s="292">
        <v>60.894669860007419</v>
      </c>
      <c r="F116" s="126"/>
      <c r="G116" s="292">
        <v>67.849960269218485</v>
      </c>
      <c r="H116" s="126"/>
      <c r="I116" s="292">
        <v>71.229909848745152</v>
      </c>
      <c r="J116" s="126"/>
      <c r="K116" s="292">
        <v>60.098122904873208</v>
      </c>
      <c r="L116" s="126"/>
      <c r="M116" s="292">
        <v>66.655714157391785</v>
      </c>
      <c r="N116" s="126"/>
      <c r="O116" s="292">
        <v>74.352968763711189</v>
      </c>
      <c r="P116" s="126"/>
      <c r="Q116" s="292">
        <v>56.911900920105744</v>
      </c>
      <c r="R116" s="126"/>
      <c r="S116" s="292">
        <v>65.044807541401354</v>
      </c>
      <c r="T116" s="126"/>
    </row>
    <row r="117" spans="2:20" ht="15" customHeight="1" x14ac:dyDescent="0.25">
      <c r="B117" s="402" t="s">
        <v>79</v>
      </c>
      <c r="C117" s="402"/>
      <c r="D117" s="402"/>
      <c r="E117" s="402"/>
      <c r="F117" s="402"/>
      <c r="G117" s="402"/>
      <c r="H117" s="402"/>
      <c r="I117" s="402"/>
      <c r="J117" s="402"/>
      <c r="K117" s="402"/>
      <c r="L117" s="402"/>
      <c r="M117" s="402"/>
      <c r="N117" s="402"/>
      <c r="O117" s="402"/>
      <c r="P117" s="402"/>
      <c r="Q117" s="402"/>
      <c r="R117" s="402"/>
      <c r="S117" s="402"/>
      <c r="T117" s="402"/>
    </row>
  </sheetData>
  <mergeCells count="6">
    <mergeCell ref="B117:T117"/>
    <mergeCell ref="B5:T5"/>
    <mergeCell ref="B6:B7"/>
    <mergeCell ref="C6:H6"/>
    <mergeCell ref="I6:N6"/>
    <mergeCell ref="O6:T6"/>
  </mergeCells>
  <printOptions horizontalCentered="1" verticalCentered="1"/>
  <pageMargins left="0.38" right="0.46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N10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3" width="10.7109375" style="110" customWidth="1"/>
    <col min="4" max="4" width="11.7109375" style="110" customWidth="1"/>
    <col min="5" max="6" width="10.7109375" style="110" customWidth="1"/>
    <col min="7" max="7" width="11.7109375" style="110" customWidth="1"/>
    <col min="8" max="9" width="10.7109375" style="110" customWidth="1"/>
    <col min="10" max="10" width="11.7109375" style="110" customWidth="1"/>
    <col min="11" max="11" width="10.7109375" style="110" customWidth="1"/>
    <col min="12" max="16384" width="11.42578125" style="110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403" t="s">
        <v>274</v>
      </c>
      <c r="C5" s="403"/>
      <c r="D5" s="403"/>
      <c r="E5" s="403"/>
      <c r="F5" s="403"/>
      <c r="G5" s="403"/>
      <c r="H5" s="403"/>
      <c r="I5" s="403"/>
      <c r="J5" s="403"/>
      <c r="K5" s="403"/>
    </row>
    <row r="6" spans="2:14" ht="15" customHeight="1" x14ac:dyDescent="0.25">
      <c r="B6" s="404"/>
      <c r="C6" s="404" t="s">
        <v>71</v>
      </c>
      <c r="D6" s="404"/>
      <c r="E6" s="404"/>
      <c r="F6" s="407" t="s">
        <v>134</v>
      </c>
      <c r="G6" s="407"/>
      <c r="H6" s="407"/>
      <c r="I6" s="404" t="s">
        <v>47</v>
      </c>
      <c r="J6" s="404"/>
      <c r="K6" s="404"/>
    </row>
    <row r="7" spans="2:14" ht="15" customHeight="1" x14ac:dyDescent="0.25">
      <c r="B7" s="404"/>
      <c r="C7" s="130" t="s">
        <v>142</v>
      </c>
      <c r="D7" s="130" t="s">
        <v>143</v>
      </c>
      <c r="E7" s="130" t="s">
        <v>117</v>
      </c>
      <c r="F7" s="131" t="s">
        <v>142</v>
      </c>
      <c r="G7" s="131" t="s">
        <v>143</v>
      </c>
      <c r="H7" s="131" t="s">
        <v>117</v>
      </c>
      <c r="I7" s="130" t="s">
        <v>136</v>
      </c>
      <c r="J7" s="130" t="s">
        <v>143</v>
      </c>
      <c r="K7" s="130" t="s">
        <v>117</v>
      </c>
    </row>
    <row r="8" spans="2:14" x14ac:dyDescent="0.25">
      <c r="B8" s="114" t="s">
        <v>94</v>
      </c>
      <c r="C8" s="155">
        <f>IFERROR('Tablas evol IO zona'!C8/'Tablas evol IO zona'!C21-1,"-")</f>
        <v>0.11141650558514349</v>
      </c>
      <c r="D8" s="155">
        <f>IFERROR('Tablas evol IO zona'!E8/'Tablas evol IO zona'!E21-1,"-")</f>
        <v>0.16911257671521485</v>
      </c>
      <c r="E8" s="155">
        <f>IFERROR('Tablas evol IO zona'!G8/'Tablas evol IO zona'!G21-1,"-")</f>
        <v>0.12849467991675212</v>
      </c>
      <c r="F8" s="116">
        <f>IFERROR('Tablas evol IO zona'!I8/'Tablas evol IO zona'!I21-1,"-")</f>
        <v>0.11639583793723784</v>
      </c>
      <c r="G8" s="116">
        <f>IFERROR('Tablas evol IO zona'!K8/'Tablas evol IO zona'!K21-1,"-")</f>
        <v>0.16872492859349975</v>
      </c>
      <c r="H8" s="116">
        <f>IFERROR('Tablas evol IO zona'!M8/'Tablas evol IO zona'!M21-1,"-")</f>
        <v>0.13110408896161352</v>
      </c>
      <c r="I8" s="155">
        <f>IFERROR('Tablas evol IO zona'!O8/'Tablas evol IO zona'!O21-1,"-")</f>
        <v>8.1247552768000997E-2</v>
      </c>
      <c r="J8" s="155">
        <f>IFERROR('Tablas evol IO zona'!Q8/'Tablas evol IO zona'!Q21-1,"-")</f>
        <v>0.16072723692997948</v>
      </c>
      <c r="K8" s="155">
        <f>IFERROR('Tablas evol IO zona'!S8/'Tablas evol IO zona'!S21-1,"-")</f>
        <v>0.11798385251740151</v>
      </c>
    </row>
    <row r="9" spans="2:14" x14ac:dyDescent="0.25">
      <c r="B9" s="114" t="s">
        <v>95</v>
      </c>
      <c r="C9" s="155">
        <f>IFERROR('Tablas evol IO zona'!C9/'Tablas evol IO zona'!C22-1,"-")</f>
        <v>-4.0370944912769158E-2</v>
      </c>
      <c r="D9" s="155">
        <f>IFERROR('Tablas evol IO zona'!E9/'Tablas evol IO zona'!E22-1,"-")</f>
        <v>0.12329259525521197</v>
      </c>
      <c r="E9" s="155">
        <f>IFERROR('Tablas evol IO zona'!G9/'Tablas evol IO zona'!G22-1,"-")</f>
        <v>4.9794961921501013E-3</v>
      </c>
      <c r="F9" s="116">
        <f>IFERROR('Tablas evol IO zona'!I9/'Tablas evol IO zona'!I22-1,"-")</f>
        <v>-3.521902859893089E-2</v>
      </c>
      <c r="G9" s="116">
        <f>IFERROR('Tablas evol IO zona'!K9/'Tablas evol IO zona'!K22-1,"-")</f>
        <v>0.11827187793427218</v>
      </c>
      <c r="H9" s="116">
        <f>IFERROR('Tablas evol IO zona'!M9/'Tablas evol IO zona'!M22-1,"-")</f>
        <v>6.0267505396536247E-3</v>
      </c>
      <c r="I9" s="155">
        <f>IFERROR('Tablas evol IO zona'!O9/'Tablas evol IO zona'!O22-1,"-")</f>
        <v>-2.3305204989065853E-3</v>
      </c>
      <c r="J9" s="155">
        <f>IFERROR('Tablas evol IO zona'!Q9/'Tablas evol IO zona'!Q22-1,"-")</f>
        <v>4.9026419855056513E-2</v>
      </c>
      <c r="K9" s="155">
        <f>IFERROR('Tablas evol IO zona'!S9/'Tablas evol IO zona'!S22-1,"-")</f>
        <v>2.3167532932761858E-2</v>
      </c>
    </row>
    <row r="10" spans="2:14" x14ac:dyDescent="0.25">
      <c r="B10" s="114" t="s">
        <v>96</v>
      </c>
      <c r="C10" s="155">
        <f>IFERROR('Tablas evol IO zona'!C10/'Tablas evol IO zona'!C23-1,"-")</f>
        <v>1.7450251297904451E-2</v>
      </c>
      <c r="D10" s="155">
        <f>IFERROR('Tablas evol IO zona'!E10/'Tablas evol IO zona'!E23-1,"-")</f>
        <v>8.1976620759153462E-2</v>
      </c>
      <c r="E10" s="155">
        <f>IFERROR('Tablas evol IO zona'!G10/'Tablas evol IO zona'!G23-1,"-")</f>
        <v>3.6805458275905201E-2</v>
      </c>
      <c r="F10" s="116">
        <f>IFERROR('Tablas evol IO zona'!I10/'Tablas evol IO zona'!I23-1,"-")</f>
        <v>2.2482250854588326E-2</v>
      </c>
      <c r="G10" s="116">
        <f>IFERROR('Tablas evol IO zona'!K10/'Tablas evol IO zona'!K23-1,"-")</f>
        <v>8.144796380090491E-2</v>
      </c>
      <c r="H10" s="116">
        <f>IFERROR('Tablas evol IO zona'!M10/'Tablas evol IO zona'!M23-1,"-")</f>
        <v>3.9287733182589157E-2</v>
      </c>
      <c r="I10" s="155">
        <f>IFERROR('Tablas evol IO zona'!O10/'Tablas evol IO zona'!O23-1,"-")</f>
        <v>6.9001705365341559E-2</v>
      </c>
      <c r="J10" s="155">
        <f>IFERROR('Tablas evol IO zona'!Q10/'Tablas evol IO zona'!Q23-1,"-")</f>
        <v>4.3732265064263087E-2</v>
      </c>
      <c r="K10" s="155">
        <f>IFERROR('Tablas evol IO zona'!S10/'Tablas evol IO zona'!S23-1,"-")</f>
        <v>6.4821558630735465E-2</v>
      </c>
    </row>
    <row r="11" spans="2:14" x14ac:dyDescent="0.25">
      <c r="B11" s="114" t="s">
        <v>97</v>
      </c>
      <c r="C11" s="155">
        <f>IFERROR('Tablas evol IO zona'!C11/'Tablas evol IO zona'!C24-1,"-")</f>
        <v>7.2911992288771765E-2</v>
      </c>
      <c r="D11" s="155">
        <f>IFERROR('Tablas evol IO zona'!E11/'Tablas evol IO zona'!E24-1,"-")</f>
        <v>2.141762155017779E-2</v>
      </c>
      <c r="E11" s="155">
        <f>IFERROR('Tablas evol IO zona'!G11/'Tablas evol IO zona'!G24-1,"-")</f>
        <v>5.9419062142864965E-2</v>
      </c>
      <c r="F11" s="116">
        <f>IFERROR('Tablas evol IO zona'!I11/'Tablas evol IO zona'!I24-1,"-")</f>
        <v>8.4432759951113212E-2</v>
      </c>
      <c r="G11" s="116">
        <f>IFERROR('Tablas evol IO zona'!K11/'Tablas evol IO zona'!K24-1,"-")</f>
        <v>2.4522232844257807E-2</v>
      </c>
      <c r="H11" s="116">
        <f>IFERROR('Tablas evol IO zona'!M11/'Tablas evol IO zona'!M24-1,"-")</f>
        <v>6.8149387146728024E-2</v>
      </c>
      <c r="I11" s="155">
        <f>IFERROR('Tablas evol IO zona'!O11/'Tablas evol IO zona'!O24-1,"-")</f>
        <v>3.0690031659190264E-2</v>
      </c>
      <c r="J11" s="155">
        <f>IFERROR('Tablas evol IO zona'!Q11/'Tablas evol IO zona'!Q24-1,"-")</f>
        <v>6.6359816113247261E-2</v>
      </c>
      <c r="K11" s="155">
        <f>IFERROR('Tablas evol IO zona'!S11/'Tablas evol IO zona'!S24-1,"-")</f>
        <v>5.0159505127413739E-2</v>
      </c>
    </row>
    <row r="12" spans="2:14" ht="30" customHeight="1" x14ac:dyDescent="0.25">
      <c r="B12" s="63" t="str">
        <f>actualizaciones!$A$2</f>
        <v>I cuatrimestre 2014</v>
      </c>
      <c r="C12" s="120">
        <v>3.5306118976710543E-2</v>
      </c>
      <c r="D12" s="120">
        <v>9.0952506155267399E-2</v>
      </c>
      <c r="E12" s="120">
        <v>5.2129716186986919E-2</v>
      </c>
      <c r="F12" s="120">
        <v>4.1801724971025411E-2</v>
      </c>
      <c r="G12" s="120">
        <v>9.054710286861356E-2</v>
      </c>
      <c r="H12" s="120">
        <v>5.591096820210284E-2</v>
      </c>
      <c r="I12" s="120">
        <v>4.2523713284954523E-2</v>
      </c>
      <c r="J12" s="120">
        <v>7.5891359105134892E-2</v>
      </c>
      <c r="K12" s="120">
        <v>6.1532139050015422E-2</v>
      </c>
      <c r="N12" s="110" t="s">
        <v>275</v>
      </c>
    </row>
    <row r="13" spans="2:14" outlineLevel="1" x14ac:dyDescent="0.25">
      <c r="B13" s="114" t="s">
        <v>86</v>
      </c>
      <c r="C13" s="155">
        <f>IFERROR('Tablas evol IO zona'!C13/'Tablas evol IO zona'!C26-1,"-")</f>
        <v>0.11113797111084356</v>
      </c>
      <c r="D13" s="155">
        <f>IFERROR('Tablas evol IO zona'!E13/'Tablas evol IO zona'!E26-1,"-")</f>
        <v>8.1732760036784535E-2</v>
      </c>
      <c r="E13" s="155">
        <f>IFERROR('Tablas evol IO zona'!G13/'Tablas evol IO zona'!G26-1,"-")</f>
        <v>0.104051913684998</v>
      </c>
      <c r="F13" s="116">
        <f>IFERROR('Tablas evol IO zona'!I13/'Tablas evol IO zona'!I26-1,"-")</f>
        <v>0.1320185494181243</v>
      </c>
      <c r="G13" s="116">
        <f>IFERROR('Tablas evol IO zona'!K13/'Tablas evol IO zona'!K26-1,"-")</f>
        <v>6.9134697329458872E-2</v>
      </c>
      <c r="H13" s="116">
        <f>IFERROR('Tablas evol IO zona'!M13/'Tablas evol IO zona'!M26-1,"-")</f>
        <v>0.11532303173152858</v>
      </c>
      <c r="I13" s="155">
        <f>IFERROR('Tablas evol IO zona'!O13/'Tablas evol IO zona'!O26-1,"-")</f>
        <v>6.8869531937828299E-2</v>
      </c>
      <c r="J13" s="155">
        <f>IFERROR('Tablas evol IO zona'!Q13/'Tablas evol IO zona'!Q26-1,"-")</f>
        <v>0.10690598812595931</v>
      </c>
      <c r="K13" s="155">
        <f>IFERROR('Tablas evol IO zona'!S13/'Tablas evol IO zona'!S26-1,"-")</f>
        <v>8.6070374047204412E-2</v>
      </c>
    </row>
    <row r="14" spans="2:14" outlineLevel="1" x14ac:dyDescent="0.25">
      <c r="B14" s="114" t="s">
        <v>87</v>
      </c>
      <c r="C14" s="155">
        <f>IFERROR('Tablas evol IO zona'!C14/'Tablas evol IO zona'!C27-1,"-")</f>
        <v>0.22081384145052652</v>
      </c>
      <c r="D14" s="155">
        <f>IFERROR('Tablas evol IO zona'!E14/'Tablas evol IO zona'!E27-1,"-")</f>
        <v>0.37229423994943533</v>
      </c>
      <c r="E14" s="155">
        <f>IFERROR('Tablas evol IO zona'!G14/'Tablas evol IO zona'!G27-1,"-")</f>
        <v>0.26478396874453303</v>
      </c>
      <c r="F14" s="116">
        <f>IFERROR('Tablas evol IO zona'!I14/'Tablas evol IO zona'!I27-1,"-")</f>
        <v>0.24353209572939383</v>
      </c>
      <c r="G14" s="116">
        <f>IFERROR('Tablas evol IO zona'!K14/'Tablas evol IO zona'!K27-1,"-")</f>
        <v>0.34605941374247506</v>
      </c>
      <c r="H14" s="116">
        <f>IFERROR('Tablas evol IO zona'!M14/'Tablas evol IO zona'!M27-1,"-")</f>
        <v>0.27465731612187749</v>
      </c>
      <c r="I14" s="155">
        <f>IFERROR('Tablas evol IO zona'!O14/'Tablas evol IO zona'!O27-1,"-")</f>
        <v>8.1752650769824298E-2</v>
      </c>
      <c r="J14" s="155">
        <f>IFERROR('Tablas evol IO zona'!Q14/'Tablas evol IO zona'!Q27-1,"-")</f>
        <v>0.11704018690538587</v>
      </c>
      <c r="K14" s="155">
        <f>IFERROR('Tablas evol IO zona'!S14/'Tablas evol IO zona'!S27-1,"-")</f>
        <v>9.7913789237438653E-2</v>
      </c>
    </row>
    <row r="15" spans="2:14" outlineLevel="1" x14ac:dyDescent="0.25">
      <c r="B15" s="114" t="s">
        <v>88</v>
      </c>
      <c r="C15" s="155">
        <f>IFERROR('Tablas evol IO zona'!C15/'Tablas evol IO zona'!C28-1,"-")</f>
        <v>5.2100419049379898E-2</v>
      </c>
      <c r="D15" s="155">
        <f>IFERROR('Tablas evol IO zona'!E15/'Tablas evol IO zona'!E28-1,"-")</f>
        <v>0.19515594512652701</v>
      </c>
      <c r="E15" s="155">
        <f>IFERROR('Tablas evol IO zona'!G15/'Tablas evol IO zona'!G28-1,"-")</f>
        <v>9.1252930822038225E-2</v>
      </c>
      <c r="F15" s="116">
        <f>IFERROR('Tablas evol IO zona'!I15/'Tablas evol IO zona'!I28-1,"-")</f>
        <v>5.6667283950617264E-2</v>
      </c>
      <c r="G15" s="116">
        <f>IFERROR('Tablas evol IO zona'!K15/'Tablas evol IO zona'!K28-1,"-")</f>
        <v>0.17556150533945969</v>
      </c>
      <c r="H15" s="116">
        <f>IFERROR('Tablas evol IO zona'!M15/'Tablas evol IO zona'!M28-1,"-")</f>
        <v>9.0946000081510991E-2</v>
      </c>
      <c r="I15" s="155">
        <f>IFERROR('Tablas evol IO zona'!O15/'Tablas evol IO zona'!O28-1,"-")</f>
        <v>3.2625710325570934E-2</v>
      </c>
      <c r="J15" s="155">
        <f>IFERROR('Tablas evol IO zona'!Q15/'Tablas evol IO zona'!Q28-1,"-")</f>
        <v>4.4808281680042583E-2</v>
      </c>
      <c r="K15" s="155">
        <f>IFERROR('Tablas evol IO zona'!S15/'Tablas evol IO zona'!S28-1,"-")</f>
        <v>4.0099119749046785E-2</v>
      </c>
    </row>
    <row r="16" spans="2:14" outlineLevel="1" x14ac:dyDescent="0.25">
      <c r="B16" s="114" t="s">
        <v>89</v>
      </c>
      <c r="C16" s="155">
        <f>IFERROR('Tablas evol IO zona'!C16/'Tablas evol IO zona'!C29-1,"-")</f>
        <v>-3.5589885298595858E-3</v>
      </c>
      <c r="D16" s="155">
        <f>IFERROR('Tablas evol IO zona'!E16/'Tablas evol IO zona'!E29-1,"-")</f>
        <v>0.13857991607163278</v>
      </c>
      <c r="E16" s="155">
        <f>IFERROR('Tablas evol IO zona'!G16/'Tablas evol IO zona'!G29-1,"-")</f>
        <v>3.170083156978265E-2</v>
      </c>
      <c r="F16" s="116">
        <f>IFERROR('Tablas evol IO zona'!I16/'Tablas evol IO zona'!I29-1,"-")</f>
        <v>1.1084165960381087E-2</v>
      </c>
      <c r="G16" s="116">
        <f>IFERROR('Tablas evol IO zona'!K16/'Tablas evol IO zona'!K29-1,"-")</f>
        <v>0.11560550882770149</v>
      </c>
      <c r="H16" s="116">
        <f>IFERROR('Tablas evol IO zona'!M16/'Tablas evol IO zona'!M29-1,"-")</f>
        <v>3.9688971039133047E-2</v>
      </c>
      <c r="I16" s="155">
        <f>IFERROR('Tablas evol IO zona'!O16/'Tablas evol IO zona'!O29-1,"-")</f>
        <v>9.1184656217824234E-3</v>
      </c>
      <c r="J16" s="155">
        <f>IFERROR('Tablas evol IO zona'!Q16/'Tablas evol IO zona'!Q29-1,"-")</f>
        <v>6.5663227271921309E-2</v>
      </c>
      <c r="K16" s="155">
        <f>IFERROR('Tablas evol IO zona'!S16/'Tablas evol IO zona'!S29-1,"-")</f>
        <v>3.2834518463809248E-2</v>
      </c>
    </row>
    <row r="17" spans="2:14" outlineLevel="1" x14ac:dyDescent="0.25">
      <c r="B17" s="114" t="s">
        <v>90</v>
      </c>
      <c r="C17" s="155">
        <f>IFERROR('Tablas evol IO zona'!C17/'Tablas evol IO zona'!C30-1,"-")</f>
        <v>8.6569824524749928E-2</v>
      </c>
      <c r="D17" s="155">
        <f>IFERROR('Tablas evol IO zona'!E17/'Tablas evol IO zona'!E30-1,"-")</f>
        <v>0.18384447353374922</v>
      </c>
      <c r="E17" s="155">
        <f>IFERROR('Tablas evol IO zona'!G17/'Tablas evol IO zona'!G30-1,"-")</f>
        <v>0.11472532971318694</v>
      </c>
      <c r="F17" s="116">
        <f>IFERROR('Tablas evol IO zona'!I17/'Tablas evol IO zona'!I30-1,"-")</f>
        <v>8.3415273680760293E-2</v>
      </c>
      <c r="G17" s="116">
        <f>IFERROR('Tablas evol IO zona'!K17/'Tablas evol IO zona'!K30-1,"-")</f>
        <v>0.16539551100457617</v>
      </c>
      <c r="H17" s="116">
        <f>IFERROR('Tablas evol IO zona'!M17/'Tablas evol IO zona'!M30-1,"-")</f>
        <v>0.10817565155301678</v>
      </c>
      <c r="I17" s="155">
        <f>IFERROR('Tablas evol IO zona'!O17/'Tablas evol IO zona'!O30-1,"-")</f>
        <v>3.1851191234552267E-2</v>
      </c>
      <c r="J17" s="155">
        <f>IFERROR('Tablas evol IO zona'!Q17/'Tablas evol IO zona'!Q30-1,"-")</f>
        <v>1.9996721848877241E-2</v>
      </c>
      <c r="K17" s="155">
        <f>IFERROR('Tablas evol IO zona'!S17/'Tablas evol IO zona'!S30-1,"-")</f>
        <v>2.9399233063485353E-2</v>
      </c>
    </row>
    <row r="18" spans="2:14" outlineLevel="1" x14ac:dyDescent="0.25">
      <c r="B18" s="114" t="s">
        <v>91</v>
      </c>
      <c r="C18" s="155">
        <f>IFERROR('Tablas evol IO zona'!C18/'Tablas evol IO zona'!C31-1,"-")</f>
        <v>0.23217813140545185</v>
      </c>
      <c r="D18" s="155">
        <f>IFERROR('Tablas evol IO zona'!E18/'Tablas evol IO zona'!E31-1,"-")</f>
        <v>1.24521144812234</v>
      </c>
      <c r="E18" s="155">
        <f>IFERROR('Tablas evol IO zona'!G18/'Tablas evol IO zona'!G31-1,"-")</f>
        <v>0.41786707096330877</v>
      </c>
      <c r="F18" s="116">
        <f>IFERROR('Tablas evol IO zona'!I18/'Tablas evol IO zona'!I31-1,"-")</f>
        <v>8.5754388832102624E-2</v>
      </c>
      <c r="G18" s="116">
        <f>IFERROR('Tablas evol IO zona'!K18/'Tablas evol IO zona'!K31-1,"-")</f>
        <v>0.19494338484243445</v>
      </c>
      <c r="H18" s="116">
        <f>IFERROR('Tablas evol IO zona'!M18/'Tablas evol IO zona'!M31-1,"-")</f>
        <v>0.11785420287925663</v>
      </c>
      <c r="I18" s="155">
        <f>IFERROR('Tablas evol IO zona'!O18/'Tablas evol IO zona'!O31-1,"-")</f>
        <v>-1.6229629708900961E-2</v>
      </c>
      <c r="J18" s="155">
        <f>IFERROR('Tablas evol IO zona'!Q18/'Tablas evol IO zona'!Q31-1,"-")</f>
        <v>2.5523415553616147E-2</v>
      </c>
      <c r="K18" s="155">
        <f>IFERROR('Tablas evol IO zona'!S18/'Tablas evol IO zona'!S31-1,"-")</f>
        <v>2.1781654464190225E-3</v>
      </c>
    </row>
    <row r="19" spans="2:14" outlineLevel="1" x14ac:dyDescent="0.25">
      <c r="B19" s="114" t="s">
        <v>92</v>
      </c>
      <c r="C19" s="155">
        <f>IFERROR('Tablas evol IO zona'!C19/'Tablas evol IO zona'!C32-1,"-")</f>
        <v>-4.7317571247686208E-2</v>
      </c>
      <c r="D19" s="155">
        <f>IFERROR('Tablas evol IO zona'!E19/'Tablas evol IO zona'!E32-1,"-")</f>
        <v>1.5664059280910969E-3</v>
      </c>
      <c r="E19" s="155">
        <f>IFERROR('Tablas evol IO zona'!G19/'Tablas evol IO zona'!G32-1,"-")</f>
        <v>-3.7922290375273837E-2</v>
      </c>
      <c r="F19" s="116">
        <f>IFERROR('Tablas evol IO zona'!I19/'Tablas evol IO zona'!I32-1,"-")</f>
        <v>-4.6130119992127461E-2</v>
      </c>
      <c r="G19" s="116">
        <f>IFERROR('Tablas evol IO zona'!K19/'Tablas evol IO zona'!K32-1,"-")</f>
        <v>9.3658617667502497E-3</v>
      </c>
      <c r="H19" s="116">
        <f>IFERROR('Tablas evol IO zona'!M19/'Tablas evol IO zona'!M32-1,"-")</f>
        <v>-3.1892220017399664E-2</v>
      </c>
      <c r="I19" s="155">
        <f>IFERROR('Tablas evol IO zona'!O19/'Tablas evol IO zona'!O32-1,"-")</f>
        <v>-1.7418100685762106E-4</v>
      </c>
      <c r="J19" s="155">
        <f>IFERROR('Tablas evol IO zona'!Q19/'Tablas evol IO zona'!Q32-1,"-")</f>
        <v>1.6214858177716618E-2</v>
      </c>
      <c r="K19" s="155">
        <f>IFERROR('Tablas evol IO zona'!S19/'Tablas evol IO zona'!S32-1,"-")</f>
        <v>6.1974951758105856E-3</v>
      </c>
    </row>
    <row r="20" spans="2:14" outlineLevel="1" x14ac:dyDescent="0.25">
      <c r="B20" s="114" t="s">
        <v>93</v>
      </c>
      <c r="C20" s="155">
        <f>IFERROR('Tablas evol IO zona'!C20/'Tablas evol IO zona'!C33-1,"-")</f>
        <v>-8.3127274163955711E-2</v>
      </c>
      <c r="D20" s="155">
        <f>IFERROR('Tablas evol IO zona'!E20/'Tablas evol IO zona'!E33-1,"-")</f>
        <v>2.1660844272541002E-2</v>
      </c>
      <c r="E20" s="155">
        <f>IFERROR('Tablas evol IO zona'!G20/'Tablas evol IO zona'!G33-1,"-")</f>
        <v>-6.3686660899215708E-2</v>
      </c>
      <c r="F20" s="116">
        <f>IFERROR('Tablas evol IO zona'!I20/'Tablas evol IO zona'!I33-1,"-")</f>
        <v>-5.8585965456613986E-2</v>
      </c>
      <c r="G20" s="116">
        <f>IFERROR('Tablas evol IO zona'!K20/'Tablas evol IO zona'!K33-1,"-")</f>
        <v>4.803499593944327E-2</v>
      </c>
      <c r="H20" s="116">
        <f>IFERROR('Tablas evol IO zona'!M20/'Tablas evol IO zona'!M33-1,"-")</f>
        <v>-3.4518397865215711E-2</v>
      </c>
      <c r="I20" s="155">
        <f>IFERROR('Tablas evol IO zona'!O20/'Tablas evol IO zona'!O33-1,"-")</f>
        <v>3.8570331110009848E-2</v>
      </c>
      <c r="J20" s="155">
        <f>IFERROR('Tablas evol IO zona'!Q20/'Tablas evol IO zona'!Q33-1,"-")</f>
        <v>9.2489162122365132E-2</v>
      </c>
      <c r="K20" s="155">
        <f>IFERROR('Tablas evol IO zona'!S20/'Tablas evol IO zona'!S33-1,"-")</f>
        <v>5.792995354593633E-2</v>
      </c>
    </row>
    <row r="21" spans="2:14" outlineLevel="1" x14ac:dyDescent="0.25">
      <c r="B21" s="114" t="s">
        <v>94</v>
      </c>
      <c r="C21" s="155">
        <f>IFERROR('Tablas evol IO zona'!C21/'Tablas evol IO zona'!C34-1,"-")</f>
        <v>-9.1140743581616945E-2</v>
      </c>
      <c r="D21" s="155">
        <f>IFERROR('Tablas evol IO zona'!E21/'Tablas evol IO zona'!E34-1,"-")</f>
        <v>-6.0681361471425332E-2</v>
      </c>
      <c r="E21" s="155">
        <f>IFERROR('Tablas evol IO zona'!G21/'Tablas evol IO zona'!G34-1,"-")</f>
        <v>-8.5502494785236749E-2</v>
      </c>
      <c r="F21" s="116">
        <f>IFERROR('Tablas evol IO zona'!I21/'Tablas evol IO zona'!I34-1,"-")</f>
        <v>-9.2959314270521176E-2</v>
      </c>
      <c r="G21" s="116">
        <f>IFERROR('Tablas evol IO zona'!K21/'Tablas evol IO zona'!K34-1,"-")</f>
        <v>-6.2731619213291623E-2</v>
      </c>
      <c r="H21" s="116">
        <f>IFERROR('Tablas evol IO zona'!M21/'Tablas evol IO zona'!M34-1,"-")</f>
        <v>-8.4598560119734545E-2</v>
      </c>
      <c r="I21" s="155">
        <f>IFERROR('Tablas evol IO zona'!O21/'Tablas evol IO zona'!O34-1,"-")</f>
        <v>-2.6148938133365829E-2</v>
      </c>
      <c r="J21" s="155">
        <f>IFERROR('Tablas evol IO zona'!Q21/'Tablas evol IO zona'!Q34-1,"-")</f>
        <v>-3.0723053329967054E-2</v>
      </c>
      <c r="K21" s="155">
        <f>IFERROR('Tablas evol IO zona'!S21/'Tablas evol IO zona'!S34-1,"-")</f>
        <v>-2.7289428825036488E-2</v>
      </c>
    </row>
    <row r="22" spans="2:14" outlineLevel="1" x14ac:dyDescent="0.25">
      <c r="B22" s="114" t="s">
        <v>95</v>
      </c>
      <c r="C22" s="155">
        <f>IFERROR('Tablas evol IO zona'!C22/'Tablas evol IO zona'!C35-1,"-")</f>
        <v>-6.1642877597289925E-3</v>
      </c>
      <c r="D22" s="155">
        <f>IFERROR('Tablas evol IO zona'!E22/'Tablas evol IO zona'!E35-1,"-")</f>
        <v>-5.3775841408593039E-2</v>
      </c>
      <c r="E22" s="155">
        <f>IFERROR('Tablas evol IO zona'!G22/'Tablas evol IO zona'!G35-1,"-")</f>
        <v>-2.1100813701886434E-2</v>
      </c>
      <c r="F22" s="116">
        <f>IFERROR('Tablas evol IO zona'!I22/'Tablas evol IO zona'!I35-1,"-")</f>
        <v>-1.2970864615742261E-3</v>
      </c>
      <c r="G22" s="116">
        <f>IFERROR('Tablas evol IO zona'!K22/'Tablas evol IO zona'!K35-1,"-")</f>
        <v>-5.661910892949773E-2</v>
      </c>
      <c r="H22" s="116">
        <f>IFERROR('Tablas evol IO zona'!M22/'Tablas evol IO zona'!M35-1,"-")</f>
        <v>-1.6097859091624533E-2</v>
      </c>
      <c r="I22" s="155">
        <f>IFERROR('Tablas evol IO zona'!O22/'Tablas evol IO zona'!O35-1,"-")</f>
        <v>6.9564271857091464E-2</v>
      </c>
      <c r="J22" s="155">
        <f>IFERROR('Tablas evol IO zona'!Q22/'Tablas evol IO zona'!Q35-1,"-")</f>
        <v>-4.311007312317594E-3</v>
      </c>
      <c r="K22" s="155">
        <f>IFERROR('Tablas evol IO zona'!S22/'Tablas evol IO zona'!S35-1,"-")</f>
        <v>3.9729364095761888E-2</v>
      </c>
    </row>
    <row r="23" spans="2:14" outlineLevel="1" x14ac:dyDescent="0.25">
      <c r="B23" s="114" t="s">
        <v>96</v>
      </c>
      <c r="C23" s="155">
        <f>IFERROR('Tablas evol IO zona'!C23/'Tablas evol IO zona'!C36-1,"-")</f>
        <v>-4.9808749380872763E-2</v>
      </c>
      <c r="D23" s="155">
        <f>IFERROR('Tablas evol IO zona'!E23/'Tablas evol IO zona'!E36-1,"-")</f>
        <v>-7.4255037370744459E-2</v>
      </c>
      <c r="E23" s="155">
        <f>IFERROR('Tablas evol IO zona'!G23/'Tablas evol IO zona'!G36-1,"-")</f>
        <v>-5.8129939006520748E-2</v>
      </c>
      <c r="F23" s="116">
        <f>IFERROR('Tablas evol IO zona'!I23/'Tablas evol IO zona'!I36-1,"-")</f>
        <v>-5.3989274545807153E-2</v>
      </c>
      <c r="G23" s="116">
        <f>IFERROR('Tablas evol IO zona'!K23/'Tablas evol IO zona'!K36-1,"-")</f>
        <v>-7.9373456184030466E-2</v>
      </c>
      <c r="H23" s="116">
        <f>IFERROR('Tablas evol IO zona'!M23/'Tablas evol IO zona'!M36-1,"-")</f>
        <v>-6.0498259441492008E-2</v>
      </c>
      <c r="I23" s="155">
        <f>IFERROR('Tablas evol IO zona'!O23/'Tablas evol IO zona'!O36-1,"-")</f>
        <v>-5.915499774626265E-2</v>
      </c>
      <c r="J23" s="155">
        <f>IFERROR('Tablas evol IO zona'!Q23/'Tablas evol IO zona'!Q36-1,"-")</f>
        <v>-5.1427287085477391E-2</v>
      </c>
      <c r="K23" s="155">
        <f>IFERROR('Tablas evol IO zona'!S23/'Tablas evol IO zona'!S36-1,"-")</f>
        <v>-5.5791788849200774E-2</v>
      </c>
    </row>
    <row r="24" spans="2:14" outlineLevel="1" x14ac:dyDescent="0.25">
      <c r="B24" s="114" t="s">
        <v>97</v>
      </c>
      <c r="C24" s="155">
        <f>IFERROR('Tablas evol IO zona'!C24/'Tablas evol IO zona'!C37-1,"-")</f>
        <v>-4.0248168470223833E-2</v>
      </c>
      <c r="D24" s="155">
        <f>IFERROR('Tablas evol IO zona'!E24/'Tablas evol IO zona'!E37-1,"-")</f>
        <v>-2.3834754699316285E-2</v>
      </c>
      <c r="E24" s="155">
        <f>IFERROR('Tablas evol IO zona'!G24/'Tablas evol IO zona'!G37-1,"-")</f>
        <v>-3.6799417313490457E-2</v>
      </c>
      <c r="F24" s="116">
        <f>IFERROR('Tablas evol IO zona'!I24/'Tablas evol IO zona'!I37-1,"-")</f>
        <v>-5.52399907943385E-2</v>
      </c>
      <c r="G24" s="116">
        <f>IFERROR('Tablas evol IO zona'!K24/'Tablas evol IO zona'!K37-1,"-")</f>
        <v>-3.454924366611456E-2</v>
      </c>
      <c r="H24" s="116">
        <f>IFERROR('Tablas evol IO zona'!M24/'Tablas evol IO zona'!M37-1,"-")</f>
        <v>-4.8945012740762683E-2</v>
      </c>
      <c r="I24" s="155">
        <f>IFERROR('Tablas evol IO zona'!O24/'Tablas evol IO zona'!O37-1,"-")</f>
        <v>-2.712581525884239E-2</v>
      </c>
      <c r="J24" s="155">
        <f>IFERROR('Tablas evol IO zona'!Q24/'Tablas evol IO zona'!Q37-1,"-")</f>
        <v>-1.3246273779053186E-2</v>
      </c>
      <c r="K24" s="155">
        <f>IFERROR('Tablas evol IO zona'!S24/'Tablas evol IO zona'!S37-1,"-")</f>
        <v>-2.1276534903934996E-2</v>
      </c>
    </row>
    <row r="25" spans="2:14" x14ac:dyDescent="0.25">
      <c r="B25" s="122">
        <v>2013</v>
      </c>
      <c r="C25" s="295">
        <f>IFERROR('Tablas evol IO zona'!C25/'Tablas evol IO zona'!C38-1,"-")</f>
        <v>2.6658297971397404E-2</v>
      </c>
      <c r="D25" s="295">
        <f>IFERROR('Tablas evol IO zona'!E25/'Tablas evol IO zona'!E38-1,"-")</f>
        <v>0.11165321158397501</v>
      </c>
      <c r="E25" s="295">
        <f>IFERROR('Tablas evol IO zona'!G25/'Tablas evol IO zona'!G38-1,"-")</f>
        <v>4.8920742278788731E-2</v>
      </c>
      <c r="F25" s="295">
        <f>IFERROR('Tablas evol IO zona'!I25/'Tablas evol IO zona'!I38-1,"-")</f>
        <v>2.1651586809346313E-2</v>
      </c>
      <c r="G25" s="295">
        <f>IFERROR('Tablas evol IO zona'!K25/'Tablas evol IO zona'!K38-1,"-")</f>
        <v>6.3235022248413486E-2</v>
      </c>
      <c r="H25" s="295">
        <f>IFERROR('Tablas evol IO zona'!M25/'Tablas evol IO zona'!M38-1,"-")</f>
        <v>3.4542748726906769E-2</v>
      </c>
      <c r="I25" s="295">
        <f>IFERROR('Tablas evol IO zona'!O25/'Tablas evol IO zona'!O38-1,"-")</f>
        <v>1.6177407721326142E-2</v>
      </c>
      <c r="J25" s="295">
        <f>IFERROR('Tablas evol IO zona'!Q25/'Tablas evol IO zona'!Q38-1,"-")</f>
        <v>2.8846164111349992E-2</v>
      </c>
      <c r="K25" s="295">
        <f>IFERROR('Tablas evol IO zona'!S25/'Tablas evol IO zona'!S38-1,"-")</f>
        <v>2.2569885005343293E-2</v>
      </c>
      <c r="N25" s="110" t="s">
        <v>275</v>
      </c>
    </row>
    <row r="26" spans="2:14" hidden="1" outlineLevel="1" x14ac:dyDescent="0.25">
      <c r="B26" s="114" t="s">
        <v>86</v>
      </c>
      <c r="C26" s="155">
        <f>IFERROR('Tablas evol IO zona'!C26/'Tablas evol IO zona'!C39-1,"-")</f>
        <v>-3.9634115609161968E-2</v>
      </c>
      <c r="D26" s="155">
        <f>IFERROR('Tablas evol IO zona'!E26/'Tablas evol IO zona'!E39-1,"-")</f>
        <v>-4.3631759440673878E-2</v>
      </c>
      <c r="E26" s="155">
        <f>IFERROR('Tablas evol IO zona'!G26/'Tablas evol IO zona'!G39-1,"-")</f>
        <v>-4.0928276245753792E-2</v>
      </c>
      <c r="F26" s="116">
        <f>IFERROR('Tablas evol IO zona'!I26/'Tablas evol IO zona'!I39-1,"-")</f>
        <v>-1.8482430808477557E-2</v>
      </c>
      <c r="G26" s="116">
        <f>IFERROR('Tablas evol IO zona'!K26/'Tablas evol IO zona'!K39-1,"-")</f>
        <v>-4.3893936681133727E-2</v>
      </c>
      <c r="H26" s="116">
        <f>IFERROR('Tablas evol IO zona'!M26/'Tablas evol IO zona'!M39-1,"-")</f>
        <v>-2.5561955369148404E-2</v>
      </c>
      <c r="I26" s="155">
        <f>IFERROR('Tablas evol IO zona'!O26/'Tablas evol IO zona'!O39-1,"-")</f>
        <v>2.5237071924316901E-2</v>
      </c>
      <c r="J26" s="155">
        <f>IFERROR('Tablas evol IO zona'!Q26/'Tablas evol IO zona'!Q39-1,"-")</f>
        <v>-2.4205073952857759E-2</v>
      </c>
      <c r="K26" s="155">
        <f>IFERROR('Tablas evol IO zona'!S26/'Tablas evol IO zona'!S39-1,"-")</f>
        <v>9.7107755442673582E-3</v>
      </c>
    </row>
    <row r="27" spans="2:14" hidden="1" outlineLevel="1" x14ac:dyDescent="0.25">
      <c r="B27" s="114" t="s">
        <v>87</v>
      </c>
      <c r="C27" s="155">
        <f>IFERROR('Tablas evol IO zona'!C27/'Tablas evol IO zona'!C40-1,"-")</f>
        <v>-0.11752415595306831</v>
      </c>
      <c r="D27" s="155">
        <f>IFERROR('Tablas evol IO zona'!E27/'Tablas evol IO zona'!E40-1,"-")</f>
        <v>-0.11795130550131616</v>
      </c>
      <c r="E27" s="155">
        <f>IFERROR('Tablas evol IO zona'!G27/'Tablas evol IO zona'!G40-1,"-")</f>
        <v>-0.11776554084783408</v>
      </c>
      <c r="F27" s="116">
        <f>IFERROR('Tablas evol IO zona'!I27/'Tablas evol IO zona'!I40-1,"-")</f>
        <v>-0.1365663366454003</v>
      </c>
      <c r="G27" s="116">
        <f>IFERROR('Tablas evol IO zona'!K27/'Tablas evol IO zona'!K40-1,"-")</f>
        <v>-0.12070591762879956</v>
      </c>
      <c r="H27" s="116">
        <f>IFERROR('Tablas evol IO zona'!M27/'Tablas evol IO zona'!M40-1,"-")</f>
        <v>-0.13060285050459086</v>
      </c>
      <c r="I27" s="155">
        <f>IFERROR('Tablas evol IO zona'!O27/'Tablas evol IO zona'!O40-1,"-")</f>
        <v>-4.9306641343938584E-2</v>
      </c>
      <c r="J27" s="155">
        <f>IFERROR('Tablas evol IO zona'!Q27/'Tablas evol IO zona'!Q40-1,"-")</f>
        <v>-4.4686467950028064E-2</v>
      </c>
      <c r="K27" s="155">
        <f>IFERROR('Tablas evol IO zona'!S27/'Tablas evol IO zona'!S40-1,"-")</f>
        <v>-4.1115854240655003E-2</v>
      </c>
    </row>
    <row r="28" spans="2:14" hidden="1" outlineLevel="1" x14ac:dyDescent="0.25">
      <c r="B28" s="114" t="s">
        <v>88</v>
      </c>
      <c r="C28" s="155">
        <f>IFERROR('Tablas evol IO zona'!C28/'Tablas evol IO zona'!C41-1,"-")</f>
        <v>9.8308005583072067E-2</v>
      </c>
      <c r="D28" s="155">
        <f>IFERROR('Tablas evol IO zona'!E28/'Tablas evol IO zona'!E41-1,"-")</f>
        <v>-2.9507193873698712E-2</v>
      </c>
      <c r="E28" s="155">
        <f>IFERROR('Tablas evol IO zona'!G28/'Tablas evol IO zona'!G41-1,"-")</f>
        <v>6.1941747179795614E-2</v>
      </c>
      <c r="F28" s="116">
        <f>IFERROR('Tablas evol IO zona'!I28/'Tablas evol IO zona'!I41-1,"-")</f>
        <v>0.11677492218513064</v>
      </c>
      <c r="G28" s="116">
        <f>IFERROR('Tablas evol IO zona'!K28/'Tablas evol IO zona'!K41-1,"-")</f>
        <v>-2.1884739803284758E-2</v>
      </c>
      <c r="H28" s="116">
        <f>IFERROR('Tablas evol IO zona'!M28/'Tablas evol IO zona'!M41-1,"-")</f>
        <v>7.7800094457665336E-2</v>
      </c>
      <c r="I28" s="155">
        <f>IFERROR('Tablas evol IO zona'!O28/'Tablas evol IO zona'!O41-1,"-")</f>
        <v>1.4636173173410594E-2</v>
      </c>
      <c r="J28" s="155">
        <f>IFERROR('Tablas evol IO zona'!Q28/'Tablas evol IO zona'!Q41-1,"-")</f>
        <v>-4.2171408780775077E-2</v>
      </c>
      <c r="K28" s="155">
        <f>IFERROR('Tablas evol IO zona'!S28/'Tablas evol IO zona'!S41-1,"-")</f>
        <v>-9.3667949581899279E-4</v>
      </c>
    </row>
    <row r="29" spans="2:14" hidden="1" outlineLevel="1" x14ac:dyDescent="0.25">
      <c r="B29" s="114" t="s">
        <v>89</v>
      </c>
      <c r="C29" s="155">
        <f>IFERROR('Tablas evol IO zona'!C29/'Tablas evol IO zona'!C42-1,"-")</f>
        <v>-1.926483954346947E-2</v>
      </c>
      <c r="D29" s="155">
        <f>IFERROR('Tablas evol IO zona'!E29/'Tablas evol IO zona'!E42-1,"-")</f>
        <v>8.2962755608405381E-2</v>
      </c>
      <c r="E29" s="155">
        <f>IFERROR('Tablas evol IO zona'!G29/'Tablas evol IO zona'!G42-1,"-")</f>
        <v>1.481047358320442E-3</v>
      </c>
      <c r="F29" s="116">
        <f>IFERROR('Tablas evol IO zona'!I29/'Tablas evol IO zona'!I42-1,"-")</f>
        <v>-6.400512356842003E-2</v>
      </c>
      <c r="G29" s="116">
        <f>IFERROR('Tablas evol IO zona'!K29/'Tablas evol IO zona'!K42-1,"-")</f>
        <v>8.3502264470022292E-2</v>
      </c>
      <c r="H29" s="116">
        <f>IFERROR('Tablas evol IO zona'!M29/'Tablas evol IO zona'!M42-1,"-")</f>
        <v>-2.9427820390708348E-2</v>
      </c>
      <c r="I29" s="155">
        <f>IFERROR('Tablas evol IO zona'!O29/'Tablas evol IO zona'!O42-1,"-")</f>
        <v>-5.308565726772374E-2</v>
      </c>
      <c r="J29" s="155">
        <f>IFERROR('Tablas evol IO zona'!Q29/'Tablas evol IO zona'!Q42-1,"-")</f>
        <v>-2.5310925396208384E-2</v>
      </c>
      <c r="K29" s="155">
        <f>IFERROR('Tablas evol IO zona'!S29/'Tablas evol IO zona'!S42-1,"-")</f>
        <v>-3.3821159583392824E-2</v>
      </c>
    </row>
    <row r="30" spans="2:14" hidden="1" outlineLevel="1" x14ac:dyDescent="0.25">
      <c r="B30" s="114" t="s">
        <v>90</v>
      </c>
      <c r="C30" s="155">
        <f>IFERROR('Tablas evol IO zona'!C30/'Tablas evol IO zona'!C43-1,"-")</f>
        <v>-0.10080030389333272</v>
      </c>
      <c r="D30" s="155">
        <f>IFERROR('Tablas evol IO zona'!E30/'Tablas evol IO zona'!E43-1,"-")</f>
        <v>-8.2440553293817054E-2</v>
      </c>
      <c r="E30" s="155">
        <f>IFERROR('Tablas evol IO zona'!G30/'Tablas evol IO zona'!G43-1,"-")</f>
        <v>-9.6159519624075873E-2</v>
      </c>
      <c r="F30" s="116">
        <f>IFERROR('Tablas evol IO zona'!I30/'Tablas evol IO zona'!I43-1,"-")</f>
        <v>-0.13989651391126456</v>
      </c>
      <c r="G30" s="116">
        <f>IFERROR('Tablas evol IO zona'!K30/'Tablas evol IO zona'!K43-1,"-")</f>
        <v>-7.9735680968895384E-2</v>
      </c>
      <c r="H30" s="116">
        <f>IFERROR('Tablas evol IO zona'!M30/'Tablas evol IO zona'!M43-1,"-")</f>
        <v>-0.12213219498760675</v>
      </c>
      <c r="I30" s="155">
        <f>IFERROR('Tablas evol IO zona'!O30/'Tablas evol IO zona'!O43-1,"-")</f>
        <v>-4.2513289820155009E-2</v>
      </c>
      <c r="J30" s="155">
        <f>IFERROR('Tablas evol IO zona'!Q30/'Tablas evol IO zona'!Q43-1,"-")</f>
        <v>-1.4076138072177558E-2</v>
      </c>
      <c r="K30" s="155">
        <f>IFERROR('Tablas evol IO zona'!S30/'Tablas evol IO zona'!S43-1,"-")</f>
        <v>-2.48886915669152E-2</v>
      </c>
    </row>
    <row r="31" spans="2:14" hidden="1" outlineLevel="1" x14ac:dyDescent="0.25">
      <c r="B31" s="114" t="s">
        <v>91</v>
      </c>
      <c r="C31" s="155">
        <f>IFERROR('Tablas evol IO zona'!C31/'Tablas evol IO zona'!C44-1,"-")</f>
        <v>-0.13884278696198393</v>
      </c>
      <c r="D31" s="155">
        <f>IFERROR('Tablas evol IO zona'!E31/'Tablas evol IO zona'!E44-1,"-")</f>
        <v>-0.50566568338577866</v>
      </c>
      <c r="E31" s="155">
        <f>IFERROR('Tablas evol IO zona'!G31/'Tablas evol IO zona'!G44-1,"-")</f>
        <v>-0.24079715450225814</v>
      </c>
      <c r="F31" s="116">
        <f>IFERROR('Tablas evol IO zona'!I31/'Tablas evol IO zona'!I44-1,"-")</f>
        <v>-4.6785863748066148E-2</v>
      </c>
      <c r="G31" s="116">
        <f>IFERROR('Tablas evol IO zona'!K31/'Tablas evol IO zona'!K44-1,"-")</f>
        <v>-7.6914154961820969E-2</v>
      </c>
      <c r="H31" s="116">
        <f>IFERROR('Tablas evol IO zona'!M31/'Tablas evol IO zona'!M44-1,"-")</f>
        <v>-5.3593470008392097E-2</v>
      </c>
      <c r="I31" s="155">
        <f>IFERROR('Tablas evol IO zona'!O31/'Tablas evol IO zona'!O44-1,"-")</f>
        <v>-6.0665205754184548E-4</v>
      </c>
      <c r="J31" s="155">
        <f>IFERROR('Tablas evol IO zona'!Q31/'Tablas evol IO zona'!Q44-1,"-")</f>
        <v>-1.4473681007693973E-2</v>
      </c>
      <c r="K31" s="155">
        <f>IFERROR('Tablas evol IO zona'!S31/'Tablas evol IO zona'!S44-1,"-")</f>
        <v>5.2977605104920222E-4</v>
      </c>
    </row>
    <row r="32" spans="2:14" hidden="1" outlineLevel="1" x14ac:dyDescent="0.25">
      <c r="B32" s="114" t="s">
        <v>92</v>
      </c>
      <c r="C32" s="155">
        <f>IFERROR('Tablas evol IO zona'!C32/'Tablas evol IO zona'!C45-1,"-")</f>
        <v>9.7887914486047833E-3</v>
      </c>
      <c r="D32" s="155">
        <f>IFERROR('Tablas evol IO zona'!E32/'Tablas evol IO zona'!E45-1,"-")</f>
        <v>0.15353310682397736</v>
      </c>
      <c r="E32" s="155">
        <f>IFERROR('Tablas evol IO zona'!G32/'Tablas evol IO zona'!G45-1,"-")</f>
        <v>5.6859984264365782E-2</v>
      </c>
      <c r="F32" s="116">
        <f>IFERROR('Tablas evol IO zona'!I32/'Tablas evol IO zona'!I45-1,"-")</f>
        <v>-3.0012513365755833E-3</v>
      </c>
      <c r="G32" s="116">
        <f>IFERROR('Tablas evol IO zona'!K32/'Tablas evol IO zona'!K45-1,"-")</f>
        <v>0.13556873138794123</v>
      </c>
      <c r="H32" s="116">
        <f>IFERROR('Tablas evol IO zona'!M32/'Tablas evol IO zona'!M45-1,"-")</f>
        <v>4.3528078658765956E-2</v>
      </c>
      <c r="I32" s="155">
        <f>IFERROR('Tablas evol IO zona'!O32/'Tablas evol IO zona'!O45-1,"-")</f>
        <v>-8.1088048919076838E-3</v>
      </c>
      <c r="J32" s="155">
        <f>IFERROR('Tablas evol IO zona'!Q32/'Tablas evol IO zona'!Q45-1,"-")</f>
        <v>9.0172749035895006E-3</v>
      </c>
      <c r="K32" s="155">
        <f>IFERROR('Tablas evol IO zona'!S32/'Tablas evol IO zona'!S45-1,"-")</f>
        <v>1.601013735265755E-2</v>
      </c>
    </row>
    <row r="33" spans="2:14" hidden="1" outlineLevel="1" x14ac:dyDescent="0.25">
      <c r="B33" s="114" t="s">
        <v>93</v>
      </c>
      <c r="C33" s="155">
        <f>IFERROR('Tablas evol IO zona'!C33/'Tablas evol IO zona'!C46-1,"-")</f>
        <v>8.2972025171072383E-2</v>
      </c>
      <c r="D33" s="155">
        <f>IFERROR('Tablas evol IO zona'!E33/'Tablas evol IO zona'!E46-1,"-")</f>
        <v>5.3843652498909211E-2</v>
      </c>
      <c r="E33" s="155">
        <f>IFERROR('Tablas evol IO zona'!G33/'Tablas evol IO zona'!G46-1,"-")</f>
        <v>9.3152943585183223E-2</v>
      </c>
      <c r="F33" s="116">
        <f>IFERROR('Tablas evol IO zona'!I33/'Tablas evol IO zona'!I46-1,"-")</f>
        <v>4.1361198155639656E-2</v>
      </c>
      <c r="G33" s="116">
        <f>IFERROR('Tablas evol IO zona'!K33/'Tablas evol IO zona'!K46-1,"-")</f>
        <v>3.9985443607731153E-2</v>
      </c>
      <c r="H33" s="116">
        <f>IFERROR('Tablas evol IO zona'!M33/'Tablas evol IO zona'!M46-1,"-")</f>
        <v>5.7982535791096135E-2</v>
      </c>
      <c r="I33" s="155">
        <f>IFERROR('Tablas evol IO zona'!O33/'Tablas evol IO zona'!O46-1,"-")</f>
        <v>-6.8385629813706439E-3</v>
      </c>
      <c r="J33" s="155">
        <f>IFERROR('Tablas evol IO zona'!Q33/'Tablas evol IO zona'!Q46-1,"-")</f>
        <v>2.4869861254446457E-2</v>
      </c>
      <c r="K33" s="155">
        <f>IFERROR('Tablas evol IO zona'!S33/'Tablas evol IO zona'!S46-1,"-")</f>
        <v>2.494308719193894E-2</v>
      </c>
    </row>
    <row r="34" spans="2:14" hidden="1" outlineLevel="1" x14ac:dyDescent="0.25">
      <c r="B34" s="114" t="s">
        <v>94</v>
      </c>
      <c r="C34" s="155">
        <f>IFERROR('Tablas evol IO zona'!C34/'Tablas evol IO zona'!C47-1,"-")</f>
        <v>-3.3078868928009042E-2</v>
      </c>
      <c r="D34" s="155">
        <f>IFERROR('Tablas evol IO zona'!E34/'Tablas evol IO zona'!E47-1,"-")</f>
        <v>-7.2631111615412469E-2</v>
      </c>
      <c r="E34" s="155">
        <f>IFERROR('Tablas evol IO zona'!G34/'Tablas evol IO zona'!G47-1,"-")</f>
        <v>-3.4149426968933194E-2</v>
      </c>
      <c r="F34" s="116">
        <f>IFERROR('Tablas evol IO zona'!I34/'Tablas evol IO zona'!I47-1,"-")</f>
        <v>-4.8293199634799167E-2</v>
      </c>
      <c r="G34" s="116">
        <f>IFERROR('Tablas evol IO zona'!K34/'Tablas evol IO zona'!K47-1,"-")</f>
        <v>-7.1114914515919336E-2</v>
      </c>
      <c r="H34" s="116">
        <f>IFERROR('Tablas evol IO zona'!M34/'Tablas evol IO zona'!M47-1,"-")</f>
        <v>-4.481870007291322E-2</v>
      </c>
      <c r="I34" s="155">
        <f>IFERROR('Tablas evol IO zona'!O34/'Tablas evol IO zona'!O47-1,"-")</f>
        <v>-9.6822453789831786E-2</v>
      </c>
      <c r="J34" s="155">
        <f>IFERROR('Tablas evol IO zona'!Q34/'Tablas evol IO zona'!Q47-1,"-")</f>
        <v>-8.742546181729105E-2</v>
      </c>
      <c r="K34" s="155">
        <f>IFERROR('Tablas evol IO zona'!S34/'Tablas evol IO zona'!S47-1,"-")</f>
        <v>-7.9665830532518078E-2</v>
      </c>
    </row>
    <row r="35" spans="2:14" hidden="1" outlineLevel="1" x14ac:dyDescent="0.25">
      <c r="B35" s="114" t="s">
        <v>95</v>
      </c>
      <c r="C35" s="155">
        <f>IFERROR('Tablas evol IO zona'!C35/'Tablas evol IO zona'!C48-1,"-")</f>
        <v>-1.168493405666049E-2</v>
      </c>
      <c r="D35" s="155">
        <f>IFERROR('Tablas evol IO zona'!E35/'Tablas evol IO zona'!E48-1,"-")</f>
        <v>-1.3717976422632838E-2</v>
      </c>
      <c r="E35" s="155">
        <f>IFERROR('Tablas evol IO zona'!G35/'Tablas evol IO zona'!G48-1,"-")</f>
        <v>-5.3925543616295535E-3</v>
      </c>
      <c r="F35" s="116">
        <f>IFERROR('Tablas evol IO zona'!I35/'Tablas evol IO zona'!I48-1,"-")</f>
        <v>-5.2688469918210634E-3</v>
      </c>
      <c r="G35" s="116">
        <f>IFERROR('Tablas evol IO zona'!K35/'Tablas evol IO zona'!K48-1,"-")</f>
        <v>-1.0936290203020227E-2</v>
      </c>
      <c r="H35" s="116">
        <f>IFERROR('Tablas evol IO zona'!M35/'Tablas evol IO zona'!M48-1,"-")</f>
        <v>-2.0497184586620865E-4</v>
      </c>
      <c r="I35" s="155">
        <f>IFERROR('Tablas evol IO zona'!O35/'Tablas evol IO zona'!O48-1,"-")</f>
        <v>-7.7589302805046501E-2</v>
      </c>
      <c r="J35" s="155">
        <f>IFERROR('Tablas evol IO zona'!Q35/'Tablas evol IO zona'!Q48-1,"-")</f>
        <v>-5.7801926143024041E-3</v>
      </c>
      <c r="K35" s="155">
        <f>IFERROR('Tablas evol IO zona'!S35/'Tablas evol IO zona'!S48-1,"-")</f>
        <v>-3.7868025500848446E-2</v>
      </c>
    </row>
    <row r="36" spans="2:14" hidden="1" outlineLevel="1" x14ac:dyDescent="0.25">
      <c r="B36" s="114" t="s">
        <v>96</v>
      </c>
      <c r="C36" s="155">
        <f>IFERROR('Tablas evol IO zona'!C36/'Tablas evol IO zona'!C49-1,"-")</f>
        <v>1.9887764944759967E-2</v>
      </c>
      <c r="D36" s="155">
        <f>IFERROR('Tablas evol IO zona'!E36/'Tablas evol IO zona'!E49-1,"-")</f>
        <v>5.7730697690130395E-2</v>
      </c>
      <c r="E36" s="155">
        <f>IFERROR('Tablas evol IO zona'!G36/'Tablas evol IO zona'!G49-1,"-")</f>
        <v>3.7961976016627652E-2</v>
      </c>
      <c r="F36" s="116">
        <f>IFERROR('Tablas evol IO zona'!I36/'Tablas evol IO zona'!I49-1,"-")</f>
        <v>1.9796800771861633E-2</v>
      </c>
      <c r="G36" s="116">
        <f>IFERROR('Tablas evol IO zona'!K36/'Tablas evol IO zona'!K49-1,"-")</f>
        <v>3.3889859023623181E-2</v>
      </c>
      <c r="H36" s="116">
        <f>IFERROR('Tablas evol IO zona'!M36/'Tablas evol IO zona'!M49-1,"-")</f>
        <v>3.0885823460815809E-2</v>
      </c>
      <c r="I36" s="155">
        <f>IFERROR('Tablas evol IO zona'!O36/'Tablas evol IO zona'!O49-1,"-")</f>
        <v>-3.509693864332053E-2</v>
      </c>
      <c r="J36" s="155">
        <f>IFERROR('Tablas evol IO zona'!Q36/'Tablas evol IO zona'!Q49-1,"-")</f>
        <v>6.0217746994413179E-3</v>
      </c>
      <c r="K36" s="155">
        <f>IFERROR('Tablas evol IO zona'!S36/'Tablas evol IO zona'!S49-1,"-")</f>
        <v>-7.4208695501026822E-3</v>
      </c>
    </row>
    <row r="37" spans="2:14" hidden="1" outlineLevel="1" x14ac:dyDescent="0.25">
      <c r="B37" s="114" t="s">
        <v>97</v>
      </c>
      <c r="C37" s="155">
        <f>IFERROR('Tablas evol IO zona'!C37/'Tablas evol IO zona'!C50-1,"-")</f>
        <v>0.10179817888191423</v>
      </c>
      <c r="D37" s="155">
        <f>IFERROR('Tablas evol IO zona'!E37/'Tablas evol IO zona'!E50-1,"-")</f>
        <v>0.10720793182055899</v>
      </c>
      <c r="E37" s="155">
        <f>IFERROR('Tablas evol IO zona'!G37/'Tablas evol IO zona'!G50-1,"-")</f>
        <v>0.11012452354204205</v>
      </c>
      <c r="F37" s="116">
        <f>IFERROR('Tablas evol IO zona'!I37/'Tablas evol IO zona'!I50-1,"-")</f>
        <v>0.11086429607276571</v>
      </c>
      <c r="G37" s="116">
        <f>IFERROR('Tablas evol IO zona'!K37/'Tablas evol IO zona'!K50-1,"-")</f>
        <v>0.11161406884045566</v>
      </c>
      <c r="H37" s="116">
        <f>IFERROR('Tablas evol IO zona'!M37/'Tablas evol IO zona'!M50-1,"-")</f>
        <v>0.11771860374794096</v>
      </c>
      <c r="I37" s="155">
        <f>IFERROR('Tablas evol IO zona'!O37/'Tablas evol IO zona'!O50-1,"-")</f>
        <v>7.3691765502585049E-2</v>
      </c>
      <c r="J37" s="155">
        <f>IFERROR('Tablas evol IO zona'!Q37/'Tablas evol IO zona'!Q50-1,"-")</f>
        <v>0.12231083782283503</v>
      </c>
      <c r="K37" s="155">
        <f>IFERROR('Tablas evol IO zona'!S37/'Tablas evol IO zona'!S50-1,"-")</f>
        <v>0.10663672820066972</v>
      </c>
    </row>
    <row r="38" spans="2:14" collapsed="1" x14ac:dyDescent="0.25">
      <c r="B38" s="125">
        <v>2012</v>
      </c>
      <c r="C38" s="126">
        <f>IFERROR('Tablas evol IO zona'!C38/'Tablas evol IO zona'!C51-1,"-")</f>
        <v>-1.4745175206712813E-2</v>
      </c>
      <c r="D38" s="126">
        <f>IFERROR('Tablas evol IO zona'!E38/'Tablas evol IO zona'!E51-1,"-")</f>
        <v>-4.1243052416719661E-2</v>
      </c>
      <c r="E38" s="126">
        <f>IFERROR('Tablas evol IO zona'!G38/'Tablas evol IO zona'!G51-1,"-")</f>
        <v>-1.7320730175295007E-2</v>
      </c>
      <c r="F38" s="126">
        <f>IFERROR('Tablas evol IO zona'!I38/'Tablas evol IO zona'!I51-1,"-")</f>
        <v>-1.747045050123075E-2</v>
      </c>
      <c r="G38" s="126">
        <f>IFERROR('Tablas evol IO zona'!K38/'Tablas evol IO zona'!K51-1,"-")</f>
        <v>-8.1333005904632438E-3</v>
      </c>
      <c r="H38" s="126">
        <f>IFERROR('Tablas evol IO zona'!M38/'Tablas evol IO zona'!M51-1,"-")</f>
        <v>-9.4497169861648134E-3</v>
      </c>
      <c r="I38" s="126">
        <f>IFERROR('Tablas evol IO zona'!O38/'Tablas evol IO zona'!O51-1,"-")</f>
        <v>-2.2393095411626707E-2</v>
      </c>
      <c r="J38" s="126">
        <f>IFERROR('Tablas evol IO zona'!Q38/'Tablas evol IO zona'!Q51-1,"-")</f>
        <v>-7.5145529254482257E-3</v>
      </c>
      <c r="K38" s="126">
        <f>IFERROR('Tablas evol IO zona'!S38/'Tablas evol IO zona'!S51-1,"-")</f>
        <v>-6.3903897702469736E-3</v>
      </c>
      <c r="N38" s="110" t="s">
        <v>275</v>
      </c>
    </row>
    <row r="39" spans="2:14" hidden="1" outlineLevel="1" x14ac:dyDescent="0.25">
      <c r="B39" s="114" t="s">
        <v>86</v>
      </c>
      <c r="C39" s="155">
        <f>IFERROR('Tablas evol IO zona'!C39/'Tablas evol IO zona'!C52-1,"-")</f>
        <v>0.17740582456700382</v>
      </c>
      <c r="D39" s="155">
        <f>IFERROR('Tablas evol IO zona'!E39/'Tablas evol IO zona'!E52-1,"-")</f>
        <v>7.8269069190670226E-2</v>
      </c>
      <c r="E39" s="155">
        <f>IFERROR('Tablas evol IO zona'!G39/'Tablas evol IO zona'!G52-1,"-")</f>
        <v>0.14839140816470708</v>
      </c>
      <c r="F39" s="116">
        <f>IFERROR('Tablas evol IO zona'!I39/'Tablas evol IO zona'!I52-1,"-")</f>
        <v>0.12787829622554758</v>
      </c>
      <c r="G39" s="116">
        <f>IFERROR('Tablas evol IO zona'!K39/'Tablas evol IO zona'!K52-1,"-")</f>
        <v>3.3578395174737707E-2</v>
      </c>
      <c r="H39" s="116">
        <f>IFERROR('Tablas evol IO zona'!M39/'Tablas evol IO zona'!M52-1,"-")</f>
        <v>9.68257367681995E-2</v>
      </c>
      <c r="I39" s="155">
        <f>IFERROR('Tablas evol IO zona'!O39/'Tablas evol IO zona'!O52-1,"-")</f>
        <v>7.7312916225802608E-2</v>
      </c>
      <c r="J39" s="155">
        <f>IFERROR('Tablas evol IO zona'!Q39/'Tablas evol IO zona'!Q52-1,"-")</f>
        <v>0.10610983863182111</v>
      </c>
      <c r="K39" s="155">
        <f>IFERROR('Tablas evol IO zona'!S39/'Tablas evol IO zona'!S52-1,"-")</f>
        <v>9.5419818839440174E-2</v>
      </c>
    </row>
    <row r="40" spans="2:14" hidden="1" outlineLevel="1" x14ac:dyDescent="0.25">
      <c r="B40" s="114" t="s">
        <v>87</v>
      </c>
      <c r="C40" s="155">
        <f>IFERROR('Tablas evol IO zona'!C40/'Tablas evol IO zona'!C53-1,"-")</f>
        <v>0.18969818398270255</v>
      </c>
      <c r="D40" s="155">
        <f>IFERROR('Tablas evol IO zona'!E40/'Tablas evol IO zona'!E53-1,"-")</f>
        <v>4.7636496885306023E-3</v>
      </c>
      <c r="E40" s="155">
        <f>IFERROR('Tablas evol IO zona'!G40/'Tablas evol IO zona'!G53-1,"-")</f>
        <v>0.13492475350285416</v>
      </c>
      <c r="F40" s="116">
        <f>IFERROR('Tablas evol IO zona'!I40/'Tablas evol IO zona'!I53-1,"-")</f>
        <v>0.17402756342778058</v>
      </c>
      <c r="G40" s="116">
        <f>IFERROR('Tablas evol IO zona'!K40/'Tablas evol IO zona'!K53-1,"-")</f>
        <v>-2.5660768975401926E-2</v>
      </c>
      <c r="H40" s="116">
        <f>IFERROR('Tablas evol IO zona'!M40/'Tablas evol IO zona'!M53-1,"-")</f>
        <v>0.1106554091052272</v>
      </c>
      <c r="I40" s="155">
        <f>IFERROR('Tablas evol IO zona'!O40/'Tablas evol IO zona'!O53-1,"-")</f>
        <v>0.11010601966143985</v>
      </c>
      <c r="J40" s="155">
        <f>IFERROR('Tablas evol IO zona'!Q40/'Tablas evol IO zona'!Q53-1,"-")</f>
        <v>5.25467845530454E-2</v>
      </c>
      <c r="K40" s="155">
        <f>IFERROR('Tablas evol IO zona'!S40/'Tablas evol IO zona'!S53-1,"-")</f>
        <v>9.1118939073830729E-2</v>
      </c>
    </row>
    <row r="41" spans="2:14" hidden="1" outlineLevel="1" x14ac:dyDescent="0.25">
      <c r="B41" s="114" t="s">
        <v>88</v>
      </c>
      <c r="C41" s="155">
        <f>IFERROR('Tablas evol IO zona'!C41/'Tablas evol IO zona'!C54-1,"-")</f>
        <v>9.2147455886445018E-2</v>
      </c>
      <c r="D41" s="155">
        <f>IFERROR('Tablas evol IO zona'!E41/'Tablas evol IO zona'!E54-1,"-")</f>
        <v>0.10167628469359724</v>
      </c>
      <c r="E41" s="155">
        <f>IFERROR('Tablas evol IO zona'!G41/'Tablas evol IO zona'!G54-1,"-")</f>
        <v>0.10457820125493833</v>
      </c>
      <c r="F41" s="116">
        <f>IFERROR('Tablas evol IO zona'!I41/'Tablas evol IO zona'!I54-1,"-")</f>
        <v>5.3280192478038835E-2</v>
      </c>
      <c r="G41" s="116">
        <f>IFERROR('Tablas evol IO zona'!K41/'Tablas evol IO zona'!K54-1,"-")</f>
        <v>0.10817971769197299</v>
      </c>
      <c r="H41" s="116">
        <f>IFERROR('Tablas evol IO zona'!M41/'Tablas evol IO zona'!M54-1,"-")</f>
        <v>7.6027423028994789E-2</v>
      </c>
      <c r="I41" s="155">
        <f>IFERROR('Tablas evol IO zona'!O41/'Tablas evol IO zona'!O54-1,"-")</f>
        <v>7.0308731444306494E-2</v>
      </c>
      <c r="J41" s="155">
        <f>IFERROR('Tablas evol IO zona'!Q41/'Tablas evol IO zona'!Q54-1,"-")</f>
        <v>0.14947483635103986</v>
      </c>
      <c r="K41" s="155">
        <f>IFERROR('Tablas evol IO zona'!S41/'Tablas evol IO zona'!S54-1,"-")</f>
        <v>0.11081987234246893</v>
      </c>
    </row>
    <row r="42" spans="2:14" hidden="1" outlineLevel="1" x14ac:dyDescent="0.25">
      <c r="B42" s="114" t="s">
        <v>89</v>
      </c>
      <c r="C42" s="155">
        <f>IFERROR('Tablas evol IO zona'!C42/'Tablas evol IO zona'!C55-1,"-")</f>
        <v>0.25334107069815714</v>
      </c>
      <c r="D42" s="155">
        <f>IFERROR('Tablas evol IO zona'!E42/'Tablas evol IO zona'!E55-1,"-")</f>
        <v>-3.6794570649718694E-2</v>
      </c>
      <c r="E42" s="155">
        <f>IFERROR('Tablas evol IO zona'!G42/'Tablas evol IO zona'!G55-1,"-")</f>
        <v>0.19598959001221661</v>
      </c>
      <c r="F42" s="116">
        <f>IFERROR('Tablas evol IO zona'!I42/'Tablas evol IO zona'!I55-1,"-")</f>
        <v>0.30050585770971527</v>
      </c>
      <c r="G42" s="116">
        <f>IFERROR('Tablas evol IO zona'!K42/'Tablas evol IO zona'!K55-1,"-")</f>
        <v>-2.4299561528009384E-2</v>
      </c>
      <c r="H42" s="116">
        <f>IFERROR('Tablas evol IO zona'!M42/'Tablas evol IO zona'!M55-1,"-")</f>
        <v>0.22686123109636158</v>
      </c>
      <c r="I42" s="155">
        <f>IFERROR('Tablas evol IO zona'!O42/'Tablas evol IO zona'!O55-1,"-")</f>
        <v>0.17087113334664572</v>
      </c>
      <c r="J42" s="155">
        <f>IFERROR('Tablas evol IO zona'!Q42/'Tablas evol IO zona'!Q55-1,"-")</f>
        <v>0.1425383731351848</v>
      </c>
      <c r="K42" s="155">
        <f>IFERROR('Tablas evol IO zona'!S42/'Tablas evol IO zona'!S55-1,"-")</f>
        <v>0.16991745383896695</v>
      </c>
    </row>
    <row r="43" spans="2:14" hidden="1" outlineLevel="1" x14ac:dyDescent="0.25">
      <c r="B43" s="114" t="s">
        <v>90</v>
      </c>
      <c r="C43" s="155">
        <f>IFERROR('Tablas evol IO zona'!C43/'Tablas evol IO zona'!C56-1,"-")</f>
        <v>0.15760032169867122</v>
      </c>
      <c r="D43" s="155">
        <f>IFERROR('Tablas evol IO zona'!E43/'Tablas evol IO zona'!E56-1,"-")</f>
        <v>0.12009391310844642</v>
      </c>
      <c r="E43" s="155">
        <f>IFERROR('Tablas evol IO zona'!G43/'Tablas evol IO zona'!G56-1,"-")</f>
        <v>0.15999678609817281</v>
      </c>
      <c r="F43" s="116">
        <f>IFERROR('Tablas evol IO zona'!I43/'Tablas evol IO zona'!I56-1,"-")</f>
        <v>0.22051520432691274</v>
      </c>
      <c r="G43" s="116">
        <f>IFERROR('Tablas evol IO zona'!K43/'Tablas evol IO zona'!K56-1,"-")</f>
        <v>0.1273147929634868</v>
      </c>
      <c r="H43" s="116">
        <f>IFERROR('Tablas evol IO zona'!M43/'Tablas evol IO zona'!M56-1,"-")</f>
        <v>0.20362805382787053</v>
      </c>
      <c r="I43" s="155">
        <f>IFERROR('Tablas evol IO zona'!O43/'Tablas evol IO zona'!O56-1,"-")</f>
        <v>8.2063258961646346E-2</v>
      </c>
      <c r="J43" s="155">
        <f>IFERROR('Tablas evol IO zona'!Q43/'Tablas evol IO zona'!Q56-1,"-")</f>
        <v>7.9789741689177962E-2</v>
      </c>
      <c r="K43" s="155">
        <f>IFERROR('Tablas evol IO zona'!S43/'Tablas evol IO zona'!S56-1,"-")</f>
        <v>8.8036657975689714E-2</v>
      </c>
    </row>
    <row r="44" spans="2:14" hidden="1" outlineLevel="1" x14ac:dyDescent="0.25">
      <c r="B44" s="114" t="s">
        <v>91</v>
      </c>
      <c r="C44" s="155">
        <f>IFERROR('Tablas evol IO zona'!C44/'Tablas evol IO zona'!C57-1,"-")</f>
        <v>0.14809703270673613</v>
      </c>
      <c r="D44" s="155">
        <f>IFERROR('Tablas evol IO zona'!E44/'Tablas evol IO zona'!E57-1,"-")</f>
        <v>0.15276128683427959</v>
      </c>
      <c r="E44" s="155">
        <f>IFERROR('Tablas evol IO zona'!G44/'Tablas evol IO zona'!G57-1,"-")</f>
        <v>0.16041055270434579</v>
      </c>
      <c r="F44" s="116">
        <f>IFERROR('Tablas evol IO zona'!I44/'Tablas evol IO zona'!I57-1,"-")</f>
        <v>0.15654688979113152</v>
      </c>
      <c r="G44" s="116">
        <f>IFERROR('Tablas evol IO zona'!K44/'Tablas evol IO zona'!K57-1,"-")</f>
        <v>0.15794959783808959</v>
      </c>
      <c r="H44" s="116">
        <f>IFERROR('Tablas evol IO zona'!M44/'Tablas evol IO zona'!M57-1,"-")</f>
        <v>0.16479847291632299</v>
      </c>
      <c r="I44" s="155">
        <f>IFERROR('Tablas evol IO zona'!O44/'Tablas evol IO zona'!O57-1,"-")</f>
        <v>8.6115298382853256E-2</v>
      </c>
      <c r="J44" s="155">
        <f>IFERROR('Tablas evol IO zona'!Q44/'Tablas evol IO zona'!Q57-1,"-")</f>
        <v>0.12558240835748302</v>
      </c>
      <c r="K44" s="155">
        <f>IFERROR('Tablas evol IO zona'!S44/'Tablas evol IO zona'!S57-1,"-")</f>
        <v>0.11020050561954653</v>
      </c>
    </row>
    <row r="45" spans="2:14" hidden="1" outlineLevel="1" x14ac:dyDescent="0.25">
      <c r="B45" s="114" t="s">
        <v>92</v>
      </c>
      <c r="C45" s="155">
        <f>IFERROR('Tablas evol IO zona'!C45/'Tablas evol IO zona'!C58-1,"-")</f>
        <v>1.4484704049292585E-2</v>
      </c>
      <c r="D45" s="155">
        <f>IFERROR('Tablas evol IO zona'!E45/'Tablas evol IO zona'!E58-1,"-")</f>
        <v>-0.17209661944498345</v>
      </c>
      <c r="E45" s="155">
        <f>IFERROR('Tablas evol IO zona'!G45/'Tablas evol IO zona'!G58-1,"-")</f>
        <v>-2.4198057001118545E-2</v>
      </c>
      <c r="F45" s="116">
        <f>IFERROR('Tablas evol IO zona'!I45/'Tablas evol IO zona'!I58-1,"-")</f>
        <v>8.4046455927728747E-3</v>
      </c>
      <c r="G45" s="116">
        <f>IFERROR('Tablas evol IO zona'!K45/'Tablas evol IO zona'!K58-1,"-")</f>
        <v>-0.16347059413243203</v>
      </c>
      <c r="H45" s="116">
        <f>IFERROR('Tablas evol IO zona'!M45/'Tablas evol IO zona'!M58-1,"-")</f>
        <v>-2.781690292675032E-2</v>
      </c>
      <c r="I45" s="155">
        <f>IFERROR('Tablas evol IO zona'!O45/'Tablas evol IO zona'!O58-1,"-")</f>
        <v>0.12237142060732853</v>
      </c>
      <c r="J45" s="155">
        <f>IFERROR('Tablas evol IO zona'!Q45/'Tablas evol IO zona'!Q58-1,"-")</f>
        <v>8.2325436829488563E-2</v>
      </c>
      <c r="K45" s="155">
        <f>IFERROR('Tablas evol IO zona'!S45/'Tablas evol IO zona'!S58-1,"-")</f>
        <v>0.11074921090365808</v>
      </c>
    </row>
    <row r="46" spans="2:14" hidden="1" outlineLevel="1" x14ac:dyDescent="0.25">
      <c r="B46" s="114" t="s">
        <v>93</v>
      </c>
      <c r="C46" s="155">
        <f>IFERROR('Tablas evol IO zona'!C46/'Tablas evol IO zona'!C59-1,"-")</f>
        <v>7.3545382601281073E-3</v>
      </c>
      <c r="D46" s="155">
        <f>IFERROR('Tablas evol IO zona'!E46/'Tablas evol IO zona'!E59-1,"-")</f>
        <v>-0.19603151866062507</v>
      </c>
      <c r="E46" s="155">
        <f>IFERROR('Tablas evol IO zona'!G46/'Tablas evol IO zona'!G59-1,"-")</f>
        <v>-3.8077040704200926E-2</v>
      </c>
      <c r="F46" s="116">
        <f>IFERROR('Tablas evol IO zona'!I46/'Tablas evol IO zona'!I59-1,"-")</f>
        <v>2.6386670161979708E-3</v>
      </c>
      <c r="G46" s="116">
        <f>IFERROR('Tablas evol IO zona'!K46/'Tablas evol IO zona'!K59-1,"-")</f>
        <v>-9.423803928537211E-2</v>
      </c>
      <c r="H46" s="116">
        <f>IFERROR('Tablas evol IO zona'!M46/'Tablas evol IO zona'!M59-1,"-")</f>
        <v>-6.9939177473603564E-3</v>
      </c>
      <c r="I46" s="155">
        <f>IFERROR('Tablas evol IO zona'!O46/'Tablas evol IO zona'!O59-1,"-")</f>
        <v>9.9823993658083809E-2</v>
      </c>
      <c r="J46" s="155">
        <f>IFERROR('Tablas evol IO zona'!Q46/'Tablas evol IO zona'!Q59-1,"-")</f>
        <v>6.6421151791096866E-2</v>
      </c>
      <c r="K46" s="155">
        <f>IFERROR('Tablas evol IO zona'!S46/'Tablas evol IO zona'!S59-1,"-")</f>
        <v>9.2167922798642055E-2</v>
      </c>
    </row>
    <row r="47" spans="2:14" hidden="1" outlineLevel="1" x14ac:dyDescent="0.25">
      <c r="B47" s="114" t="s">
        <v>94</v>
      </c>
      <c r="C47" s="155">
        <f>IFERROR('Tablas evol IO zona'!C47/'Tablas evol IO zona'!C60-1,"-")</f>
        <v>0.22153694768065324</v>
      </c>
      <c r="D47" s="155">
        <f>IFERROR('Tablas evol IO zona'!E47/'Tablas evol IO zona'!E60-1,"-")</f>
        <v>0.22491471108513128</v>
      </c>
      <c r="E47" s="155">
        <f>IFERROR('Tablas evol IO zona'!G47/'Tablas evol IO zona'!G60-1,"-")</f>
        <v>0.23817162041391637</v>
      </c>
      <c r="F47" s="116">
        <f>IFERROR('Tablas evol IO zona'!I47/'Tablas evol IO zona'!I60-1,"-")</f>
        <v>0.22489439939930111</v>
      </c>
      <c r="G47" s="116">
        <f>IFERROR('Tablas evol IO zona'!K47/'Tablas evol IO zona'!K60-1,"-")</f>
        <v>0.23247062137351859</v>
      </c>
      <c r="H47" s="116">
        <f>IFERROR('Tablas evol IO zona'!M47/'Tablas evol IO zona'!M60-1,"-")</f>
        <v>0.24149090062143386</v>
      </c>
      <c r="I47" s="155">
        <f>IFERROR('Tablas evol IO zona'!O47/'Tablas evol IO zona'!O60-1,"-")</f>
        <v>0.26621113962862264</v>
      </c>
      <c r="J47" s="155">
        <f>IFERROR('Tablas evol IO zona'!Q47/'Tablas evol IO zona'!Q60-1,"-")</f>
        <v>0.29556182049606416</v>
      </c>
      <c r="K47" s="155">
        <f>IFERROR('Tablas evol IO zona'!S47/'Tablas evol IO zona'!S60-1,"-")</f>
        <v>0.28307588975622822</v>
      </c>
    </row>
    <row r="48" spans="2:14" hidden="1" outlineLevel="1" x14ac:dyDescent="0.25">
      <c r="B48" s="114" t="s">
        <v>95</v>
      </c>
      <c r="C48" s="155">
        <f>IFERROR('Tablas evol IO zona'!C48/'Tablas evol IO zona'!C61-1,"-")</f>
        <v>0.19751782442570964</v>
      </c>
      <c r="D48" s="155">
        <f>IFERROR('Tablas evol IO zona'!E48/'Tablas evol IO zona'!E61-1,"-")</f>
        <v>0.21367275816499909</v>
      </c>
      <c r="E48" s="155">
        <f>IFERROR('Tablas evol IO zona'!G48/'Tablas evol IO zona'!G61-1,"-")</f>
        <v>0.21428151516519223</v>
      </c>
      <c r="F48" s="116">
        <f>IFERROR('Tablas evol IO zona'!I48/'Tablas evol IO zona'!I61-1,"-")</f>
        <v>0.17849764078133612</v>
      </c>
      <c r="G48" s="116">
        <f>IFERROR('Tablas evol IO zona'!K48/'Tablas evol IO zona'!K61-1,"-")</f>
        <v>0.21049419185297724</v>
      </c>
      <c r="H48" s="116">
        <f>IFERROR('Tablas evol IO zona'!M48/'Tablas evol IO zona'!M61-1,"-")</f>
        <v>0.19857583852917693</v>
      </c>
      <c r="I48" s="155">
        <f>IFERROR('Tablas evol IO zona'!O48/'Tablas evol IO zona'!O61-1,"-")</f>
        <v>0.19855568398604717</v>
      </c>
      <c r="J48" s="155">
        <f>IFERROR('Tablas evol IO zona'!Q48/'Tablas evol IO zona'!Q61-1,"-")</f>
        <v>0.14699721280209088</v>
      </c>
      <c r="K48" s="155">
        <f>IFERROR('Tablas evol IO zona'!S48/'Tablas evol IO zona'!S61-1,"-")</f>
        <v>0.1787627117731041</v>
      </c>
    </row>
    <row r="49" spans="2:14" hidden="1" outlineLevel="1" x14ac:dyDescent="0.25">
      <c r="B49" s="114" t="s">
        <v>96</v>
      </c>
      <c r="C49" s="155">
        <f>IFERROR('Tablas evol IO zona'!C49/'Tablas evol IO zona'!C62-1,"-")</f>
        <v>8.8098094095695023E-2</v>
      </c>
      <c r="D49" s="155">
        <f>IFERROR('Tablas evol IO zona'!E49/'Tablas evol IO zona'!E62-1,"-")</f>
        <v>7.1732833532117901E-2</v>
      </c>
      <c r="E49" s="155">
        <f>IFERROR('Tablas evol IO zona'!G49/'Tablas evol IO zona'!G62-1,"-")</f>
        <v>9.334889148191361E-2</v>
      </c>
      <c r="F49" s="116">
        <f>IFERROR('Tablas evol IO zona'!I49/'Tablas evol IO zona'!I62-1,"-")</f>
        <v>8.7601466332240197E-2</v>
      </c>
      <c r="G49" s="116">
        <f>IFERROR('Tablas evol IO zona'!K49/'Tablas evol IO zona'!K62-1,"-")</f>
        <v>0.10661517811797139</v>
      </c>
      <c r="H49" s="116">
        <f>IFERROR('Tablas evol IO zona'!M49/'Tablas evol IO zona'!M62-1,"-")</f>
        <v>0.10304396442630326</v>
      </c>
      <c r="I49" s="155">
        <f>IFERROR('Tablas evol IO zona'!O49/'Tablas evol IO zona'!O62-1,"-")</f>
        <v>0.21224963752573789</v>
      </c>
      <c r="J49" s="155">
        <f>IFERROR('Tablas evol IO zona'!Q49/'Tablas evol IO zona'!Q62-1,"-")</f>
        <v>0.18142789764174605</v>
      </c>
      <c r="K49" s="155">
        <f>IFERROR('Tablas evol IO zona'!S49/'Tablas evol IO zona'!S62-1,"-")</f>
        <v>0.20180278838738097</v>
      </c>
    </row>
    <row r="50" spans="2:14" hidden="1" outlineLevel="1" x14ac:dyDescent="0.25">
      <c r="B50" s="114" t="s">
        <v>97</v>
      </c>
      <c r="C50" s="155">
        <f>IFERROR('Tablas evol IO zona'!C50/'Tablas evol IO zona'!C63-1,"-")</f>
        <v>3.5440884604480694E-3</v>
      </c>
      <c r="D50" s="155">
        <f>IFERROR('Tablas evol IO zona'!E50/'Tablas evol IO zona'!E63-1,"-")</f>
        <v>2.6547085201793719E-2</v>
      </c>
      <c r="E50" s="155">
        <f>IFERROR('Tablas evol IO zona'!G50/'Tablas evol IO zona'!G63-1,"-")</f>
        <v>1.9632091513371419E-2</v>
      </c>
      <c r="F50" s="116">
        <f>IFERROR('Tablas evol IO zona'!I50/'Tablas evol IO zona'!I63-1,"-")</f>
        <v>-2.3194901237796994E-2</v>
      </c>
      <c r="G50" s="116">
        <f>IFERROR('Tablas evol IO zona'!K50/'Tablas evol IO zona'!K63-1,"-")</f>
        <v>3.4463991997138566E-2</v>
      </c>
      <c r="H50" s="116">
        <f>IFERROR('Tablas evol IO zona'!M50/'Tablas evol IO zona'!M63-1,"-")</f>
        <v>3.1397060859830184E-3</v>
      </c>
      <c r="I50" s="155">
        <f>IFERROR('Tablas evol IO zona'!O50/'Tablas evol IO zona'!O63-1,"-")</f>
        <v>0.10072846737432894</v>
      </c>
      <c r="J50" s="155">
        <f>IFERROR('Tablas evol IO zona'!Q50/'Tablas evol IO zona'!Q63-1,"-")</f>
        <v>5.6078404309294561E-2</v>
      </c>
      <c r="K50" s="155">
        <f>IFERROR('Tablas evol IO zona'!S50/'Tablas evol IO zona'!S63-1,"-")</f>
        <v>8.4178259266423305E-2</v>
      </c>
    </row>
    <row r="51" spans="2:14" collapsed="1" x14ac:dyDescent="0.25">
      <c r="B51" s="125">
        <v>2011</v>
      </c>
      <c r="C51" s="126">
        <f>IFERROR('Tablas evol IO zona'!C51/'Tablas evol IO zona'!C64-1,"-")</f>
        <v>0.12610751260632291</v>
      </c>
      <c r="D51" s="126">
        <f>IFERROR('Tablas evol IO zona'!E51/'Tablas evol IO zona'!E64-1,"-")</f>
        <v>5.2813647176789935E-2</v>
      </c>
      <c r="E51" s="126">
        <f>IFERROR('Tablas evol IO zona'!G51/'Tablas evol IO zona'!G64-1,"-")</f>
        <v>0.11515895252531783</v>
      </c>
      <c r="F51" s="126">
        <f>IFERROR('Tablas evol IO zona'!I51/'Tablas evol IO zona'!I64-1,"-")</f>
        <v>0.12211474277024048</v>
      </c>
      <c r="G51" s="126">
        <f>IFERROR('Tablas evol IO zona'!K51/'Tablas evol IO zona'!K64-1,"-")</f>
        <v>6.1772247880424791E-2</v>
      </c>
      <c r="H51" s="126">
        <f>IFERROR('Tablas evol IO zona'!M51/'Tablas evol IO zona'!M64-1,"-")</f>
        <v>0.11293500804033552</v>
      </c>
      <c r="I51" s="126">
        <f>IFERROR('Tablas evol IO zona'!O51/'Tablas evol IO zona'!O64-1,"-")</f>
        <v>0.13122900680290539</v>
      </c>
      <c r="J51" s="126">
        <f>IFERROR('Tablas evol IO zona'!Q51/'Tablas evol IO zona'!Q64-1,"-")</f>
        <v>0.12119916436781786</v>
      </c>
      <c r="K51" s="126">
        <f>IFERROR('Tablas evol IO zona'!S51/'Tablas evol IO zona'!S64-1,"-")</f>
        <v>0.13292697783112573</v>
      </c>
      <c r="N51" s="110" t="s">
        <v>275</v>
      </c>
    </row>
    <row r="52" spans="2:14" hidden="1" outlineLevel="1" x14ac:dyDescent="0.25">
      <c r="B52" s="114" t="s">
        <v>86</v>
      </c>
      <c r="C52" s="155">
        <f>IFERROR('Tablas evol IO zona'!C52/'Tablas evol IO zona'!C65-1,"-")</f>
        <v>-7.0761729308551624E-2</v>
      </c>
      <c r="D52" s="155">
        <f>IFERROR('Tablas evol IO zona'!E52/'Tablas evol IO zona'!E65-1,"-")</f>
        <v>5.5298029194281728E-2</v>
      </c>
      <c r="E52" s="155">
        <f>IFERROR('Tablas evol IO zona'!G52/'Tablas evol IO zona'!G65-1,"-")</f>
        <v>-2.387901905193468E-2</v>
      </c>
      <c r="F52" s="116">
        <f>IFERROR('Tablas evol IO zona'!I52/'Tablas evol IO zona'!I65-1,"-")</f>
        <v>-7.023944347115596E-2</v>
      </c>
      <c r="G52" s="116">
        <f>IFERROR('Tablas evol IO zona'!K52/'Tablas evol IO zona'!K65-1,"-")</f>
        <v>0.10394178440647428</v>
      </c>
      <c r="H52" s="116">
        <f>IFERROR('Tablas evol IO zona'!M52/'Tablas evol IO zona'!M65-1,"-")</f>
        <v>-7.5615832500156577E-3</v>
      </c>
      <c r="I52" s="155">
        <f>IFERROR('Tablas evol IO zona'!O52/'Tablas evol IO zona'!O65-1,"-")</f>
        <v>2.933736646522056E-2</v>
      </c>
      <c r="J52" s="155">
        <f>IFERROR('Tablas evol IO zona'!Q52/'Tablas evol IO zona'!Q65-1,"-")</f>
        <v>6.0187664708068578E-2</v>
      </c>
      <c r="K52" s="155">
        <f>IFERROR('Tablas evol IO zona'!S52/'Tablas evol IO zona'!S65-1,"-")</f>
        <v>4.5511903302423162E-2</v>
      </c>
    </row>
    <row r="53" spans="2:14" hidden="1" outlineLevel="1" x14ac:dyDescent="0.25">
      <c r="B53" s="114" t="s">
        <v>87</v>
      </c>
      <c r="C53" s="155">
        <f>IFERROR('Tablas evol IO zona'!C53/'Tablas evol IO zona'!C66-1,"-")</f>
        <v>-4.8691353176050334E-2</v>
      </c>
      <c r="D53" s="155">
        <f>IFERROR('Tablas evol IO zona'!E53/'Tablas evol IO zona'!E66-1,"-")</f>
        <v>0.12356719104359404</v>
      </c>
      <c r="E53" s="155">
        <f>IFERROR('Tablas evol IO zona'!G53/'Tablas evol IO zona'!G66-1,"-")</f>
        <v>1.3015310863451646E-2</v>
      </c>
      <c r="F53" s="116">
        <f>IFERROR('Tablas evol IO zona'!I53/'Tablas evol IO zona'!I66-1,"-")</f>
        <v>-4.2770274865619573E-2</v>
      </c>
      <c r="G53" s="116">
        <f>IFERROR('Tablas evol IO zona'!K53/'Tablas evol IO zona'!K66-1,"-")</f>
        <v>0.16245167971765895</v>
      </c>
      <c r="H53" s="116">
        <f>IFERROR('Tablas evol IO zona'!M53/'Tablas evol IO zona'!M66-1,"-")</f>
        <v>2.9456690530531793E-2</v>
      </c>
      <c r="I53" s="155">
        <f>IFERROR('Tablas evol IO zona'!O53/'Tablas evol IO zona'!O66-1,"-")</f>
        <v>7.8211254595192958E-2</v>
      </c>
      <c r="J53" s="155">
        <f>IFERROR('Tablas evol IO zona'!Q53/'Tablas evol IO zona'!Q66-1,"-")</f>
        <v>0.15852869789270096</v>
      </c>
      <c r="K53" s="155">
        <f>IFERROR('Tablas evol IO zona'!S53/'Tablas evol IO zona'!S66-1,"-")</f>
        <v>0.11613351176960762</v>
      </c>
    </row>
    <row r="54" spans="2:14" hidden="1" outlineLevel="1" x14ac:dyDescent="0.25">
      <c r="B54" s="114" t="s">
        <v>88</v>
      </c>
      <c r="C54" s="155">
        <f>IFERROR('Tablas evol IO zona'!C54/'Tablas evol IO zona'!C67-1,"-")</f>
        <v>9.4175465876435993E-3</v>
      </c>
      <c r="D54" s="155">
        <f>IFERROR('Tablas evol IO zona'!E54/'Tablas evol IO zona'!E67-1,"-")</f>
        <v>-6.6880470311225793E-4</v>
      </c>
      <c r="E54" s="155">
        <f>IFERROR('Tablas evol IO zona'!G54/'Tablas evol IO zona'!G67-1,"-")</f>
        <v>1.3513729680979303E-2</v>
      </c>
      <c r="F54" s="116">
        <f>IFERROR('Tablas evol IO zona'!I54/'Tablas evol IO zona'!I67-1,"-")</f>
        <v>-4.4726589587543719E-3</v>
      </c>
      <c r="G54" s="116">
        <f>IFERROR('Tablas evol IO zona'!K54/'Tablas evol IO zona'!K67-1,"-")</f>
        <v>-4.093926750579624E-3</v>
      </c>
      <c r="H54" s="116">
        <f>IFERROR('Tablas evol IO zona'!M54/'Tablas evol IO zona'!M67-1,"-")</f>
        <v>3.0688961269007553E-3</v>
      </c>
      <c r="I54" s="155">
        <f>IFERROR('Tablas evol IO zona'!O54/'Tablas evol IO zona'!O67-1,"-")</f>
        <v>0.11288226170579074</v>
      </c>
      <c r="J54" s="155">
        <f>IFERROR('Tablas evol IO zona'!Q54/'Tablas evol IO zona'!Q67-1,"-")</f>
        <v>8.684935476957345E-2</v>
      </c>
      <c r="K54" s="155">
        <f>IFERROR('Tablas evol IO zona'!S54/'Tablas evol IO zona'!S67-1,"-")</f>
        <v>0.1051149329562584</v>
      </c>
    </row>
    <row r="55" spans="2:14" hidden="1" outlineLevel="1" x14ac:dyDescent="0.25">
      <c r="B55" s="114" t="s">
        <v>89</v>
      </c>
      <c r="C55" s="155">
        <f>IFERROR('Tablas evol IO zona'!C55/'Tablas evol IO zona'!C68-1,"-")</f>
        <v>-3.7750204907103235E-2</v>
      </c>
      <c r="D55" s="155">
        <f>IFERROR('Tablas evol IO zona'!E55/'Tablas evol IO zona'!E68-1,"-")</f>
        <v>-3.0088172121638945E-2</v>
      </c>
      <c r="E55" s="155">
        <f>IFERROR('Tablas evol IO zona'!G55/'Tablas evol IO zona'!G68-1,"-")</f>
        <v>-2.3919557721523654E-2</v>
      </c>
      <c r="F55" s="116">
        <f>IFERROR('Tablas evol IO zona'!I55/'Tablas evol IO zona'!I68-1,"-")</f>
        <v>-4.7783323606274797E-2</v>
      </c>
      <c r="G55" s="116">
        <f>IFERROR('Tablas evol IO zona'!K55/'Tablas evol IO zona'!K68-1,"-")</f>
        <v>-3.6746782603615968E-2</v>
      </c>
      <c r="H55" s="116">
        <f>IFERROR('Tablas evol IO zona'!M55/'Tablas evol IO zona'!M68-1,"-")</f>
        <v>-3.3500025245630338E-2</v>
      </c>
      <c r="I55" s="155">
        <f>IFERROR('Tablas evol IO zona'!O55/'Tablas evol IO zona'!O68-1,"-")</f>
        <v>5.8193276842755992E-2</v>
      </c>
      <c r="J55" s="155">
        <f>IFERROR('Tablas evol IO zona'!Q55/'Tablas evol IO zona'!Q68-1,"-")</f>
        <v>5.1737083078047919E-2</v>
      </c>
      <c r="K55" s="155">
        <f>IFERROR('Tablas evol IO zona'!S55/'Tablas evol IO zona'!S68-1,"-")</f>
        <v>5.9118230753032686E-2</v>
      </c>
    </row>
    <row r="56" spans="2:14" hidden="1" outlineLevel="1" x14ac:dyDescent="0.25">
      <c r="B56" s="114" t="s">
        <v>90</v>
      </c>
      <c r="C56" s="155">
        <f>IFERROR('Tablas evol IO zona'!C56/'Tablas evol IO zona'!C69-1,"-")</f>
        <v>-0.132543085312956</v>
      </c>
      <c r="D56" s="155">
        <f>IFERROR('Tablas evol IO zona'!E56/'Tablas evol IO zona'!E69-1,"-")</f>
        <v>-0.12478742509115115</v>
      </c>
      <c r="E56" s="155">
        <f>IFERROR('Tablas evol IO zona'!G56/'Tablas evol IO zona'!G69-1,"-")</f>
        <v>-0.12173444400769629</v>
      </c>
      <c r="F56" s="116">
        <f>IFERROR('Tablas evol IO zona'!I56/'Tablas evol IO zona'!I69-1,"-")</f>
        <v>-0.1487276950161579</v>
      </c>
      <c r="G56" s="116">
        <f>IFERROR('Tablas evol IO zona'!K56/'Tablas evol IO zona'!K69-1,"-")</f>
        <v>-0.1256725244939576</v>
      </c>
      <c r="H56" s="116">
        <f>IFERROR('Tablas evol IO zona'!M56/'Tablas evol IO zona'!M69-1,"-")</f>
        <v>-0.13354844946715005</v>
      </c>
      <c r="I56" s="155">
        <f>IFERROR('Tablas evol IO zona'!O56/'Tablas evol IO zona'!O69-1,"-")</f>
        <v>5.3936846887755019E-2</v>
      </c>
      <c r="J56" s="155">
        <f>IFERROR('Tablas evol IO zona'!Q56/'Tablas evol IO zona'!Q69-1,"-")</f>
        <v>3.6394428775246679E-2</v>
      </c>
      <c r="K56" s="155">
        <f>IFERROR('Tablas evol IO zona'!S56/'Tablas evol IO zona'!S69-1,"-")</f>
        <v>4.8647891791392839E-2</v>
      </c>
    </row>
    <row r="57" spans="2:14" hidden="1" outlineLevel="1" x14ac:dyDescent="0.25">
      <c r="B57" s="114" t="s">
        <v>91</v>
      </c>
      <c r="C57" s="155">
        <f>IFERROR('Tablas evol IO zona'!C57/'Tablas evol IO zona'!C70-1,"-")</f>
        <v>-8.423881947985723E-2</v>
      </c>
      <c r="D57" s="155">
        <f>IFERROR('Tablas evol IO zona'!E57/'Tablas evol IO zona'!E70-1,"-")</f>
        <v>-0.13057703454140601</v>
      </c>
      <c r="E57" s="155">
        <f>IFERROR('Tablas evol IO zona'!G57/'Tablas evol IO zona'!G70-1,"-")</f>
        <v>-9.28800358681654E-2</v>
      </c>
      <c r="F57" s="116">
        <f>IFERROR('Tablas evol IO zona'!I57/'Tablas evol IO zona'!I70-1,"-")</f>
        <v>-0.10337645646603899</v>
      </c>
      <c r="G57" s="116">
        <f>IFERROR('Tablas evol IO zona'!K57/'Tablas evol IO zona'!K70-1,"-")</f>
        <v>-0.13634688950410601</v>
      </c>
      <c r="H57" s="116">
        <f>IFERROR('Tablas evol IO zona'!M57/'Tablas evol IO zona'!M70-1,"-")</f>
        <v>-0.10822133134609357</v>
      </c>
      <c r="I57" s="155">
        <f>IFERROR('Tablas evol IO zona'!O57/'Tablas evol IO zona'!O70-1,"-")</f>
        <v>5.284395530463315E-2</v>
      </c>
      <c r="J57" s="155">
        <f>IFERROR('Tablas evol IO zona'!Q57/'Tablas evol IO zona'!Q70-1,"-")</f>
        <v>6.9357846400430079E-2</v>
      </c>
      <c r="K57" s="155">
        <f>IFERROR('Tablas evol IO zona'!S57/'Tablas evol IO zona'!S70-1,"-")</f>
        <v>6.3081132242310378E-2</v>
      </c>
    </row>
    <row r="58" spans="2:14" hidden="1" outlineLevel="1" x14ac:dyDescent="0.25">
      <c r="B58" s="114" t="s">
        <v>92</v>
      </c>
      <c r="C58" s="155">
        <f>IFERROR('Tablas evol IO zona'!C58/'Tablas evol IO zona'!C71-1,"-")</f>
        <v>0.13270363253281148</v>
      </c>
      <c r="D58" s="155">
        <f>IFERROR('Tablas evol IO zona'!E58/'Tablas evol IO zona'!E71-1,"-")</f>
        <v>-3.4240303211903411E-2</v>
      </c>
      <c r="E58" s="155">
        <f>IFERROR('Tablas evol IO zona'!G58/'Tablas evol IO zona'!G71-1,"-")</f>
        <v>7.8898167490600635E-2</v>
      </c>
      <c r="F58" s="116">
        <f>IFERROR('Tablas evol IO zona'!I58/'Tablas evol IO zona'!I71-1,"-")</f>
        <v>0.11225595530154853</v>
      </c>
      <c r="G58" s="116">
        <f>IFERROR('Tablas evol IO zona'!K58/'Tablas evol IO zona'!K71-1,"-")</f>
        <v>-4.7249314455221403E-2</v>
      </c>
      <c r="H58" s="116">
        <f>IFERROR('Tablas evol IO zona'!M58/'Tablas evol IO zona'!M71-1,"-")</f>
        <v>6.1407831914374933E-2</v>
      </c>
      <c r="I58" s="155">
        <f>IFERROR('Tablas evol IO zona'!O58/'Tablas evol IO zona'!O71-1,"-")</f>
        <v>6.9817041760255716E-2</v>
      </c>
      <c r="J58" s="155">
        <f>IFERROR('Tablas evol IO zona'!Q58/'Tablas evol IO zona'!Q71-1,"-")</f>
        <v>6.9272393104034879E-2</v>
      </c>
      <c r="K58" s="155">
        <f>IFERROR('Tablas evol IO zona'!S58/'Tablas evol IO zona'!S71-1,"-")</f>
        <v>7.3443333386952414E-2</v>
      </c>
    </row>
    <row r="59" spans="2:14" hidden="1" outlineLevel="1" x14ac:dyDescent="0.25">
      <c r="B59" s="114" t="s">
        <v>93</v>
      </c>
      <c r="C59" s="155">
        <f>IFERROR('Tablas evol IO zona'!C59/'Tablas evol IO zona'!C72-1,"-")</f>
        <v>6.0661012297853922E-2</v>
      </c>
      <c r="D59" s="155">
        <f>IFERROR('Tablas evol IO zona'!E59/'Tablas evol IO zona'!E72-1,"-")</f>
        <v>1.8705422015508955E-2</v>
      </c>
      <c r="E59" s="155">
        <f>IFERROR('Tablas evol IO zona'!G59/'Tablas evol IO zona'!G72-1,"-")</f>
        <v>5.3045513242440778E-2</v>
      </c>
      <c r="F59" s="116">
        <f>IFERROR('Tablas evol IO zona'!I59/'Tablas evol IO zona'!I72-1,"-")</f>
        <v>4.3212476072561179E-2</v>
      </c>
      <c r="G59" s="116">
        <f>IFERROR('Tablas evol IO zona'!K59/'Tablas evol IO zona'!K72-1,"-")</f>
        <v>-9.9666077204198178E-2</v>
      </c>
      <c r="H59" s="116">
        <f>IFERROR('Tablas evol IO zona'!M59/'Tablas evol IO zona'!M72-1,"-")</f>
        <v>3.8335534435620655E-3</v>
      </c>
      <c r="I59" s="155">
        <f>IFERROR('Tablas evol IO zona'!O59/'Tablas evol IO zona'!O72-1,"-")</f>
        <v>6.9007013858599642E-2</v>
      </c>
      <c r="J59" s="155">
        <f>IFERROR('Tablas evol IO zona'!Q59/'Tablas evol IO zona'!Q72-1,"-")</f>
        <v>1.5306304370241497E-2</v>
      </c>
      <c r="K59" s="155">
        <f>IFERROR('Tablas evol IO zona'!S59/'Tablas evol IO zona'!S72-1,"-")</f>
        <v>5.1243076318947756E-2</v>
      </c>
    </row>
    <row r="60" spans="2:14" hidden="1" outlineLevel="1" x14ac:dyDescent="0.25">
      <c r="B60" s="114" t="s">
        <v>94</v>
      </c>
      <c r="C60" s="155">
        <f>IFERROR('Tablas evol IO zona'!C60/'Tablas evol IO zona'!C73-1,"-")</f>
        <v>-0.13711266589744842</v>
      </c>
      <c r="D60" s="155">
        <f>IFERROR('Tablas evol IO zona'!E60/'Tablas evol IO zona'!E73-1,"-")</f>
        <v>-9.4077151852532626E-2</v>
      </c>
      <c r="E60" s="155">
        <f>IFERROR('Tablas evol IO zona'!G60/'Tablas evol IO zona'!G73-1,"-")</f>
        <v>-0.11712039065016155</v>
      </c>
      <c r="F60" s="116">
        <f>IFERROR('Tablas evol IO zona'!I60/'Tablas evol IO zona'!I73-1,"-")</f>
        <v>-0.15036484633127101</v>
      </c>
      <c r="G60" s="116">
        <f>IFERROR('Tablas evol IO zona'!K60/'Tablas evol IO zona'!K73-1,"-")</f>
        <v>-0.10787626899694724</v>
      </c>
      <c r="H60" s="116">
        <f>IFERROR('Tablas evol IO zona'!M60/'Tablas evol IO zona'!M73-1,"-")</f>
        <v>-0.13025367171163793</v>
      </c>
      <c r="I60" s="155">
        <f>IFERROR('Tablas evol IO zona'!O60/'Tablas evol IO zona'!O73-1,"-")</f>
        <v>-2.6782142167815937E-2</v>
      </c>
      <c r="J60" s="155">
        <f>IFERROR('Tablas evol IO zona'!Q60/'Tablas evol IO zona'!Q73-1,"-")</f>
        <v>-6.4336561498255285E-2</v>
      </c>
      <c r="K60" s="155">
        <f>IFERROR('Tablas evol IO zona'!S60/'Tablas evol IO zona'!S73-1,"-")</f>
        <v>-3.9832716267403034E-2</v>
      </c>
    </row>
    <row r="61" spans="2:14" hidden="1" outlineLevel="1" x14ac:dyDescent="0.25">
      <c r="B61" s="114" t="s">
        <v>95</v>
      </c>
      <c r="C61" s="155">
        <f>IFERROR('Tablas evol IO zona'!C61/'Tablas evol IO zona'!C74-1,"-")</f>
        <v>-3.5374126163259967E-2</v>
      </c>
      <c r="D61" s="155">
        <f>IFERROR('Tablas evol IO zona'!E61/'Tablas evol IO zona'!E74-1,"-")</f>
        <v>-0.10505337012622196</v>
      </c>
      <c r="E61" s="155">
        <f>IFERROR('Tablas evol IO zona'!G61/'Tablas evol IO zona'!G74-1,"-")</f>
        <v>-5.6610301090810222E-2</v>
      </c>
      <c r="F61" s="116">
        <f>IFERROR('Tablas evol IO zona'!I61/'Tablas evol IO zona'!I74-1,"-")</f>
        <v>-4.2300015931416191E-2</v>
      </c>
      <c r="G61" s="116">
        <f>IFERROR('Tablas evol IO zona'!K61/'Tablas evol IO zona'!K74-1,"-")</f>
        <v>-0.11892962570809407</v>
      </c>
      <c r="H61" s="116">
        <f>IFERROR('Tablas evol IO zona'!M61/'Tablas evol IO zona'!M74-1,"-")</f>
        <v>-6.6406921886021042E-2</v>
      </c>
      <c r="I61" s="155">
        <f>IFERROR('Tablas evol IO zona'!O61/'Tablas evol IO zona'!O74-1,"-")</f>
        <v>2.766340058406902E-2</v>
      </c>
      <c r="J61" s="155">
        <f>IFERROR('Tablas evol IO zona'!Q61/'Tablas evol IO zona'!Q74-1,"-")</f>
        <v>-3.0716250176164528E-2</v>
      </c>
      <c r="K61" s="155">
        <f>IFERROR('Tablas evol IO zona'!S61/'Tablas evol IO zona'!S74-1,"-")</f>
        <v>2.2417830811127804E-3</v>
      </c>
    </row>
    <row r="62" spans="2:14" hidden="1" outlineLevel="1" x14ac:dyDescent="0.25">
      <c r="B62" s="114" t="s">
        <v>96</v>
      </c>
      <c r="C62" s="155">
        <f>IFERROR('Tablas evol IO zona'!C62/'Tablas evol IO zona'!C75-1,"-")</f>
        <v>9.4050743657043023E-2</v>
      </c>
      <c r="D62" s="155">
        <f>IFERROR('Tablas evol IO zona'!E62/'Tablas evol IO zona'!E75-1,"-")</f>
        <v>-5.1091350040420425E-2</v>
      </c>
      <c r="E62" s="155">
        <f>IFERROR('Tablas evol IO zona'!G62/'Tablas evol IO zona'!G75-1,"-")</f>
        <v>4.2262085740346622E-2</v>
      </c>
      <c r="F62" s="116">
        <f>IFERROR('Tablas evol IO zona'!I62/'Tablas evol IO zona'!I75-1,"-")</f>
        <v>7.9593531764988068E-2</v>
      </c>
      <c r="G62" s="116">
        <f>IFERROR('Tablas evol IO zona'!K62/'Tablas evol IO zona'!K75-1,"-")</f>
        <v>-7.1773738805785414E-2</v>
      </c>
      <c r="H62" s="116">
        <f>IFERROR('Tablas evol IO zona'!M62/'Tablas evol IO zona'!M75-1,"-")</f>
        <v>2.538785564880186E-2</v>
      </c>
      <c r="I62" s="155">
        <f>IFERROR('Tablas evol IO zona'!O62/'Tablas evol IO zona'!O75-1,"-")</f>
        <v>3.2201918099518112E-2</v>
      </c>
      <c r="J62" s="155">
        <f>IFERROR('Tablas evol IO zona'!Q62/'Tablas evol IO zona'!Q75-1,"-")</f>
        <v>-3.2014192254732565E-2</v>
      </c>
      <c r="K62" s="155">
        <f>IFERROR('Tablas evol IO zona'!S62/'Tablas evol IO zona'!S75-1,"-")</f>
        <v>4.05339196311294E-3</v>
      </c>
    </row>
    <row r="63" spans="2:14" hidden="1" outlineLevel="1" x14ac:dyDescent="0.25">
      <c r="B63" s="114" t="s">
        <v>97</v>
      </c>
      <c r="C63" s="155">
        <f>IFERROR('Tablas evol IO zona'!C63/'Tablas evol IO zona'!C76-1,"-")</f>
        <v>1.3069079419790519E-2</v>
      </c>
      <c r="D63" s="155">
        <f>IFERROR('Tablas evol IO zona'!E63/'Tablas evol IO zona'!E76-1,"-")</f>
        <v>-0.10124133483798159</v>
      </c>
      <c r="E63" s="155">
        <f>IFERROR('Tablas evol IO zona'!G63/'Tablas evol IO zona'!G76-1,"-")</f>
        <v>-2.6632560938910532E-2</v>
      </c>
      <c r="F63" s="116">
        <f>IFERROR('Tablas evol IO zona'!I63/'Tablas evol IO zona'!I76-1,"-")</f>
        <v>2.2157269961797788E-2</v>
      </c>
      <c r="G63" s="116">
        <f>IFERROR('Tablas evol IO zona'!K63/'Tablas evol IO zona'!K76-1,"-")</f>
        <v>-0.11782302318599447</v>
      </c>
      <c r="H63" s="116">
        <f>IFERROR('Tablas evol IO zona'!M63/'Tablas evol IO zona'!M76-1,"-")</f>
        <v>-2.7511955981026404E-2</v>
      </c>
      <c r="I63" s="155">
        <f>IFERROR('Tablas evol IO zona'!O63/'Tablas evol IO zona'!O76-1,"-")</f>
        <v>-7.0077411458493444E-3</v>
      </c>
      <c r="J63" s="155">
        <f>IFERROR('Tablas evol IO zona'!Q63/'Tablas evol IO zona'!Q76-1,"-")</f>
        <v>-4.5185692372421538E-2</v>
      </c>
      <c r="K63" s="155">
        <f>IFERROR('Tablas evol IO zona'!S63/'Tablas evol IO zona'!S76-1,"-")</f>
        <v>-2.2362553070906399E-2</v>
      </c>
    </row>
    <row r="64" spans="2:14" collapsed="1" x14ac:dyDescent="0.25">
      <c r="B64" s="125">
        <v>2010</v>
      </c>
      <c r="C64" s="126">
        <f>IFERROR('Tablas evol IO zona'!C64/'Tablas evol IO zona'!C77-1,"-")</f>
        <v>-2.4140162232569096E-2</v>
      </c>
      <c r="D64" s="126">
        <f>IFERROR('Tablas evol IO zona'!E64/'Tablas evol IO zona'!E77-1,"-")</f>
        <v>-4.3332598885459039E-2</v>
      </c>
      <c r="E64" s="126">
        <f>IFERROR('Tablas evol IO zona'!G64/'Tablas evol IO zona'!G77-1,"-")</f>
        <v>-2.4803804613551916E-2</v>
      </c>
      <c r="F64" s="126">
        <f>IFERROR('Tablas evol IO zona'!I64/'Tablas evol IO zona'!I77-1,"-")</f>
        <v>-3.3145620100315853E-2</v>
      </c>
      <c r="G64" s="126">
        <f>IFERROR('Tablas evol IO zona'!K64/'Tablas evol IO zona'!K77-1,"-")</f>
        <v>-5.3314345418856268E-2</v>
      </c>
      <c r="H64" s="126">
        <f>IFERROR('Tablas evol IO zona'!M64/'Tablas evol IO zona'!M77-1,"-")</f>
        <v>-3.4078517105251227E-2</v>
      </c>
      <c r="I64" s="126">
        <f>IFERROR('Tablas evol IO zona'!O64/'Tablas evol IO zona'!O77-1,"-")</f>
        <v>4.4876241610041001E-2</v>
      </c>
      <c r="J64" s="126">
        <f>IFERROR('Tablas evol IO zona'!Q64/'Tablas evol IO zona'!Q77-1,"-")</f>
        <v>2.8312512423767977E-2</v>
      </c>
      <c r="K64" s="126">
        <f>IFERROR('Tablas evol IO zona'!S64/'Tablas evol IO zona'!S77-1,"-")</f>
        <v>4.0435818049023187E-2</v>
      </c>
    </row>
    <row r="65" spans="2:11" ht="15" hidden="1" customHeight="1" outlineLevel="1" x14ac:dyDescent="0.25">
      <c r="B65" s="114" t="s">
        <v>86</v>
      </c>
      <c r="C65" s="155">
        <f>IFERROR('Tablas evol IO zona'!C65/'Tablas evol IO zona'!C78-1,"-")</f>
        <v>-5.0841294014291494E-2</v>
      </c>
      <c r="D65" s="155">
        <f>IFERROR('Tablas evol IO zona'!E65/'Tablas evol IO zona'!E78-1,"-")</f>
        <v>-0.15320306739639999</v>
      </c>
      <c r="E65" s="155">
        <f>IFERROR('Tablas evol IO zona'!G65/'Tablas evol IO zona'!G78-1,"-")</f>
        <v>-9.0055212372791349E-2</v>
      </c>
      <c r="F65" s="116">
        <f>IFERROR('Tablas evol IO zona'!I65/'Tablas evol IO zona'!I78-1,"-")</f>
        <v>-5.4542690575146824E-2</v>
      </c>
      <c r="G65" s="116">
        <f>IFERROR('Tablas evol IO zona'!K65/'Tablas evol IO zona'!K78-1,"-")</f>
        <v>-0.16782912417106721</v>
      </c>
      <c r="H65" s="116">
        <f>IFERROR('Tablas evol IO zona'!M65/'Tablas evol IO zona'!M78-1,"-")</f>
        <v>-9.8080599497010756E-2</v>
      </c>
      <c r="I65" s="155">
        <f>IFERROR('Tablas evol IO zona'!O65/'Tablas evol IO zona'!O78-1,"-")</f>
        <v>-6.0628297604490511E-2</v>
      </c>
      <c r="J65" s="155">
        <f>IFERROR('Tablas evol IO zona'!Q65/'Tablas evol IO zona'!Q78-1,"-")</f>
        <v>-9.6751631345300404E-2</v>
      </c>
      <c r="K65" s="155">
        <f>IFERROR('Tablas evol IO zona'!S65/'Tablas evol IO zona'!S78-1,"-")</f>
        <v>-7.6514199942942507E-2</v>
      </c>
    </row>
    <row r="66" spans="2:11" ht="15" hidden="1" customHeight="1" outlineLevel="1" x14ac:dyDescent="0.25">
      <c r="B66" s="114" t="s">
        <v>87</v>
      </c>
      <c r="C66" s="155">
        <f>IFERROR('Tablas evol IO zona'!C66/'Tablas evol IO zona'!C79-1,"-")</f>
        <v>-3.0338795948830821E-2</v>
      </c>
      <c r="D66" s="155">
        <f>IFERROR('Tablas evol IO zona'!E66/'Tablas evol IO zona'!E79-1,"-")</f>
        <v>-0.15059583581588376</v>
      </c>
      <c r="E66" s="155">
        <f>IFERROR('Tablas evol IO zona'!G66/'Tablas evol IO zona'!G79-1,"-")</f>
        <v>-7.5085057124521404E-2</v>
      </c>
      <c r="F66" s="116">
        <f>IFERROR('Tablas evol IO zona'!I66/'Tablas evol IO zona'!I79-1,"-")</f>
        <v>-4.0499124318455038E-2</v>
      </c>
      <c r="G66" s="116">
        <f>IFERROR('Tablas evol IO zona'!K66/'Tablas evol IO zona'!K79-1,"-")</f>
        <v>-0.17204803249705636</v>
      </c>
      <c r="H66" s="116">
        <f>IFERROR('Tablas evol IO zona'!M66/'Tablas evol IO zona'!M79-1,"-")</f>
        <v>-8.9633892677917104E-2</v>
      </c>
      <c r="I66" s="155">
        <f>IFERROR('Tablas evol IO zona'!O66/'Tablas evol IO zona'!O79-1,"-")</f>
        <v>-6.2358975251137649E-2</v>
      </c>
      <c r="J66" s="155">
        <f>IFERROR('Tablas evol IO zona'!Q66/'Tablas evol IO zona'!Q79-1,"-")</f>
        <v>-0.1351318529536264</v>
      </c>
      <c r="K66" s="155">
        <f>IFERROR('Tablas evol IO zona'!S66/'Tablas evol IO zona'!S79-1,"-")</f>
        <v>-9.5231853005462996E-2</v>
      </c>
    </row>
    <row r="67" spans="2:11" ht="15" hidden="1" customHeight="1" outlineLevel="1" x14ac:dyDescent="0.25">
      <c r="B67" s="114" t="s">
        <v>88</v>
      </c>
      <c r="C67" s="155">
        <f>IFERROR('Tablas evol IO zona'!C67/'Tablas evol IO zona'!C80-1,"-")</f>
        <v>-0.16525535996062068</v>
      </c>
      <c r="D67" s="155">
        <f>IFERROR('Tablas evol IO zona'!E67/'Tablas evol IO zona'!E80-1,"-")</f>
        <v>-0.21807270579177496</v>
      </c>
      <c r="E67" s="155">
        <f>IFERROR('Tablas evol IO zona'!G67/'Tablas evol IO zona'!G80-1,"-")</f>
        <v>-0.18416107587675112</v>
      </c>
      <c r="F67" s="116">
        <f>IFERROR('Tablas evol IO zona'!I67/'Tablas evol IO zona'!I80-1,"-")</f>
        <v>-0.16785089746903992</v>
      </c>
      <c r="G67" s="116">
        <f>IFERROR('Tablas evol IO zona'!K67/'Tablas evol IO zona'!K80-1,"-")</f>
        <v>-0.24267360898242429</v>
      </c>
      <c r="H67" s="116">
        <f>IFERROR('Tablas evol IO zona'!M67/'Tablas evol IO zona'!M80-1,"-")</f>
        <v>-0.19490890088108193</v>
      </c>
      <c r="I67" s="155">
        <f>IFERROR('Tablas evol IO zona'!O67/'Tablas evol IO zona'!O80-1,"-")</f>
        <v>-9.6925539197951327E-2</v>
      </c>
      <c r="J67" s="155">
        <f>IFERROR('Tablas evol IO zona'!Q67/'Tablas evol IO zona'!Q80-1,"-")</f>
        <v>-0.11182092508637309</v>
      </c>
      <c r="K67" s="155">
        <f>IFERROR('Tablas evol IO zona'!S67/'Tablas evol IO zona'!S80-1,"-")</f>
        <v>-0.10228116041542146</v>
      </c>
    </row>
    <row r="68" spans="2:11" ht="15" hidden="1" customHeight="1" outlineLevel="1" x14ac:dyDescent="0.25">
      <c r="B68" s="114" t="s">
        <v>89</v>
      </c>
      <c r="C68" s="155">
        <f>IFERROR('Tablas evol IO zona'!C68/'Tablas evol IO zona'!C81-1,"-")</f>
        <v>-0.1662211039471615</v>
      </c>
      <c r="D68" s="155">
        <f>IFERROR('Tablas evol IO zona'!E68/'Tablas evol IO zona'!E81-1,"-")</f>
        <v>-0.25122210414452717</v>
      </c>
      <c r="E68" s="155">
        <f>IFERROR('Tablas evol IO zona'!G68/'Tablas evol IO zona'!G81-1,"-")</f>
        <v>-0.19441517386722873</v>
      </c>
      <c r="F68" s="116">
        <f>IFERROR('Tablas evol IO zona'!I68/'Tablas evol IO zona'!I81-1,"-")</f>
        <v>-0.17412514976595828</v>
      </c>
      <c r="G68" s="116">
        <f>IFERROR('Tablas evol IO zona'!K68/'Tablas evol IO zona'!K81-1,"-")</f>
        <v>-0.27678792296016208</v>
      </c>
      <c r="H68" s="116">
        <f>IFERROR('Tablas evol IO zona'!M68/'Tablas evol IO zona'!M81-1,"-")</f>
        <v>-0.20878819958320638</v>
      </c>
      <c r="I68" s="155">
        <f>IFERROR('Tablas evol IO zona'!O68/'Tablas evol IO zona'!O81-1,"-")</f>
        <v>-0.10530589180506589</v>
      </c>
      <c r="J68" s="155">
        <f>IFERROR('Tablas evol IO zona'!Q68/'Tablas evol IO zona'!Q81-1,"-")</f>
        <v>-8.7214623177495842E-2</v>
      </c>
      <c r="K68" s="155">
        <f>IFERROR('Tablas evol IO zona'!S68/'Tablas evol IO zona'!S81-1,"-")</f>
        <v>-9.6216339181741883E-2</v>
      </c>
    </row>
    <row r="69" spans="2:11" ht="15" hidden="1" customHeight="1" outlineLevel="1" x14ac:dyDescent="0.25">
      <c r="B69" s="114" t="s">
        <v>90</v>
      </c>
      <c r="C69" s="155">
        <f>IFERROR('Tablas evol IO zona'!C69/'Tablas evol IO zona'!C82-1,"-")</f>
        <v>-0.14727488151658774</v>
      </c>
      <c r="D69" s="155">
        <f>IFERROR('Tablas evol IO zona'!E69/'Tablas evol IO zona'!E82-1,"-")</f>
        <v>-0.31999475203358696</v>
      </c>
      <c r="E69" s="155">
        <f>IFERROR('Tablas evol IO zona'!G69/'Tablas evol IO zona'!G82-1,"-")</f>
        <v>-0.21242756750092462</v>
      </c>
      <c r="F69" s="116">
        <f>IFERROR('Tablas evol IO zona'!I69/'Tablas evol IO zona'!I82-1,"-")</f>
        <v>-0.16320138624645808</v>
      </c>
      <c r="G69" s="116">
        <f>IFERROR('Tablas evol IO zona'!K69/'Tablas evol IO zona'!K82-1,"-")</f>
        <v>-0.33175469990150708</v>
      </c>
      <c r="H69" s="116">
        <f>IFERROR('Tablas evol IO zona'!M69/'Tablas evol IO zona'!M82-1,"-")</f>
        <v>-0.22749569985056239</v>
      </c>
      <c r="I69" s="155">
        <f>IFERROR('Tablas evol IO zona'!O69/'Tablas evol IO zona'!O82-1,"-")</f>
        <v>-0.1121541633274602</v>
      </c>
      <c r="J69" s="155">
        <f>IFERROR('Tablas evol IO zona'!Q69/'Tablas evol IO zona'!Q82-1,"-")</f>
        <v>-0.12720596534062967</v>
      </c>
      <c r="K69" s="155">
        <f>IFERROR('Tablas evol IO zona'!S69/'Tablas evol IO zona'!S82-1,"-")</f>
        <v>-0.11812677448346953</v>
      </c>
    </row>
    <row r="70" spans="2:11" ht="15" hidden="1" customHeight="1" outlineLevel="1" x14ac:dyDescent="0.25">
      <c r="B70" s="114" t="s">
        <v>91</v>
      </c>
      <c r="C70" s="155">
        <f>IFERROR('Tablas evol IO zona'!C70/'Tablas evol IO zona'!C83-1,"-")</f>
        <v>-0.18330176307737145</v>
      </c>
      <c r="D70" s="155">
        <f>IFERROR('Tablas evol IO zona'!E70/'Tablas evol IO zona'!E83-1,"-")</f>
        <v>-0.25870646766169147</v>
      </c>
      <c r="E70" s="155">
        <f>IFERROR('Tablas evol IO zona'!G70/'Tablas evol IO zona'!G83-1,"-")</f>
        <v>-0.21124387254901955</v>
      </c>
      <c r="F70" s="116">
        <f>IFERROR('Tablas evol IO zona'!I70/'Tablas evol IO zona'!I83-1,"-")</f>
        <v>-0.18419364375114877</v>
      </c>
      <c r="G70" s="116">
        <f>IFERROR('Tablas evol IO zona'!K70/'Tablas evol IO zona'!K83-1,"-")</f>
        <v>-0.28005923459353321</v>
      </c>
      <c r="H70" s="116">
        <f>IFERROR('Tablas evol IO zona'!M70/'Tablas evol IO zona'!M83-1,"-")</f>
        <v>-0.22060438124206727</v>
      </c>
      <c r="I70" s="155">
        <f>IFERROR('Tablas evol IO zona'!O70/'Tablas evol IO zona'!O83-1,"-")</f>
        <v>-0.13501929437830051</v>
      </c>
      <c r="J70" s="155">
        <f>IFERROR('Tablas evol IO zona'!Q70/'Tablas evol IO zona'!Q83-1,"-")</f>
        <v>-0.1521213939758681</v>
      </c>
      <c r="K70" s="155">
        <f>IFERROR('Tablas evol IO zona'!S70/'Tablas evol IO zona'!S83-1,"-")</f>
        <v>-0.14143615653805086</v>
      </c>
    </row>
    <row r="71" spans="2:11" ht="15" hidden="1" customHeight="1" outlineLevel="1" x14ac:dyDescent="0.25">
      <c r="B71" s="114" t="s">
        <v>92</v>
      </c>
      <c r="C71" s="155">
        <f>IFERROR('Tablas evol IO zona'!C71/'Tablas evol IO zona'!C84-1,"-")</f>
        <v>-0.17708496149167519</v>
      </c>
      <c r="D71" s="155">
        <f>IFERROR('Tablas evol IO zona'!E71/'Tablas evol IO zona'!E84-1,"-")</f>
        <v>-0.17906828201868008</v>
      </c>
      <c r="E71" s="155">
        <f>IFERROR('Tablas evol IO zona'!G71/'Tablas evol IO zona'!G84-1,"-")</f>
        <v>-0.18013992350100216</v>
      </c>
      <c r="F71" s="116">
        <f>IFERROR('Tablas evol IO zona'!I71/'Tablas evol IO zona'!I84-1,"-")</f>
        <v>-0.17885999950334952</v>
      </c>
      <c r="G71" s="116">
        <f>IFERROR('Tablas evol IO zona'!K71/'Tablas evol IO zona'!K84-1,"-")</f>
        <v>-0.20002119832815357</v>
      </c>
      <c r="H71" s="116">
        <f>IFERROR('Tablas evol IO zona'!M71/'Tablas evol IO zona'!M84-1,"-")</f>
        <v>-0.18818405348738709</v>
      </c>
      <c r="I71" s="155">
        <f>IFERROR('Tablas evol IO zona'!O71/'Tablas evol IO zona'!O84-1,"-")</f>
        <v>-0.15316143787072856</v>
      </c>
      <c r="J71" s="155">
        <f>IFERROR('Tablas evol IO zona'!Q71/'Tablas evol IO zona'!Q84-1,"-")</f>
        <v>-0.18639408255965206</v>
      </c>
      <c r="K71" s="155">
        <f>IFERROR('Tablas evol IO zona'!S71/'Tablas evol IO zona'!S84-1,"-")</f>
        <v>-0.16609189311090755</v>
      </c>
    </row>
    <row r="72" spans="2:11" ht="15" hidden="1" customHeight="1" outlineLevel="1" x14ac:dyDescent="0.25">
      <c r="B72" s="114" t="s">
        <v>93</v>
      </c>
      <c r="C72" s="155">
        <f>IFERROR('Tablas evol IO zona'!C72/'Tablas evol IO zona'!C85-1,"-")</f>
        <v>-0.18952234206471485</v>
      </c>
      <c r="D72" s="155">
        <f>IFERROR('Tablas evol IO zona'!E72/'Tablas evol IO zona'!E85-1,"-")</f>
        <v>-0.30945839874411307</v>
      </c>
      <c r="E72" s="155">
        <f>IFERROR('Tablas evol IO zona'!G72/'Tablas evol IO zona'!G85-1,"-")</f>
        <v>-0.23709852038975099</v>
      </c>
      <c r="F72" s="116">
        <f>IFERROR('Tablas evol IO zona'!I72/'Tablas evol IO zona'!I85-1,"-")</f>
        <v>-0.18161639788765238</v>
      </c>
      <c r="G72" s="116">
        <f>IFERROR('Tablas evol IO zona'!K72/'Tablas evol IO zona'!K85-1,"-")</f>
        <v>-0.32059580435275215</v>
      </c>
      <c r="H72" s="116">
        <f>IFERROR('Tablas evol IO zona'!M72/'Tablas evol IO zona'!M85-1,"-")</f>
        <v>-0.23625715694773508</v>
      </c>
      <c r="I72" s="155">
        <f>IFERROR('Tablas evol IO zona'!O72/'Tablas evol IO zona'!O85-1,"-")</f>
        <v>-0.18201943100019602</v>
      </c>
      <c r="J72" s="155">
        <f>IFERROR('Tablas evol IO zona'!Q72/'Tablas evol IO zona'!Q85-1,"-")</f>
        <v>-0.18558229154173478</v>
      </c>
      <c r="K72" s="155">
        <f>IFERROR('Tablas evol IO zona'!S72/'Tablas evol IO zona'!S85-1,"-")</f>
        <v>-0.18192074877661413</v>
      </c>
    </row>
    <row r="73" spans="2:11" ht="15" hidden="1" customHeight="1" outlineLevel="1" x14ac:dyDescent="0.25">
      <c r="B73" s="114" t="s">
        <v>94</v>
      </c>
      <c r="C73" s="155">
        <f>IFERROR('Tablas evol IO zona'!C73/'Tablas evol IO zona'!C86-1,"-")</f>
        <v>-0.21336996336996328</v>
      </c>
      <c r="D73" s="155">
        <f>IFERROR('Tablas evol IO zona'!E73/'Tablas evol IO zona'!E86-1,"-")</f>
        <v>-0.28961084086170952</v>
      </c>
      <c r="E73" s="155">
        <f>IFERROR('Tablas evol IO zona'!G73/'Tablas evol IO zona'!G86-1,"-")</f>
        <v>-0.24324716816729597</v>
      </c>
      <c r="F73" s="116">
        <f>IFERROR('Tablas evol IO zona'!I73/'Tablas evol IO zona'!I86-1,"-")</f>
        <v>-0.21103788960450454</v>
      </c>
      <c r="G73" s="116">
        <f>IFERROR('Tablas evol IO zona'!K73/'Tablas evol IO zona'!K86-1,"-")</f>
        <v>-0.29408747060060736</v>
      </c>
      <c r="H73" s="116">
        <f>IFERROR('Tablas evol IO zona'!M73/'Tablas evol IO zona'!M86-1,"-")</f>
        <v>-0.24232484229249884</v>
      </c>
      <c r="I73" s="155">
        <f>IFERROR('Tablas evol IO zona'!O73/'Tablas evol IO zona'!O86-1,"-")</f>
        <v>-0.14903539746940242</v>
      </c>
      <c r="J73" s="155">
        <f>IFERROR('Tablas evol IO zona'!Q73/'Tablas evol IO zona'!Q86-1,"-")</f>
        <v>-0.11687158638138651</v>
      </c>
      <c r="K73" s="155">
        <f>IFERROR('Tablas evol IO zona'!S73/'Tablas evol IO zona'!S86-1,"-")</f>
        <v>-0.13382983920848956</v>
      </c>
    </row>
    <row r="74" spans="2:11" ht="15" hidden="1" customHeight="1" outlineLevel="1" x14ac:dyDescent="0.25">
      <c r="B74" s="114" t="s">
        <v>95</v>
      </c>
      <c r="C74" s="155">
        <f>IFERROR('Tablas evol IO zona'!C74/'Tablas evol IO zona'!C87-1,"-")</f>
        <v>-0.11793908493224214</v>
      </c>
      <c r="D74" s="155">
        <f>IFERROR('Tablas evol IO zona'!E74/'Tablas evol IO zona'!E87-1,"-")</f>
        <v>-0.1959865240955031</v>
      </c>
      <c r="E74" s="155">
        <f>IFERROR('Tablas evol IO zona'!G74/'Tablas evol IO zona'!G87-1,"-")</f>
        <v>-0.14995834490419324</v>
      </c>
      <c r="F74" s="116">
        <f>IFERROR('Tablas evol IO zona'!I74/'Tablas evol IO zona'!I87-1,"-")</f>
        <v>-0.13225874544869187</v>
      </c>
      <c r="G74" s="116">
        <f>IFERROR('Tablas evol IO zona'!K74/'Tablas evol IO zona'!K87-1,"-")</f>
        <v>-0.19555992744132511</v>
      </c>
      <c r="H74" s="116">
        <f>IFERROR('Tablas evol IO zona'!M74/'Tablas evol IO zona'!M87-1,"-")</f>
        <v>-0.15806672172621117</v>
      </c>
      <c r="I74" s="155">
        <f>IFERROR('Tablas evol IO zona'!O74/'Tablas evol IO zona'!O87-1,"-")</f>
        <v>-0.18518488247492371</v>
      </c>
      <c r="J74" s="155">
        <f>IFERROR('Tablas evol IO zona'!Q74/'Tablas evol IO zona'!Q87-1,"-")</f>
        <v>-0.16144780441047446</v>
      </c>
      <c r="K74" s="155">
        <f>IFERROR('Tablas evol IO zona'!S74/'Tablas evol IO zona'!S87-1,"-")</f>
        <v>-0.1732634566793938</v>
      </c>
    </row>
    <row r="75" spans="2:11" ht="15" hidden="1" customHeight="1" outlineLevel="1" x14ac:dyDescent="0.25">
      <c r="B75" s="114" t="s">
        <v>96</v>
      </c>
      <c r="C75" s="155">
        <f>IFERROR('Tablas evol IO zona'!C75/'Tablas evol IO zona'!C88-1,"-")</f>
        <v>-0.10352941176470587</v>
      </c>
      <c r="D75" s="155">
        <f>IFERROR('Tablas evol IO zona'!E75/'Tablas evol IO zona'!E88-1,"-")</f>
        <v>-0.10556760665220544</v>
      </c>
      <c r="E75" s="155">
        <f>IFERROR('Tablas evol IO zona'!G75/'Tablas evol IO zona'!G88-1,"-")</f>
        <v>-0.10564242012236569</v>
      </c>
      <c r="F75" s="116">
        <f>IFERROR('Tablas evol IO zona'!I75/'Tablas evol IO zona'!I88-1,"-")</f>
        <v>-0.10312434338408094</v>
      </c>
      <c r="G75" s="116">
        <f>IFERROR('Tablas evol IO zona'!K75/'Tablas evol IO zona'!K88-1,"-")</f>
        <v>-0.1119149702590726</v>
      </c>
      <c r="H75" s="116">
        <f>IFERROR('Tablas evol IO zona'!M75/'Tablas evol IO zona'!M88-1,"-")</f>
        <v>-0.10735954334219688</v>
      </c>
      <c r="I75" s="155">
        <f>IFERROR('Tablas evol IO zona'!O75/'Tablas evol IO zona'!O88-1,"-")</f>
        <v>-0.12626016778099058</v>
      </c>
      <c r="J75" s="155">
        <f>IFERROR('Tablas evol IO zona'!Q75/'Tablas evol IO zona'!Q88-1,"-")</f>
        <v>-0.1324695898637116</v>
      </c>
      <c r="K75" s="155">
        <f>IFERROR('Tablas evol IO zona'!S75/'Tablas evol IO zona'!S88-1,"-")</f>
        <v>-0.12847181637072957</v>
      </c>
    </row>
    <row r="76" spans="2:11" ht="15" hidden="1" customHeight="1" outlineLevel="1" x14ac:dyDescent="0.25">
      <c r="B76" s="114" t="s">
        <v>97</v>
      </c>
      <c r="C76" s="155">
        <f>IFERROR('Tablas evol IO zona'!C76/'Tablas evol IO zona'!C89-1,"-")</f>
        <v>8.5457705677867146E-3</v>
      </c>
      <c r="D76" s="155">
        <f>IFERROR('Tablas evol IO zona'!E76/'Tablas evol IO zona'!E89-1,"-")</f>
        <v>-0.10965982488876136</v>
      </c>
      <c r="E76" s="155">
        <f>IFERROR('Tablas evol IO zona'!G76/'Tablas evol IO zona'!G89-1,"-")</f>
        <v>-4.0981240981241007E-2</v>
      </c>
      <c r="F76" s="116">
        <f>IFERROR('Tablas evol IO zona'!I76/'Tablas evol IO zona'!I89-1,"-")</f>
        <v>-5.7254637540351538E-3</v>
      </c>
      <c r="G76" s="116">
        <f>IFERROR('Tablas evol IO zona'!K76/'Tablas evol IO zona'!K89-1,"-")</f>
        <v>-0.11976695404937054</v>
      </c>
      <c r="H76" s="116">
        <f>IFERROR('Tablas evol IO zona'!M76/'Tablas evol IO zona'!M89-1,"-")</f>
        <v>-5.3636954126600966E-2</v>
      </c>
      <c r="I76" s="155">
        <f>IFERROR('Tablas evol IO zona'!O76/'Tablas evol IO zona'!O89-1,"-")</f>
        <v>-9.1391321763707012E-2</v>
      </c>
      <c r="J76" s="155">
        <f>IFERROR('Tablas evol IO zona'!Q76/'Tablas evol IO zona'!Q89-1,"-")</f>
        <v>-0.10679949884998796</v>
      </c>
      <c r="K76" s="155">
        <f>IFERROR('Tablas evol IO zona'!S76/'Tablas evol IO zona'!S89-1,"-")</f>
        <v>-9.7720527496153009E-2</v>
      </c>
    </row>
    <row r="77" spans="2:11" collapsed="1" x14ac:dyDescent="0.25">
      <c r="B77" s="125">
        <v>2009</v>
      </c>
      <c r="C77" s="126">
        <f>IFERROR('Tablas evol IO zona'!C77/'Tablas evol IO zona'!C90-1,"-")</f>
        <v>-0.12795223707563697</v>
      </c>
      <c r="D77" s="126">
        <f>IFERROR('Tablas evol IO zona'!E77/'Tablas evol IO zona'!E90-1,"-")</f>
        <v>-0.20995911866870487</v>
      </c>
      <c r="E77" s="126">
        <f>IFERROR('Tablas evol IO zona'!G77/'Tablas evol IO zona'!G90-1,"-")</f>
        <v>-0.15964622936945139</v>
      </c>
      <c r="F77" s="126">
        <f>IFERROR('Tablas evol IO zona'!I77/'Tablas evol IO zona'!I90-1,"-")</f>
        <v>-0.13323126331064983</v>
      </c>
      <c r="G77" s="126">
        <f>IFERROR('Tablas evol IO zona'!K77/'Tablas evol IO zona'!K90-1,"-")</f>
        <v>-0.22340893230877368</v>
      </c>
      <c r="H77" s="126">
        <f>IFERROR('Tablas evol IO zona'!M77/'Tablas evol IO zona'!M90-1,"-")</f>
        <v>-0.16792748050690598</v>
      </c>
      <c r="I77" s="126">
        <f>IFERROR('Tablas evol IO zona'!O77/'Tablas evol IO zona'!O90-1,"-")</f>
        <v>-0.12245605032118212</v>
      </c>
      <c r="J77" s="126">
        <f>IFERROR('Tablas evol IO zona'!Q77/'Tablas evol IO zona'!Q90-1,"-")</f>
        <v>-0.13338158388472598</v>
      </c>
      <c r="K77" s="126">
        <f>IFERROR('Tablas evol IO zona'!S77/'Tablas evol IO zona'!S90-1,"-")</f>
        <v>-0.12627383890505806</v>
      </c>
    </row>
    <row r="78" spans="2:11" ht="15" hidden="1" customHeight="1" outlineLevel="1" x14ac:dyDescent="0.25">
      <c r="B78" s="114" t="s">
        <v>86</v>
      </c>
      <c r="C78" s="155">
        <f>IFERROR('Tablas evol IO zona'!C78/'Tablas evol IO zona'!C91-1,"-")</f>
        <v>1.62044250545339E-2</v>
      </c>
      <c r="D78" s="155">
        <f>IFERROR('Tablas evol IO zona'!E78/'Tablas evol IO zona'!E91-1,"-")</f>
        <v>-0.11513012792236443</v>
      </c>
      <c r="E78" s="155">
        <f>IFERROR('Tablas evol IO zona'!G78/'Tablas evol IO zona'!G91-1,"-")</f>
        <v>-3.8198143357175307E-2</v>
      </c>
      <c r="F78" s="116">
        <f>IFERROR('Tablas evol IO zona'!I78/'Tablas evol IO zona'!I91-1,"-")</f>
        <v>-3.4458699523333136E-3</v>
      </c>
      <c r="G78" s="116">
        <f>IFERROR('Tablas evol IO zona'!K78/'Tablas evol IO zona'!K91-1,"-")</f>
        <v>-0.11711241439875475</v>
      </c>
      <c r="H78" s="116">
        <f>IFERROR('Tablas evol IO zona'!M78/'Tablas evol IO zona'!M91-1,"-")</f>
        <v>-5.1074179400162678E-2</v>
      </c>
      <c r="I78" s="155">
        <f>IFERROR('Tablas evol IO zona'!O78/'Tablas evol IO zona'!O91-1,"-")</f>
        <v>-6.0315973161212844E-2</v>
      </c>
      <c r="J78" s="155">
        <f>IFERROR('Tablas evol IO zona'!Q78/'Tablas evol IO zona'!Q91-1,"-")</f>
        <v>-9.7742533972117629E-2</v>
      </c>
      <c r="K78" s="155">
        <f>IFERROR('Tablas evol IO zona'!S78/'Tablas evol IO zona'!S91-1,"-")</f>
        <v>-7.7130545293367381E-2</v>
      </c>
    </row>
    <row r="79" spans="2:11" ht="15" hidden="1" customHeight="1" outlineLevel="1" x14ac:dyDescent="0.25">
      <c r="B79" s="114" t="s">
        <v>87</v>
      </c>
      <c r="C79" s="155">
        <f>IFERROR('Tablas evol IO zona'!C79/'Tablas evol IO zona'!C92-1,"-")</f>
        <v>-5.572574762946747E-2</v>
      </c>
      <c r="D79" s="155">
        <f>IFERROR('Tablas evol IO zona'!E79/'Tablas evol IO zona'!E92-1,"-")</f>
        <v>-6.6133246244284849E-2</v>
      </c>
      <c r="E79" s="155">
        <f>IFERROR('Tablas evol IO zona'!G79/'Tablas evol IO zona'!G92-1,"-")</f>
        <v>-5.9881151912235198E-2</v>
      </c>
      <c r="F79" s="116">
        <f>IFERROR('Tablas evol IO zona'!I79/'Tablas evol IO zona'!I92-1,"-")</f>
        <v>-5.7138418702015525E-2</v>
      </c>
      <c r="G79" s="116">
        <f>IFERROR('Tablas evol IO zona'!K79/'Tablas evol IO zona'!K92-1,"-")</f>
        <v>-6.3661153407398086E-2</v>
      </c>
      <c r="H79" s="116">
        <f>IFERROR('Tablas evol IO zona'!M79/'Tablas evol IO zona'!M92-1,"-")</f>
        <v>-5.9913953651747121E-2</v>
      </c>
      <c r="I79" s="155">
        <f>IFERROR('Tablas evol IO zona'!O79/'Tablas evol IO zona'!O92-1,"-")</f>
        <v>-8.1368039644258761E-2</v>
      </c>
      <c r="J79" s="155">
        <f>IFERROR('Tablas evol IO zona'!Q79/'Tablas evol IO zona'!Q92-1,"-")</f>
        <v>-6.3835057202440093E-2</v>
      </c>
      <c r="K79" s="155">
        <f>IFERROR('Tablas evol IO zona'!S79/'Tablas evol IO zona'!S92-1,"-")</f>
        <v>-7.1829271559538221E-2</v>
      </c>
    </row>
    <row r="80" spans="2:11" ht="15" hidden="1" customHeight="1" outlineLevel="1" x14ac:dyDescent="0.25">
      <c r="B80" s="114" t="s">
        <v>88</v>
      </c>
      <c r="C80" s="155">
        <f>IFERROR('Tablas evol IO zona'!C80/'Tablas evol IO zona'!C93-1,"-")</f>
        <v>-2.0738137082601082E-2</v>
      </c>
      <c r="D80" s="155">
        <f>IFERROR('Tablas evol IO zona'!E80/'Tablas evol IO zona'!E93-1,"-")</f>
        <v>-7.1756029499701057E-2</v>
      </c>
      <c r="E80" s="155">
        <f>IFERROR('Tablas evol IO zona'!G80/'Tablas evol IO zona'!G93-1,"-")</f>
        <v>-4.0029514849658776E-2</v>
      </c>
      <c r="F80" s="116">
        <f>IFERROR('Tablas evol IO zona'!I80/'Tablas evol IO zona'!I93-1,"-")</f>
        <v>-2.5165986645335425E-2</v>
      </c>
      <c r="G80" s="116">
        <f>IFERROR('Tablas evol IO zona'!K80/'Tablas evol IO zona'!K93-1,"-")</f>
        <v>-6.4102303424144358E-2</v>
      </c>
      <c r="H80" s="116">
        <f>IFERROR('Tablas evol IO zona'!M80/'Tablas evol IO zona'!M93-1,"-")</f>
        <v>-4.0362252217808869E-2</v>
      </c>
      <c r="I80" s="155">
        <f>IFERROR('Tablas evol IO zona'!O80/'Tablas evol IO zona'!O93-1,"-")</f>
        <v>-4.1643478407860757E-2</v>
      </c>
      <c r="J80" s="155">
        <f>IFERROR('Tablas evol IO zona'!Q80/'Tablas evol IO zona'!Q93-1,"-")</f>
        <v>-6.2080409540705372E-2</v>
      </c>
      <c r="K80" s="155">
        <f>IFERROR('Tablas evol IO zona'!S80/'Tablas evol IO zona'!S93-1,"-")</f>
        <v>-4.9017781936257276E-2</v>
      </c>
    </row>
    <row r="81" spans="2:11" ht="15" hidden="1" customHeight="1" outlineLevel="1" x14ac:dyDescent="0.25">
      <c r="B81" s="114" t="s">
        <v>89</v>
      </c>
      <c r="C81" s="155">
        <f>IFERROR('Tablas evol IO zona'!C81/'Tablas evol IO zona'!C94-1,"-")</f>
        <v>-5.0186706497386102E-2</v>
      </c>
      <c r="D81" s="155">
        <f>IFERROR('Tablas evol IO zona'!E81/'Tablas evol IO zona'!E94-1,"-")</f>
        <v>-7.454760031471297E-2</v>
      </c>
      <c r="E81" s="155">
        <f>IFERROR('Tablas evol IO zona'!G81/'Tablas evol IO zona'!G94-1,"-")</f>
        <v>-5.9153998678122988E-2</v>
      </c>
      <c r="F81" s="116">
        <f>IFERROR('Tablas evol IO zona'!I81/'Tablas evol IO zona'!I94-1,"-")</f>
        <v>-6.1072060634078551E-2</v>
      </c>
      <c r="G81" s="116">
        <f>IFERROR('Tablas evol IO zona'!K81/'Tablas evol IO zona'!K94-1,"-")</f>
        <v>-6.6107030421169055E-2</v>
      </c>
      <c r="H81" s="116">
        <f>IFERROR('Tablas evol IO zona'!M81/'Tablas evol IO zona'!M94-1,"-")</f>
        <v>-6.3499673109042698E-2</v>
      </c>
      <c r="I81" s="155">
        <f>IFERROR('Tablas evol IO zona'!O81/'Tablas evol IO zona'!O94-1,"-")</f>
        <v>-4.9336467780131121E-2</v>
      </c>
      <c r="J81" s="155">
        <f>IFERROR('Tablas evol IO zona'!Q81/'Tablas evol IO zona'!Q94-1,"-")</f>
        <v>-4.5480021539517579E-2</v>
      </c>
      <c r="K81" s="155">
        <f>IFERROR('Tablas evol IO zona'!S81/'Tablas evol IO zona'!S94-1,"-")</f>
        <v>-4.5257818262839034E-2</v>
      </c>
    </row>
    <row r="82" spans="2:11" ht="15" hidden="1" customHeight="1" outlineLevel="1" x14ac:dyDescent="0.25">
      <c r="B82" s="114" t="s">
        <v>90</v>
      </c>
      <c r="C82" s="155">
        <f>IFERROR('Tablas evol IO zona'!C82/'Tablas evol IO zona'!C95-1,"-")</f>
        <v>-6.9419931756675712E-3</v>
      </c>
      <c r="D82" s="155">
        <f>IFERROR('Tablas evol IO zona'!E82/'Tablas evol IO zona'!E95-1,"-")</f>
        <v>2.2263948497853958E-2</v>
      </c>
      <c r="E82" s="155">
        <f>IFERROR('Tablas evol IO zona'!G82/'Tablas evol IO zona'!G95-1,"-")</f>
        <v>3.4640603736235676E-3</v>
      </c>
      <c r="F82" s="116">
        <f>IFERROR('Tablas evol IO zona'!I82/'Tablas evol IO zona'!I95-1,"-")</f>
        <v>-1.5923237580563354E-2</v>
      </c>
      <c r="G82" s="116">
        <f>IFERROR('Tablas evol IO zona'!K82/'Tablas evol IO zona'!K95-1,"-")</f>
        <v>2.3238814566745036E-2</v>
      </c>
      <c r="H82" s="116">
        <f>IFERROR('Tablas evol IO zona'!M82/'Tablas evol IO zona'!M95-1,"-")</f>
        <v>-1.446462928901493E-3</v>
      </c>
      <c r="I82" s="155">
        <f>IFERROR('Tablas evol IO zona'!O82/'Tablas evol IO zona'!O95-1,"-")</f>
        <v>-3.5368085990637899E-2</v>
      </c>
      <c r="J82" s="155">
        <f>IFERROR('Tablas evol IO zona'!Q82/'Tablas evol IO zona'!Q95-1,"-")</f>
        <v>-9.1130295540874373E-3</v>
      </c>
      <c r="K82" s="155">
        <f>IFERROR('Tablas evol IO zona'!S82/'Tablas evol IO zona'!S95-1,"-")</f>
        <v>-2.1725537089390734E-2</v>
      </c>
    </row>
    <row r="83" spans="2:11" ht="15" hidden="1" customHeight="1" outlineLevel="1" x14ac:dyDescent="0.25">
      <c r="B83" s="114" t="s">
        <v>91</v>
      </c>
      <c r="C83" s="155">
        <f>IFERROR('Tablas evol IO zona'!C83/'Tablas evol IO zona'!C96-1,"-")</f>
        <v>-3.3516406139980415E-2</v>
      </c>
      <c r="D83" s="155">
        <f>IFERROR('Tablas evol IO zona'!E83/'Tablas evol IO zona'!E96-1,"-")</f>
        <v>-7.0591861898890218E-2</v>
      </c>
      <c r="E83" s="155">
        <f>IFERROR('Tablas evol IO zona'!G83/'Tablas evol IO zona'!G96-1,"-")</f>
        <v>-4.7980166253463463E-2</v>
      </c>
      <c r="F83" s="116">
        <f>IFERROR('Tablas evol IO zona'!I83/'Tablas evol IO zona'!I96-1,"-")</f>
        <v>-4.7899435432628534E-2</v>
      </c>
      <c r="G83" s="116">
        <f>IFERROR('Tablas evol IO zona'!K83/'Tablas evol IO zona'!K96-1,"-")</f>
        <v>-6.2009256710975902E-2</v>
      </c>
      <c r="H83" s="116">
        <f>IFERROR('Tablas evol IO zona'!M83/'Tablas evol IO zona'!M96-1,"-")</f>
        <v>-5.3598961546696078E-2</v>
      </c>
      <c r="I83" s="155">
        <f>IFERROR('Tablas evol IO zona'!O83/'Tablas evol IO zona'!O96-1,"-")</f>
        <v>2.7130630586603699E-2</v>
      </c>
      <c r="J83" s="155">
        <f>IFERROR('Tablas evol IO zona'!Q83/'Tablas evol IO zona'!Q96-1,"-")</f>
        <v>2.4315708643786627E-2</v>
      </c>
      <c r="K83" s="155">
        <f>IFERROR('Tablas evol IO zona'!S83/'Tablas evol IO zona'!S96-1,"-")</f>
        <v>2.7911086986943445E-2</v>
      </c>
    </row>
    <row r="84" spans="2:11" ht="15" hidden="1" customHeight="1" outlineLevel="1" x14ac:dyDescent="0.25">
      <c r="B84" s="114" t="s">
        <v>92</v>
      </c>
      <c r="C84" s="155">
        <f>IFERROR('Tablas evol IO zona'!C84/'Tablas evol IO zona'!C97-1,"-")</f>
        <v>1.3042060645582776E-3</v>
      </c>
      <c r="D84" s="155">
        <f>IFERROR('Tablas evol IO zona'!E84/'Tablas evol IO zona'!E97-1,"-")</f>
        <v>-2.8808971384377435E-2</v>
      </c>
      <c r="E84" s="155">
        <f>IFERROR('Tablas evol IO zona'!G84/'Tablas evol IO zona'!G97-1,"-")</f>
        <v>-9.3978419770275323E-3</v>
      </c>
      <c r="F84" s="116">
        <f>IFERROR('Tablas evol IO zona'!I84/'Tablas evol IO zona'!I97-1,"-")</f>
        <v>-7.5305745492681986E-3</v>
      </c>
      <c r="G84" s="116">
        <f>IFERROR('Tablas evol IO zona'!K84/'Tablas evol IO zona'!K97-1,"-")</f>
        <v>-1.5747167450984367E-2</v>
      </c>
      <c r="H84" s="116">
        <f>IFERROR('Tablas evol IO zona'!M84/'Tablas evol IO zona'!M97-1,"-")</f>
        <v>-1.0409112799914855E-2</v>
      </c>
      <c r="I84" s="155">
        <f>IFERROR('Tablas evol IO zona'!O84/'Tablas evol IO zona'!O97-1,"-")</f>
        <v>3.8896391984761358E-2</v>
      </c>
      <c r="J84" s="155">
        <f>IFERROR('Tablas evol IO zona'!Q84/'Tablas evol IO zona'!Q97-1,"-")</f>
        <v>6.0714924637628398E-2</v>
      </c>
      <c r="K84" s="155">
        <f>IFERROR('Tablas evol IO zona'!S84/'Tablas evol IO zona'!S97-1,"-")</f>
        <v>5.0001488404924466E-2</v>
      </c>
    </row>
    <row r="85" spans="2:11" ht="15" hidden="1" customHeight="1" outlineLevel="1" x14ac:dyDescent="0.25">
      <c r="B85" s="114" t="s">
        <v>93</v>
      </c>
      <c r="C85" s="155">
        <f>IFERROR('Tablas evol IO zona'!C85/'Tablas evol IO zona'!C98-1,"-")</f>
        <v>0.18888662731528583</v>
      </c>
      <c r="D85" s="155">
        <f>IFERROR('Tablas evol IO zona'!E85/'Tablas evol IO zona'!E98-1,"-")</f>
        <v>0.23419714216517318</v>
      </c>
      <c r="E85" s="155">
        <f>IFERROR('Tablas evol IO zona'!G85/'Tablas evol IO zona'!G98-1,"-")</f>
        <v>0.2058311575282854</v>
      </c>
      <c r="F85" s="116">
        <f>IFERROR('Tablas evol IO zona'!I85/'Tablas evol IO zona'!I98-1,"-")</f>
        <v>0.16499637569855374</v>
      </c>
      <c r="G85" s="116">
        <f>IFERROR('Tablas evol IO zona'!K85/'Tablas evol IO zona'!K98-1,"-")</f>
        <v>0.24867173761505867</v>
      </c>
      <c r="H85" s="116">
        <f>IFERROR('Tablas evol IO zona'!M85/'Tablas evol IO zona'!M98-1,"-")</f>
        <v>0.19536202222671006</v>
      </c>
      <c r="I85" s="155">
        <f>IFERROR('Tablas evol IO zona'!O85/'Tablas evol IO zona'!O98-1,"-")</f>
        <v>0.12087633302721446</v>
      </c>
      <c r="J85" s="155">
        <f>IFERROR('Tablas evol IO zona'!Q85/'Tablas evol IO zona'!Q98-1,"-")</f>
        <v>5.1446538567741174E-2</v>
      </c>
      <c r="K85" s="155">
        <f>IFERROR('Tablas evol IO zona'!S85/'Tablas evol IO zona'!S98-1,"-")</f>
        <v>9.2375821819973281E-2</v>
      </c>
    </row>
    <row r="86" spans="2:11" ht="15" hidden="1" customHeight="1" outlineLevel="1" x14ac:dyDescent="0.25">
      <c r="B86" s="114" t="s">
        <v>94</v>
      </c>
      <c r="C86" s="155">
        <f>IFERROR('Tablas evol IO zona'!C86/'Tablas evol IO zona'!C99-1,"-")</f>
        <v>0.13783864245311084</v>
      </c>
      <c r="D86" s="155">
        <f>IFERROR('Tablas evol IO zona'!E86/'Tablas evol IO zona'!E99-1,"-")</f>
        <v>9.6798780487804992E-2</v>
      </c>
      <c r="E86" s="155">
        <f>IFERROR('Tablas evol IO zona'!G86/'Tablas evol IO zona'!G99-1,"-")</f>
        <v>0.1242448979591837</v>
      </c>
      <c r="F86" s="116">
        <f>IFERROR('Tablas evol IO zona'!I86/'Tablas evol IO zona'!I99-1,"-")</f>
        <v>0.1004502149859785</v>
      </c>
      <c r="G86" s="116">
        <f>IFERROR('Tablas evol IO zona'!K86/'Tablas evol IO zona'!K99-1,"-")</f>
        <v>9.9407263321323214E-2</v>
      </c>
      <c r="H86" s="116">
        <f>IFERROR('Tablas evol IO zona'!M86/'Tablas evol IO zona'!M99-1,"-")</f>
        <v>0.10034298094290861</v>
      </c>
      <c r="I86" s="155">
        <f>IFERROR('Tablas evol IO zona'!O86/'Tablas evol IO zona'!O99-1,"-")</f>
        <v>4.2338111588766658E-2</v>
      </c>
      <c r="J86" s="155">
        <f>IFERROR('Tablas evol IO zona'!Q86/'Tablas evol IO zona'!Q99-1,"-")</f>
        <v>-1.1537285241852047E-2</v>
      </c>
      <c r="K86" s="155">
        <f>IFERROR('Tablas evol IO zona'!S86/'Tablas evol IO zona'!S99-1,"-")</f>
        <v>1.989692699997514E-2</v>
      </c>
    </row>
    <row r="87" spans="2:11" ht="15" hidden="1" customHeight="1" outlineLevel="1" x14ac:dyDescent="0.25">
      <c r="B87" s="114" t="s">
        <v>95</v>
      </c>
      <c r="C87" s="155">
        <f>IFERROR('Tablas evol IO zona'!C87/'Tablas evol IO zona'!C100-1,"-")</f>
        <v>-1.2978413455171589E-2</v>
      </c>
      <c r="D87" s="155">
        <f>IFERROR('Tablas evol IO zona'!E87/'Tablas evol IO zona'!E100-1,"-")</f>
        <v>-4.2298716452743301E-3</v>
      </c>
      <c r="E87" s="155">
        <f>IFERROR('Tablas evol IO zona'!G87/'Tablas evol IO zona'!G100-1,"-")</f>
        <v>-9.3535075653371491E-3</v>
      </c>
      <c r="F87" s="116">
        <f>IFERROR('Tablas evol IO zona'!I87/'Tablas evol IO zona'!I100-1,"-")</f>
        <v>-1.1985944976361296E-2</v>
      </c>
      <c r="G87" s="116">
        <f>IFERROR('Tablas evol IO zona'!K87/'Tablas evol IO zona'!K100-1,"-")</f>
        <v>4.7385062433562553E-3</v>
      </c>
      <c r="H87" s="116">
        <f>IFERROR('Tablas evol IO zona'!M87/'Tablas evol IO zona'!M100-1,"-")</f>
        <v>-5.4947047783133751E-3</v>
      </c>
      <c r="I87" s="155">
        <f>IFERROR('Tablas evol IO zona'!O87/'Tablas evol IO zona'!O100-1,"-")</f>
        <v>2.6376049317652583E-2</v>
      </c>
      <c r="J87" s="155">
        <f>IFERROR('Tablas evol IO zona'!Q87/'Tablas evol IO zona'!Q100-1,"-")</f>
        <v>2.7211645529771511E-2</v>
      </c>
      <c r="K87" s="155">
        <f>IFERROR('Tablas evol IO zona'!S87/'Tablas evol IO zona'!S100-1,"-")</f>
        <v>2.7754726081888892E-2</v>
      </c>
    </row>
    <row r="88" spans="2:11" ht="15" hidden="1" customHeight="1" outlineLevel="1" x14ac:dyDescent="0.25">
      <c r="B88" s="114" t="s">
        <v>96</v>
      </c>
      <c r="C88" s="155">
        <f>IFERROR('Tablas evol IO zona'!C88/'Tablas evol IO zona'!C101-1,"-")</f>
        <v>-2.6136957658118298E-4</v>
      </c>
      <c r="D88" s="155">
        <f>IFERROR('Tablas evol IO zona'!E88/'Tablas evol IO zona'!E101-1,"-")</f>
        <v>-1.2283959434366554E-2</v>
      </c>
      <c r="E88" s="155">
        <f>IFERROR('Tablas evol IO zona'!G88/'Tablas evol IO zona'!G101-1,"-")</f>
        <v>-4.6014345648938138E-3</v>
      </c>
      <c r="F88" s="116">
        <f>IFERROR('Tablas evol IO zona'!I88/'Tablas evol IO zona'!I101-1,"-")</f>
        <v>-3.6437232435031497E-3</v>
      </c>
      <c r="G88" s="116">
        <f>IFERROR('Tablas evol IO zona'!K88/'Tablas evol IO zona'!K101-1,"-")</f>
        <v>-5.0888480425337335E-4</v>
      </c>
      <c r="H88" s="116">
        <f>IFERROR('Tablas evol IO zona'!M88/'Tablas evol IO zona'!M101-1,"-")</f>
        <v>-2.3573721573044715E-3</v>
      </c>
      <c r="I88" s="155">
        <f>IFERROR('Tablas evol IO zona'!O88/'Tablas evol IO zona'!O101-1,"-")</f>
        <v>1.6918640067783874E-2</v>
      </c>
      <c r="J88" s="155">
        <f>IFERROR('Tablas evol IO zona'!Q88/'Tablas evol IO zona'!Q101-1,"-")</f>
        <v>2.0794621297386184E-2</v>
      </c>
      <c r="K88" s="155">
        <f>IFERROR('Tablas evol IO zona'!S88/'Tablas evol IO zona'!S101-1,"-")</f>
        <v>1.9612984767295005E-2</v>
      </c>
    </row>
    <row r="89" spans="2:11" ht="15" hidden="1" customHeight="1" outlineLevel="1" x14ac:dyDescent="0.25">
      <c r="B89" s="114" t="s">
        <v>97</v>
      </c>
      <c r="C89" s="155">
        <f>IFERROR('Tablas evol IO zona'!C89/'Tablas evol IO zona'!C102-1,"-")</f>
        <v>-2.3121387283236983E-3</v>
      </c>
      <c r="D89" s="155">
        <f>IFERROR('Tablas evol IO zona'!E89/'Tablas evol IO zona'!E102-1,"-")</f>
        <v>1.5745735529960614E-2</v>
      </c>
      <c r="E89" s="155">
        <f>IFERROR('Tablas evol IO zona'!G89/'Tablas evol IO zona'!G102-1,"-")</f>
        <v>4.93039443155463E-3</v>
      </c>
      <c r="F89" s="116">
        <f>IFERROR('Tablas evol IO zona'!I89/'Tablas evol IO zona'!I102-1,"-")</f>
        <v>-1.305124631748189E-2</v>
      </c>
      <c r="G89" s="116">
        <f>IFERROR('Tablas evol IO zona'!K89/'Tablas evol IO zona'!K102-1,"-")</f>
        <v>2.6128200880795927E-2</v>
      </c>
      <c r="H89" s="116">
        <f>IFERROR('Tablas evol IO zona'!M89/'Tablas evol IO zona'!M102-1,"-")</f>
        <v>2.7300616295042879E-3</v>
      </c>
      <c r="I89" s="155">
        <f>IFERROR('Tablas evol IO zona'!O89/'Tablas evol IO zona'!O102-1,"-")</f>
        <v>3.0235681433448125E-3</v>
      </c>
      <c r="J89" s="155">
        <f>IFERROR('Tablas evol IO zona'!Q89/'Tablas evol IO zona'!Q102-1,"-")</f>
        <v>1.9875757805446703E-2</v>
      </c>
      <c r="K89" s="155">
        <f>IFERROR('Tablas evol IO zona'!S89/'Tablas evol IO zona'!S102-1,"-")</f>
        <v>1.1932664685926131E-2</v>
      </c>
    </row>
    <row r="90" spans="2:11" collapsed="1" x14ac:dyDescent="0.25">
      <c r="B90" s="125">
        <v>2008</v>
      </c>
      <c r="C90" s="126">
        <f>IFERROR('Tablas evol IO zona'!C90/'Tablas evol IO zona'!C103-1,"-")</f>
        <v>8.967651580376268E-3</v>
      </c>
      <c r="D90" s="126">
        <f>IFERROR('Tablas evol IO zona'!E90/'Tablas evol IO zona'!E103-1,"-")</f>
        <v>-1.2138033623525391E-2</v>
      </c>
      <c r="E90" s="126">
        <f>IFERROR('Tablas evol IO zona'!G90/'Tablas evol IO zona'!G103-1,"-")</f>
        <v>1.0161953465488427E-3</v>
      </c>
      <c r="F90" s="126">
        <f>IFERROR('Tablas evol IO zona'!I90/'Tablas evol IO zona'!I103-1,"-")</f>
        <v>-1.6170416379774899E-3</v>
      </c>
      <c r="G90" s="126">
        <f>IFERROR('Tablas evol IO zona'!K90/'Tablas evol IO zona'!K103-1,"-")</f>
        <v>-5.4927047965876996E-3</v>
      </c>
      <c r="H90" s="126">
        <f>IFERROR('Tablas evol IO zona'!M90/'Tablas evol IO zona'!M103-1,"-")</f>
        <v>-3.2190574444820319E-3</v>
      </c>
      <c r="I90" s="126">
        <f>IFERROR('Tablas evol IO zona'!O90/'Tablas evol IO zona'!O103-1,"-")</f>
        <v>-1.9928606098897905E-3</v>
      </c>
      <c r="J90" s="126">
        <f>IFERROR('Tablas evol IO zona'!Q90/'Tablas evol IO zona'!Q103-1,"-")</f>
        <v>-8.6104971440255085E-3</v>
      </c>
      <c r="K90" s="126">
        <f>IFERROR('Tablas evol IO zona'!S90/'Tablas evol IO zona'!S103-1,"-")</f>
        <v>-3.5023520967877309E-3</v>
      </c>
    </row>
    <row r="91" spans="2:11" ht="15" hidden="1" customHeight="1" outlineLevel="1" x14ac:dyDescent="0.25">
      <c r="B91" s="114" t="s">
        <v>86</v>
      </c>
      <c r="C91" s="155">
        <f>IFERROR('Tablas evol IO zona'!C91/'Tablas evol IO zona'!C104-1,"-")</f>
        <v>-9.4150331841333923E-3</v>
      </c>
      <c r="D91" s="155">
        <f>IFERROR('Tablas evol IO zona'!E91/'Tablas evol IO zona'!E104-1,"-")</f>
        <v>3.8320610687023082E-2</v>
      </c>
      <c r="E91" s="155">
        <f>IFERROR('Tablas evol IO zona'!G91/'Tablas evol IO zona'!G104-1,"-")</f>
        <v>9.6803933620159821E-3</v>
      </c>
      <c r="F91" s="116">
        <f>IFERROR('Tablas evol IO zona'!I91/'Tablas evol IO zona'!I104-1,"-")</f>
        <v>-1.6496686105192171E-2</v>
      </c>
      <c r="G91" s="116">
        <f>IFERROR('Tablas evol IO zona'!K91/'Tablas evol IO zona'!K104-1,"-")</f>
        <v>4.6222992760731385E-2</v>
      </c>
      <c r="H91" s="116">
        <f>IFERROR('Tablas evol IO zona'!M91/'Tablas evol IO zona'!M104-1,"-")</f>
        <v>8.7544659282448034E-3</v>
      </c>
      <c r="I91" s="155">
        <f>IFERROR('Tablas evol IO zona'!O91/'Tablas evol IO zona'!O104-1,"-")</f>
        <v>-1.2759417065445255E-2</v>
      </c>
      <c r="J91" s="155">
        <f>IFERROR('Tablas evol IO zona'!Q91/'Tablas evol IO zona'!Q104-1,"-")</f>
        <v>2.2854591170963223E-2</v>
      </c>
      <c r="K91" s="155">
        <f>IFERROR('Tablas evol IO zona'!S91/'Tablas evol IO zona'!S104-1,"-")</f>
        <v>5.1172792302491832E-3</v>
      </c>
    </row>
    <row r="92" spans="2:11" ht="15" hidden="1" customHeight="1" outlineLevel="1" x14ac:dyDescent="0.25">
      <c r="B92" s="114" t="s">
        <v>87</v>
      </c>
      <c r="C92" s="155">
        <f>IFERROR('Tablas evol IO zona'!C92/'Tablas evol IO zona'!C105-1,"-")</f>
        <v>-2.169259312116445E-2</v>
      </c>
      <c r="D92" s="155">
        <f>IFERROR('Tablas evol IO zona'!E92/'Tablas evol IO zona'!E105-1,"-")</f>
        <v>1.9633507853404897E-3</v>
      </c>
      <c r="E92" s="155">
        <f>IFERROR('Tablas evol IO zona'!G92/'Tablas evol IO zona'!G105-1,"-")</f>
        <v>-1.2042751768779336E-2</v>
      </c>
      <c r="F92" s="116">
        <f>IFERROR('Tablas evol IO zona'!I92/'Tablas evol IO zona'!I105-1,"-")</f>
        <v>-3.8275795708361371E-2</v>
      </c>
      <c r="G92" s="116">
        <f>IFERROR('Tablas evol IO zona'!K92/'Tablas evol IO zona'!K105-1,"-")</f>
        <v>-2.4232409847531056E-3</v>
      </c>
      <c r="H92" s="116">
        <f>IFERROR('Tablas evol IO zona'!M92/'Tablas evol IO zona'!M105-1,"-")</f>
        <v>-2.3915074992008067E-2</v>
      </c>
      <c r="I92" s="155">
        <f>IFERROR('Tablas evol IO zona'!O92/'Tablas evol IO zona'!O105-1,"-")</f>
        <v>1.4892867142954236E-2</v>
      </c>
      <c r="J92" s="155">
        <f>IFERROR('Tablas evol IO zona'!Q92/'Tablas evol IO zona'!Q105-1,"-")</f>
        <v>6.8071697860010438E-3</v>
      </c>
      <c r="K92" s="155">
        <f>IFERROR('Tablas evol IO zona'!S92/'Tablas evol IO zona'!S105-1,"-")</f>
        <v>1.2115844891495975E-2</v>
      </c>
    </row>
    <row r="93" spans="2:11" ht="15" hidden="1" customHeight="1" outlineLevel="1" x14ac:dyDescent="0.25">
      <c r="B93" s="114" t="s">
        <v>88</v>
      </c>
      <c r="C93" s="155">
        <f>IFERROR('Tablas evol IO zona'!C93/'Tablas evol IO zona'!C106-1,"-")</f>
        <v>-0.14603031667417077</v>
      </c>
      <c r="D93" s="155">
        <f>IFERROR('Tablas evol IO zona'!E93/'Tablas evol IO zona'!E106-1,"-")</f>
        <v>-5.3528945281521301E-3</v>
      </c>
      <c r="E93" s="155">
        <f>IFERROR('Tablas evol IO zona'!G93/'Tablas evol IO zona'!G106-1,"-")</f>
        <v>-9.7252289758534505E-2</v>
      </c>
      <c r="F93" s="116">
        <f>IFERROR('Tablas evol IO zona'!I93/'Tablas evol IO zona'!I106-1,"-")</f>
        <v>-0.15081357549728469</v>
      </c>
      <c r="G93" s="116">
        <f>IFERROR('Tablas evol IO zona'!K93/'Tablas evol IO zona'!K106-1,"-")</f>
        <v>3.8768023575261878E-3</v>
      </c>
      <c r="H93" s="116">
        <f>IFERROR('Tablas evol IO zona'!M93/'Tablas evol IO zona'!M106-1,"-")</f>
        <v>-9.6115897098570047E-2</v>
      </c>
      <c r="I93" s="155">
        <f>IFERROR('Tablas evol IO zona'!O93/'Tablas evol IO zona'!O106-1,"-")</f>
        <v>-6.5320015462092651E-2</v>
      </c>
      <c r="J93" s="155">
        <f>IFERROR('Tablas evol IO zona'!Q93/'Tablas evol IO zona'!Q106-1,"-")</f>
        <v>-8.0034199743010848E-2</v>
      </c>
      <c r="K93" s="155">
        <f>IFERROR('Tablas evol IO zona'!S93/'Tablas evol IO zona'!S106-1,"-")</f>
        <v>-7.0934011952755394E-2</v>
      </c>
    </row>
    <row r="94" spans="2:11" ht="15" hidden="1" customHeight="1" outlineLevel="1" x14ac:dyDescent="0.25">
      <c r="B94" s="114" t="s">
        <v>89</v>
      </c>
      <c r="C94" s="155">
        <f>IFERROR('Tablas evol IO zona'!C94/'Tablas evol IO zona'!C107-1,"-")</f>
        <v>-0.13164721141374824</v>
      </c>
      <c r="D94" s="155">
        <f>IFERROR('Tablas evol IO zona'!E94/'Tablas evol IO zona'!E107-1,"-")</f>
        <v>-7.7983315197678538E-2</v>
      </c>
      <c r="E94" s="155">
        <f>IFERROR('Tablas evol IO zona'!G94/'Tablas evol IO zona'!G107-1,"-")</f>
        <v>-0.11221945137157108</v>
      </c>
      <c r="F94" s="116">
        <f>IFERROR('Tablas evol IO zona'!I94/'Tablas evol IO zona'!I107-1,"-")</f>
        <v>-0.14947760936739163</v>
      </c>
      <c r="G94" s="116">
        <f>IFERROR('Tablas evol IO zona'!K94/'Tablas evol IO zona'!K107-1,"-")</f>
        <v>-7.6523190850261935E-2</v>
      </c>
      <c r="H94" s="116">
        <f>IFERROR('Tablas evol IO zona'!M94/'Tablas evol IO zona'!M107-1,"-")</f>
        <v>-0.12319806246391929</v>
      </c>
      <c r="I94" s="155">
        <f>IFERROR('Tablas evol IO zona'!O94/'Tablas evol IO zona'!O107-1,"-")</f>
        <v>-6.1958876115664308E-2</v>
      </c>
      <c r="J94" s="155">
        <f>IFERROR('Tablas evol IO zona'!Q94/'Tablas evol IO zona'!Q107-1,"-")</f>
        <v>-0.11001242145335932</v>
      </c>
      <c r="K94" s="155">
        <f>IFERROR('Tablas evol IO zona'!S94/'Tablas evol IO zona'!S107-1,"-")</f>
        <v>-8.1787987863093048E-2</v>
      </c>
    </row>
    <row r="95" spans="2:11" ht="15" hidden="1" customHeight="1" outlineLevel="1" x14ac:dyDescent="0.25">
      <c r="B95" s="114" t="s">
        <v>90</v>
      </c>
      <c r="C95" s="155">
        <f>IFERROR('Tablas evol IO zona'!C95/'Tablas evol IO zona'!C108-1,"-")</f>
        <v>-4.7624383684446436E-2</v>
      </c>
      <c r="D95" s="155">
        <f>IFERROR('Tablas evol IO zona'!E95/'Tablas evol IO zona'!E108-1,"-")</f>
        <v>-1.2188659247482803E-2</v>
      </c>
      <c r="E95" s="155">
        <f>IFERROR('Tablas evol IO zona'!G95/'Tablas evol IO zona'!G108-1,"-")</f>
        <v>-3.3596365375418435E-2</v>
      </c>
      <c r="F95" s="116">
        <f>IFERROR('Tablas evol IO zona'!I95/'Tablas evol IO zona'!I108-1,"-")</f>
        <v>-6.1808622557898318E-2</v>
      </c>
      <c r="G95" s="116">
        <f>IFERROR('Tablas evol IO zona'!K95/'Tablas evol IO zona'!K108-1,"-")</f>
        <v>-8.9594533095895823E-3</v>
      </c>
      <c r="H95" s="116">
        <f>IFERROR('Tablas evol IO zona'!M95/'Tablas evol IO zona'!M108-1,"-")</f>
        <v>-4.1326115760311088E-2</v>
      </c>
      <c r="I95" s="155">
        <f>IFERROR('Tablas evol IO zona'!O95/'Tablas evol IO zona'!O108-1,"-")</f>
        <v>-4.9180490591834047E-2</v>
      </c>
      <c r="J95" s="155">
        <f>IFERROR('Tablas evol IO zona'!Q95/'Tablas evol IO zona'!Q108-1,"-")</f>
        <v>-0.10494243483596644</v>
      </c>
      <c r="K95" s="155">
        <f>IFERROR('Tablas evol IO zona'!S95/'Tablas evol IO zona'!S108-1,"-")</f>
        <v>-7.486000149323413E-2</v>
      </c>
    </row>
    <row r="96" spans="2:11" ht="15" hidden="1" customHeight="1" outlineLevel="1" x14ac:dyDescent="0.25">
      <c r="B96" s="114" t="s">
        <v>91</v>
      </c>
      <c r="C96" s="155">
        <f>IFERROR('Tablas evol IO zona'!C96/'Tablas evol IO zona'!C109-1,"-")</f>
        <v>-0.1314823874755382</v>
      </c>
      <c r="D96" s="155">
        <f>IFERROR('Tablas evol IO zona'!E96/'Tablas evol IO zona'!E109-1,"-")</f>
        <v>-3.3517056457619598E-2</v>
      </c>
      <c r="E96" s="155">
        <f>IFERROR('Tablas evol IO zona'!G96/'Tablas evol IO zona'!G109-1,"-")</f>
        <v>-9.5501912676428047E-2</v>
      </c>
      <c r="F96" s="116">
        <f>IFERROR('Tablas evol IO zona'!I96/'Tablas evol IO zona'!I109-1,"-")</f>
        <v>-0.14502628420323715</v>
      </c>
      <c r="G96" s="116">
        <f>IFERROR('Tablas evol IO zona'!K96/'Tablas evol IO zona'!K109-1,"-")</f>
        <v>-1.8777110387962925E-2</v>
      </c>
      <c r="H96" s="116">
        <f>IFERROR('Tablas evol IO zona'!M96/'Tablas evol IO zona'!M109-1,"-")</f>
        <v>-9.8653905873351211E-2</v>
      </c>
      <c r="I96" s="155">
        <f>IFERROR('Tablas evol IO zona'!O96/'Tablas evol IO zona'!O109-1,"-")</f>
        <v>-7.7529898212994941E-2</v>
      </c>
      <c r="J96" s="155">
        <f>IFERROR('Tablas evol IO zona'!Q96/'Tablas evol IO zona'!Q109-1,"-")</f>
        <v>-0.10856922991970563</v>
      </c>
      <c r="K96" s="155">
        <f>IFERROR('Tablas evol IO zona'!S96/'Tablas evol IO zona'!S109-1,"-")</f>
        <v>-9.0719090399179803E-2</v>
      </c>
    </row>
    <row r="97" spans="2:11" ht="15" hidden="1" customHeight="1" outlineLevel="1" x14ac:dyDescent="0.25">
      <c r="B97" s="114" t="s">
        <v>92</v>
      </c>
      <c r="C97" s="155">
        <f>IFERROR('Tablas evol IO zona'!C97/'Tablas evol IO zona'!C110-1,"-")</f>
        <v>-0.10674239114606088</v>
      </c>
      <c r="D97" s="155">
        <f>IFERROR('Tablas evol IO zona'!E97/'Tablas evol IO zona'!E110-1,"-")</f>
        <v>5.1005893111156331E-2</v>
      </c>
      <c r="E97" s="155">
        <f>IFERROR('Tablas evol IO zona'!G97/'Tablas evol IO zona'!G110-1,"-")</f>
        <v>-5.4156378600823007E-2</v>
      </c>
      <c r="F97" s="116">
        <f>IFERROR('Tablas evol IO zona'!I97/'Tablas evol IO zona'!I110-1,"-")</f>
        <v>-9.7769318188142496E-2</v>
      </c>
      <c r="G97" s="116">
        <f>IFERROR('Tablas evol IO zona'!K97/'Tablas evol IO zona'!K110-1,"-")</f>
        <v>6.31859333685727E-2</v>
      </c>
      <c r="H97" s="116">
        <f>IFERROR('Tablas evol IO zona'!M97/'Tablas evol IO zona'!M110-1,"-")</f>
        <v>-4.3614990471908643E-2</v>
      </c>
      <c r="I97" s="155">
        <f>IFERROR('Tablas evol IO zona'!O97/'Tablas evol IO zona'!O110-1,"-")</f>
        <v>-7.7589670126598342E-2</v>
      </c>
      <c r="J97" s="155">
        <f>IFERROR('Tablas evol IO zona'!Q97/'Tablas evol IO zona'!Q110-1,"-")</f>
        <v>-8.7333390097681818E-2</v>
      </c>
      <c r="K97" s="155">
        <f>IFERROR('Tablas evol IO zona'!S97/'Tablas evol IO zona'!S110-1,"-")</f>
        <v>-8.1411747683396096E-2</v>
      </c>
    </row>
    <row r="98" spans="2:11" ht="15" hidden="1" customHeight="1" outlineLevel="1" x14ac:dyDescent="0.25">
      <c r="B98" s="114" t="s">
        <v>93</v>
      </c>
      <c r="C98" s="155">
        <f>IFERROR('Tablas evol IO zona'!C98/'Tablas evol IO zona'!C111-1,"-")</f>
        <v>-0.23841264920167415</v>
      </c>
      <c r="D98" s="155">
        <f>IFERROR('Tablas evol IO zona'!E98/'Tablas evol IO zona'!E111-1,"-")</f>
        <v>3.8219763640935378E-2</v>
      </c>
      <c r="E98" s="155">
        <f>IFERROR('Tablas evol IO zona'!G98/'Tablas evol IO zona'!G111-1,"-")</f>
        <v>-0.15592286501377417</v>
      </c>
      <c r="F98" s="116">
        <f>IFERROR('Tablas evol IO zona'!I98/'Tablas evol IO zona'!I111-1,"-")</f>
        <v>-0.21419906545498602</v>
      </c>
      <c r="G98" s="116">
        <f>IFERROR('Tablas evol IO zona'!K98/'Tablas evol IO zona'!K111-1,"-")</f>
        <v>3.4392304868392065E-2</v>
      </c>
      <c r="H98" s="116">
        <f>IFERROR('Tablas evol IO zona'!M98/'Tablas evol IO zona'!M111-1,"-")</f>
        <v>-0.138387886771008</v>
      </c>
      <c r="I98" s="155">
        <f>IFERROR('Tablas evol IO zona'!O98/'Tablas evol IO zona'!O111-1,"-")</f>
        <v>-0.11339864201582606</v>
      </c>
      <c r="J98" s="155">
        <f>IFERROR('Tablas evol IO zona'!Q98/'Tablas evol IO zona'!Q111-1,"-")</f>
        <v>-7.1795887953440385E-2</v>
      </c>
      <c r="K98" s="155">
        <f>IFERROR('Tablas evol IO zona'!S98/'Tablas evol IO zona'!S111-1,"-")</f>
        <v>-9.5136023733904174E-2</v>
      </c>
    </row>
    <row r="99" spans="2:11" ht="15" hidden="1" customHeight="1" outlineLevel="1" x14ac:dyDescent="0.25">
      <c r="B99" s="114" t="s">
        <v>94</v>
      </c>
      <c r="C99" s="155">
        <f>IFERROR('Tablas evol IO zona'!C99/'Tablas evol IO zona'!C112-1,"-")</f>
        <v>-3.5878300803673935E-2</v>
      </c>
      <c r="D99" s="155">
        <f>IFERROR('Tablas evol IO zona'!E99/'Tablas evol IO zona'!E112-1,"-")</f>
        <v>-0.10626702997275206</v>
      </c>
      <c r="E99" s="155">
        <f>IFERROR('Tablas evol IO zona'!G99/'Tablas evol IO zona'!G112-1,"-")</f>
        <v>-6.0870898497393466E-2</v>
      </c>
      <c r="F99" s="116">
        <f>IFERROR('Tablas evol IO zona'!I99/'Tablas evol IO zona'!I112-1,"-")</f>
        <v>-1.5756227877187223E-3</v>
      </c>
      <c r="G99" s="116">
        <f>IFERROR('Tablas evol IO zona'!K99/'Tablas evol IO zona'!K112-1,"-")</f>
        <v>-0.10282947837003098</v>
      </c>
      <c r="H99" s="116">
        <f>IFERROR('Tablas evol IO zona'!M99/'Tablas evol IO zona'!M112-1,"-")</f>
        <v>-3.8519620323139048E-2</v>
      </c>
      <c r="I99" s="155">
        <f>IFERROR('Tablas evol IO zona'!O99/'Tablas evol IO zona'!O112-1,"-")</f>
        <v>-6.3330440317017289E-2</v>
      </c>
      <c r="J99" s="155">
        <f>IFERROR('Tablas evol IO zona'!Q99/'Tablas evol IO zona'!Q112-1,"-")</f>
        <v>-0.10122017137004513</v>
      </c>
      <c r="K99" s="155">
        <f>IFERROR('Tablas evol IO zona'!S99/'Tablas evol IO zona'!S112-1,"-")</f>
        <v>-8.0337278871136064E-2</v>
      </c>
    </row>
    <row r="100" spans="2:11" ht="15" hidden="1" customHeight="1" outlineLevel="1" x14ac:dyDescent="0.25">
      <c r="B100" s="114" t="s">
        <v>95</v>
      </c>
      <c r="C100" s="155">
        <f>IFERROR('Tablas evol IO zona'!C100/'Tablas evol IO zona'!C113-1,"-")</f>
        <v>-1.4615685762755959E-2</v>
      </c>
      <c r="D100" s="155">
        <f>IFERROR('Tablas evol IO zona'!E100/'Tablas evol IO zona'!E113-1,"-")</f>
        <v>-7.2875674099981413E-4</v>
      </c>
      <c r="E100" s="155">
        <f>IFERROR('Tablas evol IO zona'!G100/'Tablas evol IO zona'!G113-1,"-")</f>
        <v>-9.1317977374949511E-3</v>
      </c>
      <c r="F100" s="116">
        <f>IFERROR('Tablas evol IO zona'!I100/'Tablas evol IO zona'!I113-1,"-")</f>
        <v>-6.5271990194158969E-3</v>
      </c>
      <c r="G100" s="116">
        <f>IFERROR('Tablas evol IO zona'!K100/'Tablas evol IO zona'!K113-1,"-")</f>
        <v>-2.5198137464400583E-3</v>
      </c>
      <c r="H100" s="116">
        <f>IFERROR('Tablas evol IO zona'!M100/'Tablas evol IO zona'!M113-1,"-")</f>
        <v>-4.6980113297159232E-3</v>
      </c>
      <c r="I100" s="155">
        <f>IFERROR('Tablas evol IO zona'!O100/'Tablas evol IO zona'!O113-1,"-")</f>
        <v>-1.8179552732657811E-3</v>
      </c>
      <c r="J100" s="155">
        <f>IFERROR('Tablas evol IO zona'!Q100/'Tablas evol IO zona'!Q113-1,"-")</f>
        <v>-5.2454357014952713E-3</v>
      </c>
      <c r="K100" s="155">
        <f>IFERROR('Tablas evol IO zona'!S100/'Tablas evol IO zona'!S113-1,"-")</f>
        <v>-3.1740398771837874E-3</v>
      </c>
    </row>
    <row r="101" spans="2:11" ht="15" hidden="1" customHeight="1" outlineLevel="1" x14ac:dyDescent="0.25">
      <c r="B101" s="114" t="s">
        <v>96</v>
      </c>
      <c r="C101" s="155">
        <f>IFERROR('Tablas evol IO zona'!C101/'Tablas evol IO zona'!C114-1,"-")</f>
        <v>5.6512025233275143E-3</v>
      </c>
      <c r="D101" s="155">
        <f>IFERROR('Tablas evol IO zona'!E101/'Tablas evol IO zona'!E114-1,"-")</f>
        <v>-3.3945080723057686E-2</v>
      </c>
      <c r="E101" s="155">
        <f>IFERROR('Tablas evol IO zona'!G101/'Tablas evol IO zona'!G114-1,"-")</f>
        <v>-9.7829000268024879E-3</v>
      </c>
      <c r="F101" s="116">
        <f>IFERROR('Tablas evol IO zona'!I101/'Tablas evol IO zona'!I114-1,"-")</f>
        <v>1.4698548245674292E-2</v>
      </c>
      <c r="G101" s="116">
        <f>IFERROR('Tablas evol IO zona'!K101/'Tablas evol IO zona'!K114-1,"-")</f>
        <v>-3.26018802491711E-2</v>
      </c>
      <c r="H101" s="116">
        <f>IFERROR('Tablas evol IO zona'!M101/'Tablas evol IO zona'!M114-1,"-")</f>
        <v>-4.0211682885799016E-3</v>
      </c>
      <c r="I101" s="155">
        <f>IFERROR('Tablas evol IO zona'!O101/'Tablas evol IO zona'!O114-1,"-")</f>
        <v>2.9355350128563718E-3</v>
      </c>
      <c r="J101" s="155">
        <f>IFERROR('Tablas evol IO zona'!Q101/'Tablas evol IO zona'!Q114-1,"-")</f>
        <v>-2.7174367393778431E-2</v>
      </c>
      <c r="K101" s="155">
        <f>IFERROR('Tablas evol IO zona'!S101/'Tablas evol IO zona'!S114-1,"-")</f>
        <v>-1.1654096319740681E-2</v>
      </c>
    </row>
    <row r="102" spans="2:11" ht="15" hidden="1" customHeight="1" outlineLevel="1" x14ac:dyDescent="0.25">
      <c r="B102" s="114" t="s">
        <v>97</v>
      </c>
      <c r="C102" s="155">
        <f>IFERROR('Tablas evol IO zona'!C102/'Tablas evol IO zona'!C115-1,"-")</f>
        <v>4.2011745219093566E-2</v>
      </c>
      <c r="D102" s="155">
        <f>IFERROR('Tablas evol IO zona'!E102/'Tablas evol IO zona'!E115-1,"-")</f>
        <v>1.4044943820224809E-2</v>
      </c>
      <c r="E102" s="155">
        <f>IFERROR('Tablas evol IO zona'!G102/'Tablas evol IO zona'!G115-1,"-")</f>
        <v>3.0638170677028898E-2</v>
      </c>
      <c r="F102" s="116">
        <f>IFERROR('Tablas evol IO zona'!I102/'Tablas evol IO zona'!I115-1,"-")</f>
        <v>6.8104642463841181E-2</v>
      </c>
      <c r="G102" s="116">
        <f>IFERROR('Tablas evol IO zona'!K102/'Tablas evol IO zona'!K115-1,"-")</f>
        <v>1.1819744801921939E-2</v>
      </c>
      <c r="H102" s="116">
        <f>IFERROR('Tablas evol IO zona'!M102/'Tablas evol IO zona'!M115-1,"-")</f>
        <v>4.4571987404986357E-2</v>
      </c>
      <c r="I102" s="155">
        <f>IFERROR('Tablas evol IO zona'!O102/'Tablas evol IO zona'!O115-1,"-")</f>
        <v>1.0119877698535396E-2</v>
      </c>
      <c r="J102" s="155">
        <f>IFERROR('Tablas evol IO zona'!Q102/'Tablas evol IO zona'!Q115-1,"-")</f>
        <v>-2.5133105556031543E-2</v>
      </c>
      <c r="K102" s="155">
        <f>IFERROR('Tablas evol IO zona'!S102/'Tablas evol IO zona'!S115-1,"-")</f>
        <v>-6.6156871770760572E-3</v>
      </c>
    </row>
    <row r="103" spans="2:11" collapsed="1" x14ac:dyDescent="0.25">
      <c r="B103" s="125">
        <v>2007</v>
      </c>
      <c r="C103" s="126">
        <f>IFERROR('Tablas evol IO zona'!C103/'Tablas evol IO zona'!C116-1,"-")</f>
        <v>-6.927504637978954E-2</v>
      </c>
      <c r="D103" s="126">
        <f>IFERROR('Tablas evol IO zona'!E103/'Tablas evol IO zona'!E116-1,"-")</f>
        <v>-1.1512297438897812E-2</v>
      </c>
      <c r="E103" s="126">
        <f>IFERROR('Tablas evol IO zona'!G103/'Tablas evol IO zona'!G116-1,"-")</f>
        <v>-4.7618018101246662E-2</v>
      </c>
      <c r="F103" s="126">
        <f>IFERROR('Tablas evol IO zona'!I103/'Tablas evol IO zona'!I116-1,"-")</f>
        <v>-6.7275731314381915E-2</v>
      </c>
      <c r="G103" s="126">
        <f>IFERROR('Tablas evol IO zona'!K103/'Tablas evol IO zona'!K116-1,"-")</f>
        <v>-8.180368586534037E-3</v>
      </c>
      <c r="H103" s="126">
        <f>IFERROR('Tablas evol IO zona'!M103/'Tablas evol IO zona'!M116-1,"-")</f>
        <v>-4.4808691323376393E-2</v>
      </c>
      <c r="I103" s="126">
        <f>IFERROR('Tablas evol IO zona'!O103/'Tablas evol IO zona'!O116-1,"-")</f>
        <v>-4.097905965887827E-2</v>
      </c>
      <c r="J103" s="126">
        <f>IFERROR('Tablas evol IO zona'!Q103/'Tablas evol IO zona'!Q116-1,"-")</f>
        <v>-5.7281679505599481E-2</v>
      </c>
      <c r="K103" s="126">
        <f>IFERROR('Tablas evol IO zona'!S103/'Tablas evol IO zona'!S116-1,"-")</f>
        <v>-4.782533547071699E-2</v>
      </c>
    </row>
    <row r="104" spans="2:11" ht="15" customHeight="1" x14ac:dyDescent="0.25">
      <c r="B104" s="402" t="s">
        <v>79</v>
      </c>
      <c r="C104" s="402"/>
      <c r="D104" s="402"/>
      <c r="E104" s="402"/>
      <c r="F104" s="402"/>
      <c r="G104" s="402"/>
      <c r="H104" s="402"/>
      <c r="I104" s="402"/>
      <c r="J104" s="402"/>
      <c r="K104" s="402"/>
    </row>
  </sheetData>
  <mergeCells count="6">
    <mergeCell ref="B104:K104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N12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10" width="10.7109375" style="110" customWidth="1"/>
    <col min="11" max="12" width="11.7109375" style="110" customWidth="1"/>
    <col min="13" max="14" width="10.7109375" style="110" customWidth="1"/>
    <col min="15" max="15" width="11.42578125" style="110"/>
    <col min="16" max="16" width="14.28515625" style="110" customWidth="1"/>
    <col min="17" max="16384" width="11.42578125" style="110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403" t="s">
        <v>276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</row>
    <row r="6" spans="2:14" ht="30" customHeight="1" x14ac:dyDescent="0.25">
      <c r="B6" s="154"/>
      <c r="C6" s="131" t="s">
        <v>168</v>
      </c>
      <c r="D6" s="131" t="s">
        <v>85</v>
      </c>
      <c r="E6" s="130" t="s">
        <v>163</v>
      </c>
      <c r="F6" s="130" t="s">
        <v>85</v>
      </c>
      <c r="G6" s="131" t="s">
        <v>162</v>
      </c>
      <c r="H6" s="131" t="s">
        <v>85</v>
      </c>
      <c r="I6" s="130" t="s">
        <v>81</v>
      </c>
      <c r="J6" s="130" t="s">
        <v>85</v>
      </c>
      <c r="K6" s="131" t="s">
        <v>138</v>
      </c>
      <c r="L6" s="131" t="s">
        <v>85</v>
      </c>
      <c r="M6" s="130" t="s">
        <v>83</v>
      </c>
      <c r="N6" s="130" t="s">
        <v>85</v>
      </c>
    </row>
    <row r="7" spans="2:14" x14ac:dyDescent="0.25">
      <c r="B7" s="114" t="s">
        <v>94</v>
      </c>
      <c r="C7" s="296">
        <v>29.005704971475144</v>
      </c>
      <c r="D7" s="116">
        <f t="shared" ref="D7:D10" si="0">C7/C20-1</f>
        <v>0.5742658960661462</v>
      </c>
      <c r="E7" s="291">
        <v>53.25</v>
      </c>
      <c r="F7" s="155">
        <f t="shared" ref="F7:F10" si="1">E7/E20-1</f>
        <v>0.32716654289496616</v>
      </c>
      <c r="G7" s="296">
        <v>64.517434772006823</v>
      </c>
      <c r="H7" s="116">
        <f t="shared" ref="H7:H10" si="2">G7/G20-1</f>
        <v>8.2107071285427935E-2</v>
      </c>
      <c r="I7" s="291">
        <v>61.903675234206098</v>
      </c>
      <c r="J7" s="155">
        <f t="shared" ref="J7:J10" si="3">I7/I20-1</f>
        <v>0.11141650558514349</v>
      </c>
      <c r="K7" s="296">
        <v>46.21</v>
      </c>
      <c r="L7" s="116">
        <f t="shared" ref="L7:L10" si="4">K7/K20-1</f>
        <v>0.16911257671521485</v>
      </c>
      <c r="M7" s="291">
        <v>56.78</v>
      </c>
      <c r="N7" s="155">
        <f t="shared" ref="N7:N10" si="5">M7/M20-1</f>
        <v>0.12849467991675212</v>
      </c>
    </row>
    <row r="8" spans="2:14" x14ac:dyDescent="0.25">
      <c r="B8" s="114" t="s">
        <v>95</v>
      </c>
      <c r="C8" s="296">
        <v>49.751557693824431</v>
      </c>
      <c r="D8" s="116">
        <f t="shared" si="0"/>
        <v>1.2131475842448589</v>
      </c>
      <c r="E8" s="291">
        <v>68.25</v>
      </c>
      <c r="F8" s="155">
        <f t="shared" si="1"/>
        <v>5.4216867469879526E-2</v>
      </c>
      <c r="G8" s="296">
        <v>72.858154187412978</v>
      </c>
      <c r="H8" s="116">
        <f t="shared" si="2"/>
        <v>-6.3880840454670684E-2</v>
      </c>
      <c r="I8" s="291">
        <v>71.578731218956548</v>
      </c>
      <c r="J8" s="155">
        <f t="shared" si="3"/>
        <v>-4.0370944912769158E-2</v>
      </c>
      <c r="K8" s="296">
        <v>62.5</v>
      </c>
      <c r="L8" s="116">
        <f t="shared" si="4"/>
        <v>0.12329259525521197</v>
      </c>
      <c r="M8" s="291">
        <v>68.62</v>
      </c>
      <c r="N8" s="155">
        <f t="shared" si="5"/>
        <v>4.9794961921501013E-3</v>
      </c>
    </row>
    <row r="9" spans="2:14" x14ac:dyDescent="0.25">
      <c r="B9" s="114" t="s">
        <v>96</v>
      </c>
      <c r="C9" s="296">
        <v>57.893817669999997</v>
      </c>
      <c r="D9" s="116">
        <f t="shared" si="0"/>
        <v>0.56098886162074058</v>
      </c>
      <c r="E9" s="291">
        <v>82.08</v>
      </c>
      <c r="F9" s="155">
        <f t="shared" si="1"/>
        <v>8.2400702884756205E-2</v>
      </c>
      <c r="G9" s="296">
        <v>80.874699550632243</v>
      </c>
      <c r="H9" s="116">
        <f t="shared" si="2"/>
        <v>2.5850146699579746E-4</v>
      </c>
      <c r="I9" s="291">
        <v>80.496980199718607</v>
      </c>
      <c r="J9" s="155">
        <f t="shared" si="3"/>
        <v>1.7450251297904451E-2</v>
      </c>
      <c r="K9" s="296">
        <v>66.64</v>
      </c>
      <c r="L9" s="116">
        <f t="shared" si="4"/>
        <v>8.1976620759153462E-2</v>
      </c>
      <c r="M9" s="291">
        <v>75.98</v>
      </c>
      <c r="N9" s="155">
        <f t="shared" si="5"/>
        <v>3.6805458275905201E-2</v>
      </c>
    </row>
    <row r="10" spans="2:14" x14ac:dyDescent="0.25">
      <c r="B10" s="114" t="s">
        <v>97</v>
      </c>
      <c r="C10" s="296">
        <v>51.991481978073999</v>
      </c>
      <c r="D10" s="116">
        <f t="shared" si="0"/>
        <v>0.52501139235920724</v>
      </c>
      <c r="E10" s="291">
        <v>82.81</v>
      </c>
      <c r="F10" s="155">
        <f t="shared" si="1"/>
        <v>0.12660526872366917</v>
      </c>
      <c r="G10" s="296">
        <v>80.692592679991506</v>
      </c>
      <c r="H10" s="116">
        <f t="shared" si="2"/>
        <v>5.8996410664569066E-2</v>
      </c>
      <c r="I10" s="291">
        <v>80.315064353405191</v>
      </c>
      <c r="J10" s="155">
        <f t="shared" si="3"/>
        <v>7.2911992288771765E-2</v>
      </c>
      <c r="K10" s="296">
        <v>63.18</v>
      </c>
      <c r="L10" s="116">
        <f t="shared" si="4"/>
        <v>2.141762155017779E-2</v>
      </c>
      <c r="M10" s="291">
        <v>74.72</v>
      </c>
      <c r="N10" s="155">
        <f t="shared" si="5"/>
        <v>5.9419062142864965E-2</v>
      </c>
    </row>
    <row r="11" spans="2:14" ht="30" customHeight="1" x14ac:dyDescent="0.25">
      <c r="B11" s="63" t="str">
        <f>actualizaciones!$A$2</f>
        <v>I cuatrimestre 2014</v>
      </c>
      <c r="C11" s="293">
        <v>47.043602281988591</v>
      </c>
      <c r="D11" s="120">
        <v>0.68763514099643697</v>
      </c>
      <c r="E11" s="293">
        <v>71.488858660448244</v>
      </c>
      <c r="F11" s="120">
        <v>0.12690430485214832</v>
      </c>
      <c r="G11" s="293">
        <v>74.667398195562058</v>
      </c>
      <c r="H11" s="120">
        <v>1.5039413406525037E-2</v>
      </c>
      <c r="I11" s="293">
        <v>73.497778044679322</v>
      </c>
      <c r="J11" s="120">
        <v>3.5306118976710543E-2</v>
      </c>
      <c r="K11" s="293">
        <v>59.572072072072075</v>
      </c>
      <c r="L11" s="120">
        <v>9.0952506155267399E-2</v>
      </c>
      <c r="M11" s="293">
        <v>68.953529142055729</v>
      </c>
      <c r="N11" s="120">
        <v>5.2129716186986919E-2</v>
      </c>
    </row>
    <row r="12" spans="2:14" outlineLevel="1" x14ac:dyDescent="0.25">
      <c r="B12" s="114" t="s">
        <v>86</v>
      </c>
      <c r="C12" s="296">
        <v>43.982630272952854</v>
      </c>
      <c r="D12" s="116">
        <f>C12/C25-1</f>
        <v>0.2090133982947624</v>
      </c>
      <c r="E12" s="291">
        <v>71.94</v>
      </c>
      <c r="F12" s="155">
        <f>E12/E25-1</f>
        <v>9.430635680109356E-2</v>
      </c>
      <c r="G12" s="296">
        <v>73.088467800929749</v>
      </c>
      <c r="H12" s="116">
        <f t="shared" ref="H12:H75" si="6">G12/G25-1</f>
        <v>0.11267701769638094</v>
      </c>
      <c r="I12" s="291">
        <v>72.273254379711631</v>
      </c>
      <c r="J12" s="155">
        <f>I12/I25-1</f>
        <v>0.11113797111084356</v>
      </c>
      <c r="K12" s="296">
        <v>59.99</v>
      </c>
      <c r="L12" s="116">
        <f t="shared" ref="L12:L23" si="7">K12/K25-1</f>
        <v>8.1732760036784535E-2</v>
      </c>
      <c r="M12" s="291">
        <v>68.260000000000005</v>
      </c>
      <c r="N12" s="155">
        <f t="shared" ref="N12:N75" si="8">M12/M25-1</f>
        <v>0.104051913684998</v>
      </c>
    </row>
    <row r="13" spans="2:14" outlineLevel="1" x14ac:dyDescent="0.25">
      <c r="B13" s="114" t="s">
        <v>87</v>
      </c>
      <c r="C13" s="296">
        <v>14.001556689440458</v>
      </c>
      <c r="D13" s="116">
        <f t="shared" ref="D13:D23" si="9">C13/C26-1</f>
        <v>-0.15526519862602328</v>
      </c>
      <c r="E13" s="291">
        <v>75.14</v>
      </c>
      <c r="F13" s="155">
        <f t="shared" ref="F13:F23" si="10">E13/E26-1</f>
        <v>0.22718076109936569</v>
      </c>
      <c r="G13" s="296">
        <v>77.672031211899537</v>
      </c>
      <c r="H13" s="116">
        <f t="shared" si="6"/>
        <v>0.2104295154603526</v>
      </c>
      <c r="I13" s="291">
        <v>76.53078019309126</v>
      </c>
      <c r="J13" s="155">
        <f t="shared" ref="J13:J24" si="11">I13/I26-1</f>
        <v>0.22081384145052652</v>
      </c>
      <c r="K13" s="296">
        <v>66.38</v>
      </c>
      <c r="L13" s="116">
        <f t="shared" si="7"/>
        <v>0.37229423994943533</v>
      </c>
      <c r="M13" s="291">
        <v>73.209999999999994</v>
      </c>
      <c r="N13" s="155">
        <f t="shared" si="8"/>
        <v>0.26478396874453303</v>
      </c>
    </row>
    <row r="14" spans="2:14" outlineLevel="1" x14ac:dyDescent="0.25">
      <c r="B14" s="114" t="s">
        <v>88</v>
      </c>
      <c r="C14" s="296">
        <v>14.001556689440458</v>
      </c>
      <c r="D14" s="116">
        <f t="shared" si="9"/>
        <v>-0.1627262019944562</v>
      </c>
      <c r="E14" s="291">
        <v>43.35</v>
      </c>
      <c r="F14" s="155">
        <f t="shared" si="10"/>
        <v>-1.6168407552767383E-2</v>
      </c>
      <c r="G14" s="296">
        <v>63.153833447388912</v>
      </c>
      <c r="H14" s="116">
        <f t="shared" si="6"/>
        <v>6.1493794695446358E-2</v>
      </c>
      <c r="I14" s="291">
        <v>59.251345623784765</v>
      </c>
      <c r="J14" s="155">
        <f t="shared" si="11"/>
        <v>5.2100419049379898E-2</v>
      </c>
      <c r="K14" s="296">
        <v>46.5</v>
      </c>
      <c r="L14" s="116">
        <f t="shared" si="7"/>
        <v>0.19515594512652701</v>
      </c>
      <c r="M14" s="291">
        <v>55.08</v>
      </c>
      <c r="N14" s="155">
        <f t="shared" si="8"/>
        <v>9.1252930822038225E-2</v>
      </c>
    </row>
    <row r="15" spans="2:14" outlineLevel="1" x14ac:dyDescent="0.25">
      <c r="B15" s="114" t="s">
        <v>89</v>
      </c>
      <c r="C15" s="296">
        <v>18.974358974358974</v>
      </c>
      <c r="D15" s="116">
        <f t="shared" si="9"/>
        <v>2.4221453287197159E-2</v>
      </c>
      <c r="E15" s="291">
        <v>45.599170877056615</v>
      </c>
      <c r="F15" s="155">
        <f t="shared" si="10"/>
        <v>-0.11385166546377901</v>
      </c>
      <c r="G15" s="296">
        <v>66.826139965861984</v>
      </c>
      <c r="H15" s="116">
        <f t="shared" si="6"/>
        <v>1.4999777781069978E-2</v>
      </c>
      <c r="I15" s="291">
        <v>62.488508861724974</v>
      </c>
      <c r="J15" s="155">
        <f t="shared" si="11"/>
        <v>-3.5589885298595858E-3</v>
      </c>
      <c r="K15" s="296">
        <v>40.582692784527644</v>
      </c>
      <c r="L15" s="116">
        <f t="shared" si="7"/>
        <v>0.13857991607163278</v>
      </c>
      <c r="M15" s="291">
        <v>55.327145732852372</v>
      </c>
      <c r="N15" s="155">
        <f t="shared" si="8"/>
        <v>3.170083156978265E-2</v>
      </c>
    </row>
    <row r="16" spans="2:14" outlineLevel="1" x14ac:dyDescent="0.25">
      <c r="B16" s="114" t="s">
        <v>90</v>
      </c>
      <c r="C16" s="296">
        <v>22.323644097837647</v>
      </c>
      <c r="D16" s="116">
        <f t="shared" si="9"/>
        <v>-0.10800283286118972</v>
      </c>
      <c r="E16" s="291">
        <v>45.074784047741431</v>
      </c>
      <c r="F16" s="155">
        <f t="shared" si="10"/>
        <v>-0.14246747171595175</v>
      </c>
      <c r="G16" s="296">
        <v>76.703164452415223</v>
      </c>
      <c r="H16" s="116">
        <f t="shared" si="6"/>
        <v>0.12464924451333625</v>
      </c>
      <c r="I16" s="291">
        <v>70.610916111938806</v>
      </c>
      <c r="J16" s="155">
        <f t="shared" si="11"/>
        <v>8.6569824524749928E-2</v>
      </c>
      <c r="K16" s="296">
        <v>55.192244626988632</v>
      </c>
      <c r="L16" s="116">
        <f t="shared" si="7"/>
        <v>0.18384447353374922</v>
      </c>
      <c r="M16" s="291">
        <v>65.570304747386132</v>
      </c>
      <c r="N16" s="155">
        <f t="shared" si="8"/>
        <v>0.11472532971318694</v>
      </c>
    </row>
    <row r="17" spans="2:14" outlineLevel="1" x14ac:dyDescent="0.25">
      <c r="B17" s="114" t="s">
        <v>91</v>
      </c>
      <c r="C17" s="296">
        <v>17.210209145693018</v>
      </c>
      <c r="D17" s="116">
        <f t="shared" si="9"/>
        <v>-0.11405109489051091</v>
      </c>
      <c r="E17" s="291">
        <v>38.974211100384892</v>
      </c>
      <c r="F17" s="155">
        <f t="shared" si="10"/>
        <v>-0.12574388680131765</v>
      </c>
      <c r="G17" s="296">
        <v>68.171177761521577</v>
      </c>
      <c r="H17" s="116">
        <f t="shared" si="6"/>
        <v>0.29477543373715376</v>
      </c>
      <c r="I17" s="291">
        <v>62.530569114850522</v>
      </c>
      <c r="J17" s="155">
        <f t="shared" si="11"/>
        <v>0.23217813140545185</v>
      </c>
      <c r="K17" s="296">
        <v>49.722850995416842</v>
      </c>
      <c r="L17" s="116">
        <f t="shared" si="7"/>
        <v>1.24521144812234</v>
      </c>
      <c r="M17" s="291">
        <v>58.343520342858788</v>
      </c>
      <c r="N17" s="155">
        <f t="shared" si="8"/>
        <v>0.41786707096330877</v>
      </c>
    </row>
    <row r="18" spans="2:14" outlineLevel="1" x14ac:dyDescent="0.25">
      <c r="B18" s="114" t="s">
        <v>92</v>
      </c>
      <c r="C18" s="296">
        <v>18.846153846153847</v>
      </c>
      <c r="D18" s="116">
        <f t="shared" si="9"/>
        <v>-0.21028396009209516</v>
      </c>
      <c r="E18" s="291">
        <v>41.273481020857623</v>
      </c>
      <c r="F18" s="155">
        <f t="shared" si="10"/>
        <v>3.0125143272545563E-2</v>
      </c>
      <c r="G18" s="296">
        <v>59.607412826139964</v>
      </c>
      <c r="H18" s="116">
        <f t="shared" si="6"/>
        <v>-5.1919597562610775E-2</v>
      </c>
      <c r="I18" s="291">
        <v>55.873426868188112</v>
      </c>
      <c r="J18" s="155">
        <f t="shared" si="11"/>
        <v>-4.7317571247686208E-2</v>
      </c>
      <c r="K18" s="296">
        <v>38.09156006114732</v>
      </c>
      <c r="L18" s="116">
        <f t="shared" si="7"/>
        <v>1.5664059280910969E-3</v>
      </c>
      <c r="M18" s="291">
        <v>49.954471805996334</v>
      </c>
      <c r="N18" s="155">
        <f t="shared" si="8"/>
        <v>-3.7922290375273837E-2</v>
      </c>
    </row>
    <row r="19" spans="2:14" outlineLevel="1" x14ac:dyDescent="0.25">
      <c r="B19" s="114" t="s">
        <v>93</v>
      </c>
      <c r="C19" s="296">
        <v>24.636653668911734</v>
      </c>
      <c r="D19" s="116">
        <f t="shared" si="9"/>
        <v>0.49061662198391431</v>
      </c>
      <c r="E19" s="291">
        <v>31.250078357133006</v>
      </c>
      <c r="F19" s="155">
        <f t="shared" si="10"/>
        <v>-0.13300349627284125</v>
      </c>
      <c r="G19" s="296">
        <v>54.476956839795172</v>
      </c>
      <c r="H19" s="116">
        <f t="shared" si="6"/>
        <v>-7.8545825498581689E-2</v>
      </c>
      <c r="I19" s="291">
        <v>50.224254443812072</v>
      </c>
      <c r="J19" s="155">
        <f t="shared" si="11"/>
        <v>-8.3127274163955711E-2</v>
      </c>
      <c r="K19" s="296">
        <v>31.030576253766554</v>
      </c>
      <c r="L19" s="116">
        <f t="shared" si="7"/>
        <v>2.1660844272541002E-2</v>
      </c>
      <c r="M19" s="291">
        <v>43.83535726457626</v>
      </c>
      <c r="N19" s="155">
        <f t="shared" si="8"/>
        <v>-6.3686660899215708E-2</v>
      </c>
    </row>
    <row r="20" spans="2:14" outlineLevel="1" x14ac:dyDescent="0.25">
      <c r="B20" s="114" t="s">
        <v>94</v>
      </c>
      <c r="C20" s="296">
        <v>18.424908424908423</v>
      </c>
      <c r="D20" s="116">
        <f t="shared" si="9"/>
        <v>5.561385099685201E-2</v>
      </c>
      <c r="E20" s="291">
        <v>40.123072936908926</v>
      </c>
      <c r="F20" s="155">
        <f t="shared" si="10"/>
        <v>-0.20068223666118756</v>
      </c>
      <c r="G20" s="296">
        <v>59.622043404047794</v>
      </c>
      <c r="H20" s="116">
        <f t="shared" si="6"/>
        <v>-7.449687256676174E-2</v>
      </c>
      <c r="I20" s="291">
        <v>55.69799883583228</v>
      </c>
      <c r="J20" s="155">
        <f t="shared" si="11"/>
        <v>-9.1140743581616945E-2</v>
      </c>
      <c r="K20" s="296">
        <v>39.525706010137583</v>
      </c>
      <c r="L20" s="116">
        <f t="shared" si="7"/>
        <v>-6.0681361471425332E-2</v>
      </c>
      <c r="M20" s="291">
        <v>50.31481407089008</v>
      </c>
      <c r="N20" s="155">
        <f t="shared" si="8"/>
        <v>-8.5502494785236749E-2</v>
      </c>
    </row>
    <row r="21" spans="2:14" outlineLevel="1" x14ac:dyDescent="0.25">
      <c r="B21" s="114" t="s">
        <v>95</v>
      </c>
      <c r="C21" s="296">
        <v>22.48</v>
      </c>
      <c r="D21" s="116">
        <f t="shared" si="9"/>
        <v>-0.37040377264829982</v>
      </c>
      <c r="E21" s="291">
        <v>64.739999999999995</v>
      </c>
      <c r="F21" s="155">
        <f t="shared" si="10"/>
        <v>-0.11915966230261488</v>
      </c>
      <c r="G21" s="296">
        <v>77.83</v>
      </c>
      <c r="H21" s="116">
        <f t="shared" si="6"/>
        <v>1.8957502346425681E-2</v>
      </c>
      <c r="I21" s="291">
        <v>74.59</v>
      </c>
      <c r="J21" s="155">
        <f t="shared" si="11"/>
        <v>-6.1642877597289925E-3</v>
      </c>
      <c r="K21" s="296">
        <v>55.64</v>
      </c>
      <c r="L21" s="116">
        <f t="shared" si="7"/>
        <v>-5.3775841408593039E-2</v>
      </c>
      <c r="M21" s="291">
        <v>68.28</v>
      </c>
      <c r="N21" s="155">
        <f t="shared" si="8"/>
        <v>-2.1100813701886434E-2</v>
      </c>
    </row>
    <row r="22" spans="2:14" outlineLevel="1" x14ac:dyDescent="0.25">
      <c r="B22" s="114" t="s">
        <v>96</v>
      </c>
      <c r="C22" s="296">
        <v>37.087912087912088</v>
      </c>
      <c r="D22" s="116">
        <f t="shared" si="9"/>
        <v>-0.20248523120798601</v>
      </c>
      <c r="E22" s="291">
        <v>75.831436344456165</v>
      </c>
      <c r="F22" s="155">
        <f t="shared" si="10"/>
        <v>-9.7452299967249356E-2</v>
      </c>
      <c r="G22" s="296">
        <v>80.853798725049643</v>
      </c>
      <c r="H22" s="116">
        <f t="shared" si="6"/>
        <v>-3.8764269972869969E-2</v>
      </c>
      <c r="I22" s="291">
        <v>79.116379495737604</v>
      </c>
      <c r="J22" s="155">
        <f t="shared" si="11"/>
        <v>-4.9808749380872763E-2</v>
      </c>
      <c r="K22" s="296">
        <v>61.590979621392364</v>
      </c>
      <c r="L22" s="116">
        <f t="shared" si="7"/>
        <v>-7.4255037370744459E-2</v>
      </c>
      <c r="M22" s="291">
        <v>73.28279321209061</v>
      </c>
      <c r="N22" s="155">
        <f t="shared" si="8"/>
        <v>-5.8129939006520748E-2</v>
      </c>
    </row>
    <row r="23" spans="2:14" outlineLevel="1" x14ac:dyDescent="0.25">
      <c r="B23" s="114" t="s">
        <v>97</v>
      </c>
      <c r="C23" s="296">
        <v>34.092520382842963</v>
      </c>
      <c r="D23" s="116">
        <f t="shared" si="9"/>
        <v>3.3029001074113884E-2</v>
      </c>
      <c r="E23" s="291">
        <v>73.50400561663929</v>
      </c>
      <c r="F23" s="155">
        <f t="shared" si="10"/>
        <v>-6.9894114248952977E-2</v>
      </c>
      <c r="G23" s="296">
        <v>76.197229629280031</v>
      </c>
      <c r="H23" s="116">
        <f t="shared" si="6"/>
        <v>-3.5708143129205672E-2</v>
      </c>
      <c r="I23" s="291">
        <v>74.857085138991138</v>
      </c>
      <c r="J23" s="155">
        <f t="shared" si="11"/>
        <v>-4.0248168470223833E-2</v>
      </c>
      <c r="K23" s="296">
        <v>61.855208552319105</v>
      </c>
      <c r="L23" s="116">
        <f t="shared" si="7"/>
        <v>-2.3834754699316285E-2</v>
      </c>
      <c r="M23" s="291">
        <v>70.52921989988117</v>
      </c>
      <c r="N23" s="155">
        <f t="shared" si="8"/>
        <v>-3.6799417313490457E-2</v>
      </c>
    </row>
    <row r="24" spans="2:14" x14ac:dyDescent="0.25">
      <c r="B24" s="68">
        <v>2013</v>
      </c>
      <c r="C24" s="294">
        <v>27.163931958452505</v>
      </c>
      <c r="D24" s="124">
        <f>C24/C37-1</f>
        <v>6.8148663291876188E-2</v>
      </c>
      <c r="E24" s="294">
        <v>53.757407003178422</v>
      </c>
      <c r="F24" s="124">
        <f>E24/E37-1</f>
        <v>-5.3915621920188062E-2</v>
      </c>
      <c r="G24" s="294">
        <v>69.46273712058202</v>
      </c>
      <c r="H24" s="124">
        <f t="shared" si="6"/>
        <v>4.061527560169953E-2</v>
      </c>
      <c r="I24" s="294">
        <v>66.10231203049382</v>
      </c>
      <c r="J24" s="124">
        <f t="shared" si="11"/>
        <v>2.6658297971397404E-2</v>
      </c>
      <c r="K24" s="294">
        <v>50.429738162344037</v>
      </c>
      <c r="L24" s="124">
        <f>K24/K37-1</f>
        <v>0.11165321158397501</v>
      </c>
      <c r="M24" s="294">
        <v>60.932257213974076</v>
      </c>
      <c r="N24" s="124">
        <f t="shared" si="8"/>
        <v>4.8920742278788731E-2</v>
      </c>
    </row>
    <row r="25" spans="2:14" hidden="1" outlineLevel="1" x14ac:dyDescent="0.25">
      <c r="B25" s="114" t="s">
        <v>86</v>
      </c>
      <c r="C25" s="296">
        <v>36.378943637008156</v>
      </c>
      <c r="D25" s="116">
        <f>C25/C38-1</f>
        <v>1.4728915662650608</v>
      </c>
      <c r="E25" s="291">
        <v>65.74027424120699</v>
      </c>
      <c r="F25" s="155">
        <f>E25/E38-1</f>
        <v>-2.5189872407912706E-2</v>
      </c>
      <c r="G25" s="296">
        <v>65.68704721901031</v>
      </c>
      <c r="H25" s="116">
        <f t="shared" si="6"/>
        <v>-5.0767727420035325E-2</v>
      </c>
      <c r="I25" s="291">
        <v>65.044356559480661</v>
      </c>
      <c r="J25" s="155">
        <f>I25/I38-1</f>
        <v>-3.9634115609161968E-2</v>
      </c>
      <c r="K25" s="296">
        <v>55.457320159149127</v>
      </c>
      <c r="L25" s="116">
        <f t="shared" ref="L25:L36" si="12">K25/K38-1</f>
        <v>-4.3631759440673878E-2</v>
      </c>
      <c r="M25" s="291">
        <v>61.826802846768643</v>
      </c>
      <c r="N25" s="155">
        <f t="shared" si="8"/>
        <v>-4.0928276245753792E-2</v>
      </c>
    </row>
    <row r="26" spans="2:14" hidden="1" outlineLevel="1" x14ac:dyDescent="0.25">
      <c r="B26" s="114" t="s">
        <v>87</v>
      </c>
      <c r="C26" s="296">
        <v>16.575091575091577</v>
      </c>
      <c r="D26" s="116">
        <f t="shared" ref="D26:D36" si="13">C26/C39-1</f>
        <v>0.1838034829078683</v>
      </c>
      <c r="E26" s="291">
        <v>61.229773462783172</v>
      </c>
      <c r="F26" s="155">
        <f t="shared" ref="F26:F36" si="14">E26/E39-1</f>
        <v>-0.10886663567481913</v>
      </c>
      <c r="G26" s="296">
        <v>64.168983174835404</v>
      </c>
      <c r="H26" s="116">
        <f t="shared" si="6"/>
        <v>-0.1161374130950279</v>
      </c>
      <c r="I26" s="291">
        <v>62.688329370643579</v>
      </c>
      <c r="J26" s="155">
        <f t="shared" ref="J26:J37" si="15">I26/I39-1</f>
        <v>-0.11752415595306831</v>
      </c>
      <c r="K26" s="296">
        <v>48.371550406307826</v>
      </c>
      <c r="L26" s="116">
        <f t="shared" si="12"/>
        <v>-0.11795130550131616</v>
      </c>
      <c r="M26" s="291">
        <v>57.883402864973604</v>
      </c>
      <c r="N26" s="155">
        <f t="shared" si="8"/>
        <v>-0.11776554084783408</v>
      </c>
    </row>
    <row r="27" spans="2:14" hidden="1" outlineLevel="1" x14ac:dyDescent="0.25">
      <c r="B27" s="114" t="s">
        <v>88</v>
      </c>
      <c r="C27" s="296">
        <v>16.722793335696561</v>
      </c>
      <c r="D27" s="116">
        <f t="shared" si="13"/>
        <v>0.19435243570512251</v>
      </c>
      <c r="E27" s="291">
        <v>44.062419150587566</v>
      </c>
      <c r="F27" s="155">
        <f t="shared" si="14"/>
        <v>-6.6671909540614971E-2</v>
      </c>
      <c r="G27" s="296">
        <v>59.495245062179954</v>
      </c>
      <c r="H27" s="116">
        <f t="shared" si="6"/>
        <v>0.1226637747608621</v>
      </c>
      <c r="I27" s="291">
        <v>56.317196106927724</v>
      </c>
      <c r="J27" s="155">
        <f t="shared" si="15"/>
        <v>9.8308005583072067E-2</v>
      </c>
      <c r="K27" s="296">
        <v>38.907056597603422</v>
      </c>
      <c r="L27" s="116">
        <f t="shared" si="12"/>
        <v>-2.9507193873698712E-2</v>
      </c>
      <c r="M27" s="291">
        <v>50.474091243455689</v>
      </c>
      <c r="N27" s="155">
        <f t="shared" si="8"/>
        <v>6.1941747179795614E-2</v>
      </c>
    </row>
    <row r="28" spans="2:14" hidden="1" outlineLevel="1" x14ac:dyDescent="0.25">
      <c r="B28" s="114" t="s">
        <v>89</v>
      </c>
      <c r="C28" s="296">
        <v>18.525641025641026</v>
      </c>
      <c r="D28" s="116">
        <f t="shared" si="13"/>
        <v>-9.9688473520249232E-2</v>
      </c>
      <c r="E28" s="291">
        <v>51.457717743070212</v>
      </c>
      <c r="F28" s="155">
        <f t="shared" si="14"/>
        <v>-6.1107287692768408E-2</v>
      </c>
      <c r="G28" s="296">
        <v>65.838575957083634</v>
      </c>
      <c r="H28" s="116">
        <f t="shared" si="6"/>
        <v>-1.3263669969549752E-2</v>
      </c>
      <c r="I28" s="291">
        <v>62.711699079436691</v>
      </c>
      <c r="J28" s="155">
        <f t="shared" si="15"/>
        <v>-1.926483954346947E-2</v>
      </c>
      <c r="K28" s="296">
        <v>35.643253680907556</v>
      </c>
      <c r="L28" s="116">
        <f t="shared" si="12"/>
        <v>8.2962755608405381E-2</v>
      </c>
      <c r="M28" s="291">
        <v>53.627121390092753</v>
      </c>
      <c r="N28" s="155">
        <f t="shared" si="8"/>
        <v>1.481047358320442E-3</v>
      </c>
    </row>
    <row r="29" spans="2:14" hidden="1" outlineLevel="1" x14ac:dyDescent="0.25">
      <c r="B29" s="114" t="s">
        <v>90</v>
      </c>
      <c r="C29" s="296">
        <v>25.026586316908897</v>
      </c>
      <c r="D29" s="116">
        <f t="shared" si="13"/>
        <v>1.1090365944734875</v>
      </c>
      <c r="E29" s="291">
        <v>52.563351897493156</v>
      </c>
      <c r="F29" s="155">
        <f t="shared" si="14"/>
        <v>-0.13447469294429182</v>
      </c>
      <c r="G29" s="296">
        <v>68.201854779715418</v>
      </c>
      <c r="H29" s="116">
        <f t="shared" si="6"/>
        <v>-0.10182491003919825</v>
      </c>
      <c r="I29" s="291">
        <v>64.985162037628839</v>
      </c>
      <c r="J29" s="155">
        <f t="shared" si="15"/>
        <v>-0.10080030389333272</v>
      </c>
      <c r="K29" s="296">
        <v>46.621195487141158</v>
      </c>
      <c r="L29" s="116">
        <f t="shared" si="12"/>
        <v>-8.2440553293817054E-2</v>
      </c>
      <c r="M29" s="291">
        <v>58.821938462865141</v>
      </c>
      <c r="N29" s="155">
        <f t="shared" si="8"/>
        <v>-9.6159519624075873E-2</v>
      </c>
    </row>
    <row r="30" spans="2:14" hidden="1" outlineLevel="1" x14ac:dyDescent="0.25">
      <c r="B30" s="114" t="s">
        <v>91</v>
      </c>
      <c r="C30" s="296">
        <v>19.425735554767812</v>
      </c>
      <c r="D30" s="116">
        <f t="shared" si="13"/>
        <v>-3.7329819938515696E-2</v>
      </c>
      <c r="E30" s="291">
        <v>44.579855390187774</v>
      </c>
      <c r="F30" s="155">
        <f t="shared" si="14"/>
        <v>-7.7212680807539402E-2</v>
      </c>
      <c r="G30" s="296">
        <v>52.650966326073103</v>
      </c>
      <c r="H30" s="116">
        <f t="shared" si="6"/>
        <v>-0.14877155738751269</v>
      </c>
      <c r="I30" s="291">
        <v>50.747994564330284</v>
      </c>
      <c r="J30" s="155">
        <f t="shared" si="15"/>
        <v>-0.13884278696198393</v>
      </c>
      <c r="K30" s="296">
        <v>22.146177384317113</v>
      </c>
      <c r="L30" s="116">
        <f t="shared" si="12"/>
        <v>-0.50566568338577866</v>
      </c>
      <c r="M30" s="291">
        <v>41.14879422597761</v>
      </c>
      <c r="N30" s="155">
        <f t="shared" si="8"/>
        <v>-0.24079715450225814</v>
      </c>
    </row>
    <row r="31" spans="2:14" hidden="1" outlineLevel="1" x14ac:dyDescent="0.25">
      <c r="B31" s="114" t="s">
        <v>92</v>
      </c>
      <c r="C31" s="296">
        <v>23.864468864468865</v>
      </c>
      <c r="D31" s="116">
        <f t="shared" si="13"/>
        <v>0.6890791055876444</v>
      </c>
      <c r="E31" s="291">
        <v>40.066472787702537</v>
      </c>
      <c r="F31" s="155">
        <f t="shared" si="14"/>
        <v>-0.12804194150810588</v>
      </c>
      <c r="G31" s="296">
        <v>62.871685431844384</v>
      </c>
      <c r="H31" s="116">
        <f t="shared" si="6"/>
        <v>1.9464702880686913E-2</v>
      </c>
      <c r="I31" s="291">
        <v>58.648533007334962</v>
      </c>
      <c r="J31" s="155">
        <f t="shared" si="15"/>
        <v>9.7887914486047833E-3</v>
      </c>
      <c r="K31" s="296">
        <v>38.031986531986533</v>
      </c>
      <c r="L31" s="116">
        <f t="shared" si="12"/>
        <v>0.15353310682397736</v>
      </c>
      <c r="M31" s="291">
        <v>51.923531026908293</v>
      </c>
      <c r="N31" s="155">
        <f t="shared" si="8"/>
        <v>5.6859984264365782E-2</v>
      </c>
    </row>
    <row r="32" spans="2:14" hidden="1" outlineLevel="1" x14ac:dyDescent="0.25">
      <c r="B32" s="114" t="s">
        <v>93</v>
      </c>
      <c r="C32" s="296">
        <v>16.52782701169798</v>
      </c>
      <c r="D32" s="116">
        <f t="shared" si="13"/>
        <v>0.18042781801274699</v>
      </c>
      <c r="E32" s="291">
        <v>36.044065025396357</v>
      </c>
      <c r="F32" s="155">
        <f t="shared" si="14"/>
        <v>-0.19021113919247701</v>
      </c>
      <c r="G32" s="296">
        <v>59.120635998281344</v>
      </c>
      <c r="H32" s="116">
        <f t="shared" si="6"/>
        <v>0.12004199523523451</v>
      </c>
      <c r="I32" s="291">
        <v>54.777782159476303</v>
      </c>
      <c r="J32" s="155">
        <f t="shared" si="15"/>
        <v>8.2972025171072383E-2</v>
      </c>
      <c r="K32" s="296">
        <v>30.372678396871944</v>
      </c>
      <c r="L32" s="116">
        <f t="shared" si="12"/>
        <v>5.3843652498909211E-2</v>
      </c>
      <c r="M32" s="291">
        <v>46.816974012860712</v>
      </c>
      <c r="N32" s="155">
        <f t="shared" si="8"/>
        <v>9.3152943585183223E-2</v>
      </c>
    </row>
    <row r="33" spans="2:14" hidden="1" outlineLevel="1" x14ac:dyDescent="0.25">
      <c r="B33" s="114" t="s">
        <v>94</v>
      </c>
      <c r="C33" s="296">
        <v>17.454212454212453</v>
      </c>
      <c r="D33" s="116">
        <f t="shared" si="13"/>
        <v>-0.44560704694113729</v>
      </c>
      <c r="E33" s="291">
        <v>50.196648663619996</v>
      </c>
      <c r="F33" s="155">
        <f t="shared" si="14"/>
        <v>-0.14168298398733004</v>
      </c>
      <c r="G33" s="296">
        <v>64.421223048053577</v>
      </c>
      <c r="H33" s="116">
        <f t="shared" si="6"/>
        <v>-1.2307091562047567E-2</v>
      </c>
      <c r="I33" s="291">
        <v>61.283414832925835</v>
      </c>
      <c r="J33" s="155">
        <f t="shared" si="15"/>
        <v>-3.3078868928009042E-2</v>
      </c>
      <c r="K33" s="296">
        <v>42.079124579124581</v>
      </c>
      <c r="L33" s="116">
        <f t="shared" si="12"/>
        <v>-7.2631111615412469E-2</v>
      </c>
      <c r="M33" s="291">
        <v>55.019082921471721</v>
      </c>
      <c r="N33" s="155">
        <f t="shared" si="8"/>
        <v>-3.4149426968933194E-2</v>
      </c>
    </row>
    <row r="34" spans="2:14" hidden="1" outlineLevel="1" x14ac:dyDescent="0.25">
      <c r="B34" s="114" t="s">
        <v>95</v>
      </c>
      <c r="C34" s="296">
        <v>35.705423608649419</v>
      </c>
      <c r="D34" s="116">
        <f t="shared" si="13"/>
        <v>0.30652472527472741</v>
      </c>
      <c r="E34" s="291">
        <v>73.497996435128726</v>
      </c>
      <c r="F34" s="155">
        <f t="shared" si="14"/>
        <v>4.623482469934137E-2</v>
      </c>
      <c r="G34" s="296">
        <v>76.381988277995248</v>
      </c>
      <c r="H34" s="116">
        <f t="shared" si="6"/>
        <v>-2.5825996814220264E-2</v>
      </c>
      <c r="I34" s="291">
        <v>75.052646107737203</v>
      </c>
      <c r="J34" s="155">
        <f t="shared" si="15"/>
        <v>-1.168493405666049E-2</v>
      </c>
      <c r="K34" s="296">
        <v>58.80213424568263</v>
      </c>
      <c r="L34" s="116">
        <f t="shared" si="12"/>
        <v>-1.3717976422632838E-2</v>
      </c>
      <c r="M34" s="291">
        <v>69.751820162618912</v>
      </c>
      <c r="N34" s="155">
        <f t="shared" si="8"/>
        <v>-5.3925543616295535E-3</v>
      </c>
    </row>
    <row r="35" spans="2:14" hidden="1" outlineLevel="1" x14ac:dyDescent="0.25">
      <c r="B35" s="114" t="s">
        <v>96</v>
      </c>
      <c r="C35" s="296">
        <v>46.504357711254301</v>
      </c>
      <c r="D35" s="116">
        <f t="shared" si="13"/>
        <v>0.38531520803291675</v>
      </c>
      <c r="E35" s="291">
        <v>84.019311490910098</v>
      </c>
      <c r="F35" s="155">
        <f t="shared" si="14"/>
        <v>2.5000750163597596E-2</v>
      </c>
      <c r="G35" s="296">
        <v>84.114433327158594</v>
      </c>
      <c r="H35" s="116">
        <f t="shared" si="6"/>
        <v>1.4526857371724322E-2</v>
      </c>
      <c r="I35" s="291">
        <v>83.263637130090203</v>
      </c>
      <c r="J35" s="155">
        <f t="shared" si="15"/>
        <v>1.9887764944759967E-2</v>
      </c>
      <c r="K35" s="296">
        <v>66.531260884709198</v>
      </c>
      <c r="L35" s="116">
        <f t="shared" si="12"/>
        <v>5.7730697690130395E-2</v>
      </c>
      <c r="M35" s="291">
        <v>77.805629722206405</v>
      </c>
      <c r="N35" s="155">
        <f t="shared" si="8"/>
        <v>3.7961976016627652E-2</v>
      </c>
    </row>
    <row r="36" spans="2:14" hidden="1" outlineLevel="1" x14ac:dyDescent="0.25">
      <c r="B36" s="114" t="s">
        <v>97</v>
      </c>
      <c r="C36" s="296">
        <v>33.002481389578165</v>
      </c>
      <c r="D36" s="116">
        <f t="shared" si="13"/>
        <v>0.58343440791573586</v>
      </c>
      <c r="E36" s="291">
        <v>79.02756744441615</v>
      </c>
      <c r="F36" s="155">
        <f t="shared" si="14"/>
        <v>8.778482373594132E-2</v>
      </c>
      <c r="G36" s="296">
        <v>79.018845888159063</v>
      </c>
      <c r="H36" s="116">
        <f t="shared" si="6"/>
        <v>0.10019533841966988</v>
      </c>
      <c r="I36" s="291">
        <v>77.996293083050716</v>
      </c>
      <c r="J36" s="155">
        <f t="shared" si="15"/>
        <v>0.10179817888191423</v>
      </c>
      <c r="K36" s="296">
        <v>63.365509938090582</v>
      </c>
      <c r="L36" s="116">
        <f t="shared" si="12"/>
        <v>0.10720793182055899</v>
      </c>
      <c r="M36" s="291">
        <v>73.22381357283308</v>
      </c>
      <c r="N36" s="155">
        <f t="shared" si="8"/>
        <v>0.11012452354204205</v>
      </c>
    </row>
    <row r="37" spans="2:14" collapsed="1" x14ac:dyDescent="0.25">
      <c r="B37" s="71">
        <v>2012</v>
      </c>
      <c r="C37" s="292">
        <v>25.43085329970576</v>
      </c>
      <c r="D37" s="126">
        <f>C37/C50-1</f>
        <v>0.22279943847841555</v>
      </c>
      <c r="E37" s="292">
        <v>56.820943510646821</v>
      </c>
      <c r="F37" s="126">
        <f>E37/E50-1</f>
        <v>-5.339779172108694E-2</v>
      </c>
      <c r="G37" s="292">
        <v>66.751602392553394</v>
      </c>
      <c r="H37" s="126">
        <f t="shared" si="6"/>
        <v>-1.191211516834767E-2</v>
      </c>
      <c r="I37" s="292">
        <v>64.385893691315999</v>
      </c>
      <c r="J37" s="126">
        <f t="shared" si="15"/>
        <v>-1.4745175206712813E-2</v>
      </c>
      <c r="K37" s="292">
        <v>45.364631376801043</v>
      </c>
      <c r="L37" s="126">
        <f>K37/K50-1</f>
        <v>-4.1243052416719661E-2</v>
      </c>
      <c r="M37" s="292">
        <v>58.090430246996789</v>
      </c>
      <c r="N37" s="126">
        <f t="shared" si="8"/>
        <v>-1.7320730175295007E-2</v>
      </c>
    </row>
    <row r="38" spans="2:14" hidden="1" outlineLevel="1" x14ac:dyDescent="0.25">
      <c r="B38" s="114" t="s">
        <v>86</v>
      </c>
      <c r="C38" s="296">
        <v>14.711095356256646</v>
      </c>
      <c r="D38" s="116">
        <f>C38/C51-1</f>
        <v>-0.44410328233857654</v>
      </c>
      <c r="E38" s="291">
        <v>67.439055443129575</v>
      </c>
      <c r="F38" s="155">
        <f>E38/E51-1</f>
        <v>0.15530419910287985</v>
      </c>
      <c r="G38" s="296">
        <v>69.2001832601796</v>
      </c>
      <c r="H38" s="116">
        <f t="shared" si="6"/>
        <v>0.18834620113418166</v>
      </c>
      <c r="I38" s="291">
        <v>67.728724662828299</v>
      </c>
      <c r="J38" s="155">
        <f>I38/I51-1</f>
        <v>0.17740582456700382</v>
      </c>
      <c r="K38" s="296">
        <v>57.987413014379534</v>
      </c>
      <c r="L38" s="116">
        <f t="shared" ref="L38:L49" si="16">K38/K51-1</f>
        <v>7.8269069190670226E-2</v>
      </c>
      <c r="M38" s="291">
        <v>64.465254595089306</v>
      </c>
      <c r="N38" s="155">
        <f t="shared" si="8"/>
        <v>0.14839140816470708</v>
      </c>
    </row>
    <row r="39" spans="2:14" hidden="1" outlineLevel="1" x14ac:dyDescent="0.25">
      <c r="B39" s="114" t="s">
        <v>87</v>
      </c>
      <c r="C39" s="296">
        <v>14.001556689440458</v>
      </c>
      <c r="D39" s="116">
        <f t="shared" ref="D39:D49" si="17">C39/C52-1</f>
        <v>-0.59525337288855917</v>
      </c>
      <c r="E39" s="291">
        <v>68.709999999999994</v>
      </c>
      <c r="F39" s="155">
        <f t="shared" ref="F39:F49" si="18">E39/E52-1</f>
        <v>0.14307103643320573</v>
      </c>
      <c r="G39" s="296">
        <v>72.600632864817129</v>
      </c>
      <c r="H39" s="116">
        <f t="shared" si="6"/>
        <v>0.20312273586658902</v>
      </c>
      <c r="I39" s="291">
        <v>71.036878565607168</v>
      </c>
      <c r="J39" s="155">
        <f t="shared" ref="J39:J101" si="19">I39/I52-1</f>
        <v>0.18969818398270255</v>
      </c>
      <c r="K39" s="296">
        <v>54.84</v>
      </c>
      <c r="L39" s="116">
        <f t="shared" si="16"/>
        <v>4.7636496885306023E-3</v>
      </c>
      <c r="M39" s="291">
        <v>65.61</v>
      </c>
      <c r="N39" s="155">
        <f t="shared" si="8"/>
        <v>0.13492475350285416</v>
      </c>
    </row>
    <row r="40" spans="2:14" hidden="1" outlineLevel="1" x14ac:dyDescent="0.25">
      <c r="B40" s="114" t="s">
        <v>88</v>
      </c>
      <c r="C40" s="296">
        <v>14.001556689440458</v>
      </c>
      <c r="D40" s="116">
        <f t="shared" si="17"/>
        <v>-0.17016914402870309</v>
      </c>
      <c r="E40" s="291">
        <v>47.21</v>
      </c>
      <c r="F40" s="155">
        <f t="shared" si="18"/>
        <v>0.29200875752599886</v>
      </c>
      <c r="G40" s="296">
        <v>52.994713466062443</v>
      </c>
      <c r="H40" s="116">
        <f t="shared" si="6"/>
        <v>5.8010633403162037E-2</v>
      </c>
      <c r="I40" s="291">
        <v>51.276323053868602</v>
      </c>
      <c r="J40" s="155">
        <f t="shared" si="19"/>
        <v>9.2147455886445018E-2</v>
      </c>
      <c r="K40" s="296">
        <v>40.090000000000003</v>
      </c>
      <c r="L40" s="116">
        <f t="shared" si="16"/>
        <v>0.10167628469359724</v>
      </c>
      <c r="M40" s="291">
        <v>47.53</v>
      </c>
      <c r="N40" s="155">
        <f t="shared" si="8"/>
        <v>0.10457820125493833</v>
      </c>
    </row>
    <row r="41" spans="2:14" hidden="1" outlineLevel="1" x14ac:dyDescent="0.25">
      <c r="B41" s="114" t="s">
        <v>89</v>
      </c>
      <c r="C41" s="296">
        <v>20.576923076923077</v>
      </c>
      <c r="D41" s="116">
        <f t="shared" si="17"/>
        <v>-5.0491673275178339E-2</v>
      </c>
      <c r="E41" s="291">
        <v>54.806813460739512</v>
      </c>
      <c r="F41" s="155">
        <f t="shared" si="18"/>
        <v>0.5341570929168431</v>
      </c>
      <c r="G41" s="296">
        <v>66.723575440920357</v>
      </c>
      <c r="H41" s="116">
        <f t="shared" si="6"/>
        <v>0.20866352190208892</v>
      </c>
      <c r="I41" s="291">
        <v>63.943561532192341</v>
      </c>
      <c r="J41" s="155">
        <f t="shared" si="19"/>
        <v>0.25334107069815714</v>
      </c>
      <c r="K41" s="296">
        <v>32.912723449001049</v>
      </c>
      <c r="L41" s="116">
        <f t="shared" si="16"/>
        <v>-3.6794570649718694E-2</v>
      </c>
      <c r="M41" s="291">
        <v>53.547814540823239</v>
      </c>
      <c r="N41" s="155">
        <f t="shared" si="8"/>
        <v>0.19598959001221661</v>
      </c>
    </row>
    <row r="42" spans="2:14" hidden="1" outlineLevel="1" x14ac:dyDescent="0.25">
      <c r="B42" s="114" t="s">
        <v>90</v>
      </c>
      <c r="C42" s="296">
        <v>11.866359447004609</v>
      </c>
      <c r="D42" s="116">
        <f t="shared" si="17"/>
        <v>-0.32937089791928498</v>
      </c>
      <c r="E42" s="291">
        <v>60.73</v>
      </c>
      <c r="F42" s="155">
        <f t="shared" si="18"/>
        <v>0.48391346368092703</v>
      </c>
      <c r="G42" s="296">
        <v>75.933807942382245</v>
      </c>
      <c r="H42" s="116">
        <f t="shared" si="6"/>
        <v>0.10987196108312269</v>
      </c>
      <c r="I42" s="291">
        <v>72.27</v>
      </c>
      <c r="J42" s="155">
        <f t="shared" si="19"/>
        <v>0.15760032169867122</v>
      </c>
      <c r="K42" s="296">
        <v>50.81</v>
      </c>
      <c r="L42" s="116">
        <f t="shared" si="16"/>
        <v>0.12009391310844642</v>
      </c>
      <c r="M42" s="291">
        <v>65.08</v>
      </c>
      <c r="N42" s="155">
        <f t="shared" si="8"/>
        <v>0.15999678609817281</v>
      </c>
    </row>
    <row r="43" spans="2:14" hidden="1" outlineLevel="1" x14ac:dyDescent="0.25">
      <c r="B43" s="114" t="s">
        <v>91</v>
      </c>
      <c r="C43" s="296">
        <v>20.179014533853245</v>
      </c>
      <c r="D43" s="116">
        <f t="shared" si="17"/>
        <v>0.10425908686675367</v>
      </c>
      <c r="E43" s="291">
        <v>48.31</v>
      </c>
      <c r="F43" s="155">
        <f t="shared" si="18"/>
        <v>0.18704803383374413</v>
      </c>
      <c r="G43" s="296">
        <v>61.852921836684793</v>
      </c>
      <c r="H43" s="116">
        <f t="shared" si="6"/>
        <v>0.13278744079520788</v>
      </c>
      <c r="I43" s="291">
        <v>58.93</v>
      </c>
      <c r="J43" s="155">
        <f t="shared" si="19"/>
        <v>0.14809703270673613</v>
      </c>
      <c r="K43" s="296">
        <v>44.8</v>
      </c>
      <c r="L43" s="116">
        <f t="shared" si="16"/>
        <v>0.15276128683427959</v>
      </c>
      <c r="M43" s="291">
        <v>54.2</v>
      </c>
      <c r="N43" s="155">
        <f t="shared" si="8"/>
        <v>0.16041055270434579</v>
      </c>
    </row>
    <row r="44" spans="2:14" hidden="1" outlineLevel="1" x14ac:dyDescent="0.25">
      <c r="B44" s="114" t="s">
        <v>92</v>
      </c>
      <c r="C44" s="296">
        <v>14.128686327077748</v>
      </c>
      <c r="D44" s="116">
        <f t="shared" si="17"/>
        <v>7.0063694267514798E-3</v>
      </c>
      <c r="E44" s="291">
        <v>45.95</v>
      </c>
      <c r="F44" s="155">
        <f t="shared" si="18"/>
        <v>0.14859631284617247</v>
      </c>
      <c r="G44" s="296">
        <v>61.67127243757313</v>
      </c>
      <c r="H44" s="116">
        <f t="shared" si="6"/>
        <v>-1.5471631661978735E-2</v>
      </c>
      <c r="I44" s="291">
        <v>58.08</v>
      </c>
      <c r="J44" s="155">
        <f t="shared" si="19"/>
        <v>1.4484704049292585E-2</v>
      </c>
      <c r="K44" s="296">
        <v>32.97</v>
      </c>
      <c r="L44" s="116">
        <f t="shared" si="16"/>
        <v>-0.17209661944498345</v>
      </c>
      <c r="M44" s="291">
        <v>49.13</v>
      </c>
      <c r="N44" s="155">
        <f t="shared" si="8"/>
        <v>-2.4198057001118545E-2</v>
      </c>
    </row>
    <row r="45" spans="2:14" hidden="1" outlineLevel="1" x14ac:dyDescent="0.25">
      <c r="B45" s="114" t="s">
        <v>93</v>
      </c>
      <c r="C45" s="296">
        <v>14.001556689440458</v>
      </c>
      <c r="D45" s="116">
        <f t="shared" si="17"/>
        <v>-0.44478737997256512</v>
      </c>
      <c r="E45" s="291">
        <v>44.510448056118165</v>
      </c>
      <c r="F45" s="155">
        <f t="shared" si="18"/>
        <v>3.3474021707069257E-2</v>
      </c>
      <c r="G45" s="296">
        <v>52.784302954519717</v>
      </c>
      <c r="H45" s="116">
        <f t="shared" si="6"/>
        <v>2.584208517385278E-3</v>
      </c>
      <c r="I45" s="291">
        <v>50.580976134469672</v>
      </c>
      <c r="J45" s="155">
        <f t="shared" si="19"/>
        <v>7.3545382601281073E-3</v>
      </c>
      <c r="K45" s="296">
        <v>28.820858127153148</v>
      </c>
      <c r="L45" s="116">
        <f t="shared" si="16"/>
        <v>-0.19603151866062507</v>
      </c>
      <c r="M45" s="291">
        <v>42.827469191379926</v>
      </c>
      <c r="N45" s="155">
        <f t="shared" si="8"/>
        <v>-3.8077040704200926E-2</v>
      </c>
    </row>
    <row r="46" spans="2:14" hidden="1" outlineLevel="1" x14ac:dyDescent="0.25">
      <c r="B46" s="114" t="s">
        <v>94</v>
      </c>
      <c r="C46" s="296">
        <v>31.483467381590707</v>
      </c>
      <c r="D46" s="116">
        <f t="shared" si="17"/>
        <v>0.20816186556927296</v>
      </c>
      <c r="E46" s="291">
        <v>58.482644206227668</v>
      </c>
      <c r="F46" s="155">
        <f t="shared" si="18"/>
        <v>0.31408712279819828</v>
      </c>
      <c r="G46" s="296">
        <v>65.223940050289997</v>
      </c>
      <c r="H46" s="116">
        <f t="shared" si="6"/>
        <v>0.19889917141408864</v>
      </c>
      <c r="I46" s="291">
        <v>63.379951956353565</v>
      </c>
      <c r="J46" s="155">
        <f t="shared" si="19"/>
        <v>0.22153694768065324</v>
      </c>
      <c r="K46" s="296">
        <v>45.374742571344512</v>
      </c>
      <c r="L46" s="116">
        <f t="shared" si="16"/>
        <v>0.22491471108513128</v>
      </c>
      <c r="M46" s="291">
        <v>56.964383992452234</v>
      </c>
      <c r="N46" s="155">
        <f t="shared" si="8"/>
        <v>0.23817162041391637</v>
      </c>
    </row>
    <row r="47" spans="2:14" hidden="1" outlineLevel="1" x14ac:dyDescent="0.25">
      <c r="B47" s="114" t="s">
        <v>95</v>
      </c>
      <c r="C47" s="296">
        <v>27.328547954683</v>
      </c>
      <c r="D47" s="116">
        <f t="shared" si="17"/>
        <v>-0.38293302089435743</v>
      </c>
      <c r="E47" s="291">
        <v>70.25</v>
      </c>
      <c r="F47" s="155">
        <f t="shared" si="18"/>
        <v>0.31378850401022884</v>
      </c>
      <c r="G47" s="296">
        <v>78.406925280502307</v>
      </c>
      <c r="H47" s="116">
        <f t="shared" si="6"/>
        <v>0.18162354597525288</v>
      </c>
      <c r="I47" s="291">
        <v>75.94</v>
      </c>
      <c r="J47" s="155">
        <f t="shared" si="19"/>
        <v>0.19751782442570964</v>
      </c>
      <c r="K47" s="296">
        <v>59.62</v>
      </c>
      <c r="L47" s="116">
        <f t="shared" si="16"/>
        <v>0.21367275816499909</v>
      </c>
      <c r="M47" s="291">
        <v>70.13</v>
      </c>
      <c r="N47" s="155">
        <f t="shared" si="8"/>
        <v>0.21428151516519223</v>
      </c>
    </row>
    <row r="48" spans="2:14" hidden="1" outlineLevel="1" x14ac:dyDescent="0.25">
      <c r="B48" s="114" t="s">
        <v>96</v>
      </c>
      <c r="C48" s="296">
        <v>33.569513596323198</v>
      </c>
      <c r="D48" s="116">
        <f t="shared" si="17"/>
        <v>-0.17796014067995425</v>
      </c>
      <c r="E48" s="291">
        <v>81.97</v>
      </c>
      <c r="F48" s="155">
        <f t="shared" si="18"/>
        <v>0.23189059212503738</v>
      </c>
      <c r="G48" s="296">
        <v>82.910011416621302</v>
      </c>
      <c r="H48" s="116">
        <f t="shared" si="6"/>
        <v>6.2172517915449754E-2</v>
      </c>
      <c r="I48" s="291">
        <v>81.64</v>
      </c>
      <c r="J48" s="155">
        <f t="shared" si="19"/>
        <v>8.8098094095695023E-2</v>
      </c>
      <c r="K48" s="296">
        <v>62.9</v>
      </c>
      <c r="L48" s="116">
        <f t="shared" si="16"/>
        <v>7.1732833532117901E-2</v>
      </c>
      <c r="M48" s="291">
        <v>74.959999999999994</v>
      </c>
      <c r="N48" s="155">
        <f t="shared" si="8"/>
        <v>9.334889148191361E-2</v>
      </c>
    </row>
    <row r="49" spans="2:14" hidden="1" outlineLevel="1" x14ac:dyDescent="0.25">
      <c r="B49" s="114" t="s">
        <v>97</v>
      </c>
      <c r="C49" s="296">
        <v>20.842341952780419</v>
      </c>
      <c r="D49" s="116">
        <f t="shared" si="17"/>
        <v>-0.28698224852071008</v>
      </c>
      <c r="E49" s="291">
        <v>72.650000000000006</v>
      </c>
      <c r="F49" s="155">
        <f t="shared" si="18"/>
        <v>0.28880610253681049</v>
      </c>
      <c r="G49" s="296">
        <v>71.822560166145053</v>
      </c>
      <c r="H49" s="116">
        <f t="shared" si="6"/>
        <v>-4.415329457744932E-2</v>
      </c>
      <c r="I49" s="291">
        <v>70.790000000000006</v>
      </c>
      <c r="J49" s="155">
        <f t="shared" si="19"/>
        <v>3.5440884604480694E-3</v>
      </c>
      <c r="K49" s="296">
        <v>57.23</v>
      </c>
      <c r="L49" s="116">
        <f t="shared" si="16"/>
        <v>2.6547085201793719E-2</v>
      </c>
      <c r="M49" s="291">
        <v>65.959999999999994</v>
      </c>
      <c r="N49" s="155">
        <f t="shared" si="8"/>
        <v>1.9632091513371419E-2</v>
      </c>
    </row>
    <row r="50" spans="2:14" collapsed="1" x14ac:dyDescent="0.25">
      <c r="B50" s="71">
        <v>2011</v>
      </c>
      <c r="C50" s="292">
        <v>20.797239922967677</v>
      </c>
      <c r="D50" s="126">
        <f>C50/C63-1</f>
        <v>-0.20541049859335625</v>
      </c>
      <c r="E50" s="292">
        <v>60.026210602188584</v>
      </c>
      <c r="F50" s="126">
        <f>E50/E63-1</f>
        <v>0.24976789355366025</v>
      </c>
      <c r="G50" s="292">
        <v>67.556341310597432</v>
      </c>
      <c r="H50" s="126">
        <f t="shared" si="6"/>
        <v>0.10310357315852259</v>
      </c>
      <c r="I50" s="292">
        <v>65.349483271827239</v>
      </c>
      <c r="J50" s="126">
        <f t="shared" si="19"/>
        <v>0.12610751260632291</v>
      </c>
      <c r="K50" s="292">
        <v>47.316091415192112</v>
      </c>
      <c r="L50" s="126">
        <f>K50/K63-1</f>
        <v>5.2813647176789935E-2</v>
      </c>
      <c r="M50" s="292">
        <v>59.114333669986991</v>
      </c>
      <c r="N50" s="126">
        <f t="shared" si="8"/>
        <v>0.11515895252531783</v>
      </c>
    </row>
    <row r="51" spans="2:14" hidden="1" outlineLevel="1" x14ac:dyDescent="0.25">
      <c r="B51" s="114" t="s">
        <v>86</v>
      </c>
      <c r="C51" s="296">
        <v>26.463720487762693</v>
      </c>
      <c r="D51" s="116">
        <f>C51/C64-1</f>
        <v>-0.20436817472698909</v>
      </c>
      <c r="E51" s="291">
        <v>58.373418442949962</v>
      </c>
      <c r="F51" s="155">
        <f>E51/E64-1</f>
        <v>5.98915803279787E-2</v>
      </c>
      <c r="G51" s="296">
        <v>58.232342724816675</v>
      </c>
      <c r="H51" s="116">
        <f t="shared" si="6"/>
        <v>-9.3827763299263789E-2</v>
      </c>
      <c r="I51" s="291">
        <v>57.523687457326645</v>
      </c>
      <c r="J51" s="155">
        <f t="shared" si="19"/>
        <v>-7.0761729308551624E-2</v>
      </c>
      <c r="K51" s="296">
        <v>53.778240210399311</v>
      </c>
      <c r="L51" s="116">
        <f t="shared" ref="L51:L62" si="20">K51/K64-1</f>
        <v>5.5298029194281728E-2</v>
      </c>
      <c r="M51" s="291">
        <v>56.135263758298194</v>
      </c>
      <c r="N51" s="155">
        <f t="shared" si="8"/>
        <v>-2.387901905193468E-2</v>
      </c>
    </row>
    <row r="52" spans="2:14" hidden="1" outlineLevel="1" x14ac:dyDescent="0.25">
      <c r="B52" s="114" t="s">
        <v>87</v>
      </c>
      <c r="C52" s="296">
        <v>34.59338695263628</v>
      </c>
      <c r="D52" s="116">
        <f t="shared" ref="D52:F75" si="21">C52/C65-1</f>
        <v>3.7555282555282554</v>
      </c>
      <c r="E52" s="291">
        <v>60.11</v>
      </c>
      <c r="F52" s="155">
        <f t="shared" si="21"/>
        <v>0.12885238717459035</v>
      </c>
      <c r="G52" s="296">
        <v>60.343496719413352</v>
      </c>
      <c r="H52" s="116">
        <f t="shared" si="6"/>
        <v>-9.2315598032179258E-2</v>
      </c>
      <c r="I52" s="291">
        <v>59.71</v>
      </c>
      <c r="J52" s="155">
        <f t="shared" si="19"/>
        <v>-4.8691353176050334E-2</v>
      </c>
      <c r="K52" s="296">
        <v>54.58</v>
      </c>
      <c r="L52" s="116">
        <f t="shared" si="20"/>
        <v>0.12356719104359404</v>
      </c>
      <c r="M52" s="291">
        <v>57.81</v>
      </c>
      <c r="N52" s="155">
        <f t="shared" si="8"/>
        <v>1.3015310863451646E-2</v>
      </c>
    </row>
    <row r="53" spans="2:14" hidden="1" outlineLevel="1" x14ac:dyDescent="0.25">
      <c r="B53" s="114" t="s">
        <v>88</v>
      </c>
      <c r="C53" s="296">
        <v>16.872783879616016</v>
      </c>
      <c r="D53" s="116">
        <f t="shared" si="21"/>
        <v>0.20357803824799503</v>
      </c>
      <c r="E53" s="291">
        <v>36.54</v>
      </c>
      <c r="F53" s="155">
        <f t="shared" si="21"/>
        <v>4.6816346153846222E-2</v>
      </c>
      <c r="G53" s="296">
        <v>50.089017816013246</v>
      </c>
      <c r="H53" s="116">
        <f t="shared" si="6"/>
        <v>3.1113497894752484E-4</v>
      </c>
      <c r="I53" s="291">
        <v>46.95</v>
      </c>
      <c r="J53" s="155">
        <f t="shared" si="19"/>
        <v>9.4175465876435993E-3</v>
      </c>
      <c r="K53" s="296">
        <v>36.39</v>
      </c>
      <c r="L53" s="116">
        <f t="shared" si="20"/>
        <v>-6.6880470311225793E-4</v>
      </c>
      <c r="M53" s="291">
        <v>43.03</v>
      </c>
      <c r="N53" s="155">
        <f t="shared" si="8"/>
        <v>1.3513729680979303E-2</v>
      </c>
    </row>
    <row r="54" spans="2:14" hidden="1" outlineLevel="1" x14ac:dyDescent="0.25">
      <c r="B54" s="114" t="s">
        <v>89</v>
      </c>
      <c r="C54" s="296">
        <v>21.67113494191242</v>
      </c>
      <c r="D54" s="116">
        <f t="shared" si="21"/>
        <v>0.43831553973902726</v>
      </c>
      <c r="E54" s="291">
        <v>35.724381625441694</v>
      </c>
      <c r="F54" s="155">
        <f t="shared" si="21"/>
        <v>-6.8221658178359679E-2</v>
      </c>
      <c r="G54" s="296">
        <v>55.204425575710793</v>
      </c>
      <c r="H54" s="116">
        <f t="shared" si="6"/>
        <v>-3.88467693124116E-2</v>
      </c>
      <c r="I54" s="291">
        <v>51.018484135825389</v>
      </c>
      <c r="J54" s="155">
        <f t="shared" si="19"/>
        <v>-3.7750204907103235E-2</v>
      </c>
      <c r="K54" s="296">
        <v>34.169993696154656</v>
      </c>
      <c r="L54" s="116">
        <f t="shared" si="20"/>
        <v>-3.0088172121638945E-2</v>
      </c>
      <c r="M54" s="291">
        <v>44.772809887313706</v>
      </c>
      <c r="N54" s="155">
        <f t="shared" si="8"/>
        <v>-2.3919557721523654E-2</v>
      </c>
    </row>
    <row r="55" spans="2:14" hidden="1" outlineLevel="1" x14ac:dyDescent="0.25">
      <c r="B55" s="114" t="s">
        <v>90</v>
      </c>
      <c r="C55" s="296">
        <v>17.694369973190348</v>
      </c>
      <c r="D55" s="116">
        <f t="shared" si="21"/>
        <v>-0.29032258064516125</v>
      </c>
      <c r="E55" s="291">
        <v>40.925567080816137</v>
      </c>
      <c r="F55" s="155">
        <f t="shared" si="21"/>
        <v>-0.25195454065406442</v>
      </c>
      <c r="G55" s="296">
        <v>68.41672787938397</v>
      </c>
      <c r="H55" s="116">
        <f t="shared" si="6"/>
        <v>-0.11406653727383564</v>
      </c>
      <c r="I55" s="291">
        <v>62.430874150026554</v>
      </c>
      <c r="J55" s="155">
        <f t="shared" si="19"/>
        <v>-0.132543085312956</v>
      </c>
      <c r="K55" s="296">
        <v>45.362267757525636</v>
      </c>
      <c r="L55" s="116">
        <f t="shared" si="20"/>
        <v>-0.12478742509115115</v>
      </c>
      <c r="M55" s="291">
        <v>56.103603716788363</v>
      </c>
      <c r="N55" s="155">
        <f t="shared" si="8"/>
        <v>-0.12173444400769629</v>
      </c>
    </row>
    <row r="56" spans="2:14" hidden="1" outlineLevel="1" x14ac:dyDescent="0.25">
      <c r="B56" s="114" t="s">
        <v>91</v>
      </c>
      <c r="C56" s="296">
        <v>18.273804376026984</v>
      </c>
      <c r="D56" s="116">
        <f t="shared" si="21"/>
        <v>1.0594541910331383</v>
      </c>
      <c r="E56" s="291">
        <v>40.697594893423002</v>
      </c>
      <c r="F56" s="155">
        <f t="shared" si="21"/>
        <v>-0.1508951618313582</v>
      </c>
      <c r="G56" s="296">
        <v>54.602407838547826</v>
      </c>
      <c r="H56" s="116">
        <f t="shared" si="6"/>
        <v>-7.79995864914238E-2</v>
      </c>
      <c r="I56" s="291">
        <v>51.328414168153998</v>
      </c>
      <c r="J56" s="155">
        <f t="shared" si="19"/>
        <v>-8.423881947985723E-2</v>
      </c>
      <c r="K56" s="296">
        <v>38.863206555999156</v>
      </c>
      <c r="L56" s="116">
        <f t="shared" si="20"/>
        <v>-0.13057703454140601</v>
      </c>
      <c r="M56" s="291">
        <v>46.707606953148165</v>
      </c>
      <c r="N56" s="155">
        <f t="shared" si="8"/>
        <v>-9.28800358681654E-2</v>
      </c>
    </row>
    <row r="57" spans="2:14" hidden="1" outlineLevel="1" x14ac:dyDescent="0.25">
      <c r="B57" s="114" t="s">
        <v>92</v>
      </c>
      <c r="C57" s="296">
        <v>14.030384271671135</v>
      </c>
      <c r="D57" s="116">
        <f t="shared" si="21"/>
        <v>0.75615212527964215</v>
      </c>
      <c r="E57" s="291">
        <v>40.005352172982228</v>
      </c>
      <c r="F57" s="155">
        <f t="shared" si="21"/>
        <v>-5.5169639916629598E-2</v>
      </c>
      <c r="G57" s="296">
        <v>62.640421973498007</v>
      </c>
      <c r="H57" s="116">
        <f t="shared" si="6"/>
        <v>0.16569192109743902</v>
      </c>
      <c r="I57" s="291">
        <v>57.250739974861126</v>
      </c>
      <c r="J57" s="155">
        <f t="shared" si="19"/>
        <v>0.13270363253281148</v>
      </c>
      <c r="K57" s="296">
        <v>39.823487588488049</v>
      </c>
      <c r="L57" s="116">
        <f t="shared" si="20"/>
        <v>-3.4240303211903411E-2</v>
      </c>
      <c r="M57" s="291">
        <v>50.348331802877254</v>
      </c>
      <c r="N57" s="155">
        <f t="shared" si="8"/>
        <v>7.8898167490600635E-2</v>
      </c>
    </row>
    <row r="58" spans="2:14" hidden="1" outlineLevel="1" x14ac:dyDescent="0.25">
      <c r="B58" s="114" t="s">
        <v>93</v>
      </c>
      <c r="C58" s="296">
        <v>25.21836893539739</v>
      </c>
      <c r="D58" s="116">
        <f t="shared" si="21"/>
        <v>2.9781718963165078</v>
      </c>
      <c r="E58" s="291">
        <v>43.068763337269772</v>
      </c>
      <c r="F58" s="155">
        <f t="shared" si="21"/>
        <v>5.5348280746625012E-2</v>
      </c>
      <c r="G58" s="296">
        <v>52.648248901283601</v>
      </c>
      <c r="H58" s="116">
        <f t="shared" si="6"/>
        <v>5.1215551911830026E-2</v>
      </c>
      <c r="I58" s="291">
        <v>50.211692322180411</v>
      </c>
      <c r="J58" s="155">
        <f t="shared" si="19"/>
        <v>6.0661012297853922E-2</v>
      </c>
      <c r="K58" s="296">
        <v>35.848243800725754</v>
      </c>
      <c r="L58" s="116">
        <f t="shared" si="20"/>
        <v>1.8705422015508955E-2</v>
      </c>
      <c r="M58" s="291">
        <v>44.522764299890397</v>
      </c>
      <c r="N58" s="155">
        <f t="shared" si="8"/>
        <v>5.3045513242440778E-2</v>
      </c>
    </row>
    <row r="59" spans="2:14" hidden="1" outlineLevel="1" x14ac:dyDescent="0.25">
      <c r="B59" s="114" t="s">
        <v>94</v>
      </c>
      <c r="C59" s="296">
        <v>26.058981233243969</v>
      </c>
      <c r="D59" s="116">
        <f t="shared" si="21"/>
        <v>0.11638591117917296</v>
      </c>
      <c r="E59" s="291">
        <v>44.504388781845428</v>
      </c>
      <c r="F59" s="155">
        <f t="shared" si="21"/>
        <v>-0.13331277932141328</v>
      </c>
      <c r="G59" s="296">
        <v>54.403190531326388</v>
      </c>
      <c r="H59" s="116">
        <f t="shared" si="6"/>
        <v>-0.14048286984208125</v>
      </c>
      <c r="I59" s="291">
        <v>51.885415399586428</v>
      </c>
      <c r="J59" s="155">
        <f t="shared" si="19"/>
        <v>-0.13711266589744842</v>
      </c>
      <c r="K59" s="296">
        <v>37.043185260749944</v>
      </c>
      <c r="L59" s="116">
        <f t="shared" si="20"/>
        <v>-9.4077151852532626E-2</v>
      </c>
      <c r="M59" s="291">
        <v>46.00685644322008</v>
      </c>
      <c r="N59" s="155">
        <f t="shared" si="8"/>
        <v>-0.11712039065016155</v>
      </c>
    </row>
    <row r="60" spans="2:14" hidden="1" outlineLevel="1" x14ac:dyDescent="0.25">
      <c r="B60" s="114" t="s">
        <v>95</v>
      </c>
      <c r="C60" s="296">
        <v>44.287814580991089</v>
      </c>
      <c r="D60" s="116">
        <f t="shared" si="21"/>
        <v>-1.0817075526366682E-2</v>
      </c>
      <c r="E60" s="291">
        <v>53.471315805830073</v>
      </c>
      <c r="F60" s="155">
        <f t="shared" si="21"/>
        <v>4.5334549282374237E-3</v>
      </c>
      <c r="G60" s="296">
        <v>66.355249561135949</v>
      </c>
      <c r="H60" s="116">
        <f t="shared" si="6"/>
        <v>-4.347336305522409E-2</v>
      </c>
      <c r="I60" s="291">
        <v>63.414504946027286</v>
      </c>
      <c r="J60" s="155">
        <f t="shared" si="19"/>
        <v>-3.5374126163259967E-2</v>
      </c>
      <c r="K60" s="296">
        <v>49.123620513771677</v>
      </c>
      <c r="L60" s="116">
        <f t="shared" si="20"/>
        <v>-0.10505337012622196</v>
      </c>
      <c r="M60" s="291">
        <v>57.754317367220594</v>
      </c>
      <c r="N60" s="155">
        <f t="shared" si="8"/>
        <v>-5.6610301090810222E-2</v>
      </c>
    </row>
    <row r="61" spans="2:14" hidden="1" outlineLevel="1" x14ac:dyDescent="0.25">
      <c r="B61" s="114" t="s">
        <v>96</v>
      </c>
      <c r="C61" s="296">
        <v>40.836844121026424</v>
      </c>
      <c r="D61" s="116">
        <f t="shared" si="21"/>
        <v>-0.29270315091210619</v>
      </c>
      <c r="E61" s="291">
        <v>66.540000000000006</v>
      </c>
      <c r="F61" s="155">
        <f t="shared" si="21"/>
        <v>-1.290609701824641E-2</v>
      </c>
      <c r="G61" s="296">
        <v>78.05701053095882</v>
      </c>
      <c r="H61" s="116">
        <f t="shared" si="6"/>
        <v>0.12854961729469672</v>
      </c>
      <c r="I61" s="291">
        <v>75.03</v>
      </c>
      <c r="J61" s="155">
        <f t="shared" si="19"/>
        <v>9.4050743657043023E-2</v>
      </c>
      <c r="K61" s="296">
        <v>58.69</v>
      </c>
      <c r="L61" s="116">
        <f t="shared" si="20"/>
        <v>-5.1091350040420425E-2</v>
      </c>
      <c r="M61" s="291">
        <v>68.56</v>
      </c>
      <c r="N61" s="155">
        <f t="shared" si="8"/>
        <v>4.2262085740346622E-2</v>
      </c>
    </row>
    <row r="62" spans="2:14" hidden="1" outlineLevel="1" x14ac:dyDescent="0.25">
      <c r="B62" s="114" t="s">
        <v>97</v>
      </c>
      <c r="C62" s="296">
        <v>29.231168381907811</v>
      </c>
      <c r="D62" s="116">
        <f t="shared" si="21"/>
        <v>-0.30723508915761422</v>
      </c>
      <c r="E62" s="291">
        <v>56.37</v>
      </c>
      <c r="F62" s="155">
        <f t="shared" si="21"/>
        <v>-0.12141521197007477</v>
      </c>
      <c r="G62" s="296">
        <v>75.1402497478866</v>
      </c>
      <c r="H62" s="116">
        <f t="shared" si="6"/>
        <v>4.759758124205149E-2</v>
      </c>
      <c r="I62" s="291">
        <v>70.540000000000006</v>
      </c>
      <c r="J62" s="155">
        <f t="shared" si="19"/>
        <v>1.3069079419790519E-2</v>
      </c>
      <c r="K62" s="296">
        <v>55.75</v>
      </c>
      <c r="L62" s="116">
        <f t="shared" si="20"/>
        <v>-0.10124133483798159</v>
      </c>
      <c r="M62" s="291">
        <v>64.69</v>
      </c>
      <c r="N62" s="155">
        <f t="shared" si="8"/>
        <v>-2.6632560938910532E-2</v>
      </c>
    </row>
    <row r="63" spans="2:14" collapsed="1" x14ac:dyDescent="0.25">
      <c r="B63" s="71">
        <v>2010</v>
      </c>
      <c r="C63" s="292">
        <v>26.173564949135113</v>
      </c>
      <c r="D63" s="126">
        <f>C63/C76-1</f>
        <v>0.10661159591317038</v>
      </c>
      <c r="E63" s="292">
        <v>48.029886918847538</v>
      </c>
      <c r="F63" s="126">
        <f>E63/E76-1</f>
        <v>-4.4035601098779242E-2</v>
      </c>
      <c r="G63" s="292">
        <v>61.242065527140838</v>
      </c>
      <c r="H63" s="126">
        <f t="shared" si="6"/>
        <v>-2.2381955229561767E-2</v>
      </c>
      <c r="I63" s="292">
        <v>58.031300333463662</v>
      </c>
      <c r="J63" s="126">
        <f t="shared" si="19"/>
        <v>-2.4140162232569096E-2</v>
      </c>
      <c r="K63" s="292">
        <v>44.942513370789094</v>
      </c>
      <c r="L63" s="126">
        <f>K63/K76-1</f>
        <v>-4.3332598885459039E-2</v>
      </c>
      <c r="M63" s="292">
        <v>53.009782628853443</v>
      </c>
      <c r="N63" s="126">
        <f t="shared" si="8"/>
        <v>-2.4803804613551916E-2</v>
      </c>
    </row>
    <row r="64" spans="2:14" ht="15" hidden="1" customHeight="1" outlineLevel="1" x14ac:dyDescent="0.25">
      <c r="B64" s="114" t="s">
        <v>86</v>
      </c>
      <c r="C64" s="296">
        <v>33.261264377756639</v>
      </c>
      <c r="D64" s="116">
        <f t="shared" si="21"/>
        <v>-0.16612822118978132</v>
      </c>
      <c r="E64" s="291">
        <v>55.074895891602957</v>
      </c>
      <c r="F64" s="155">
        <f t="shared" si="21"/>
        <v>-0.13932027048596729</v>
      </c>
      <c r="G64" s="296">
        <v>64.261892349332626</v>
      </c>
      <c r="H64" s="116">
        <f t="shared" si="6"/>
        <v>-3.5103573967902091E-2</v>
      </c>
      <c r="I64" s="291">
        <v>61.904130804387911</v>
      </c>
      <c r="J64" s="155">
        <f t="shared" si="19"/>
        <v>-5.0841294014291494E-2</v>
      </c>
      <c r="K64" s="296">
        <v>50.960239404084646</v>
      </c>
      <c r="L64" s="116">
        <f t="shared" ref="L64:L75" si="22">K64/K77-1</f>
        <v>-0.15320306739639999</v>
      </c>
      <c r="M64" s="291">
        <v>57.508510578039591</v>
      </c>
      <c r="N64" s="155">
        <f t="shared" si="8"/>
        <v>-9.0055212372791349E-2</v>
      </c>
    </row>
    <row r="65" spans="2:14" ht="15" hidden="1" customHeight="1" outlineLevel="1" x14ac:dyDescent="0.25">
      <c r="B65" s="114" t="s">
        <v>87</v>
      </c>
      <c r="C65" s="296">
        <v>7.2743521000893656</v>
      </c>
      <c r="D65" s="116">
        <f t="shared" si="21"/>
        <v>-0.75497083630227113</v>
      </c>
      <c r="E65" s="291">
        <v>53.248769000214089</v>
      </c>
      <c r="F65" s="155">
        <f t="shared" si="21"/>
        <v>-8.9141823465376469E-2</v>
      </c>
      <c r="G65" s="296">
        <v>66.480702531178508</v>
      </c>
      <c r="H65" s="116">
        <f t="shared" si="6"/>
        <v>-2.260727368692661E-2</v>
      </c>
      <c r="I65" s="291">
        <v>62.766169738232186</v>
      </c>
      <c r="J65" s="155">
        <f t="shared" si="19"/>
        <v>-3.0338795948830821E-2</v>
      </c>
      <c r="K65" s="296">
        <v>48.577424149689605</v>
      </c>
      <c r="L65" s="116">
        <f t="shared" si="22"/>
        <v>-0.15059583581588376</v>
      </c>
      <c r="M65" s="291">
        <v>57.06725197541703</v>
      </c>
      <c r="N65" s="155">
        <f t="shared" si="8"/>
        <v>-7.5085057124521404E-2</v>
      </c>
    </row>
    <row r="66" spans="2:14" ht="15" hidden="1" customHeight="1" outlineLevel="1" x14ac:dyDescent="0.25">
      <c r="B66" s="114" t="s">
        <v>88</v>
      </c>
      <c r="C66" s="296">
        <v>14.018853238778863</v>
      </c>
      <c r="D66" s="116">
        <f t="shared" si="21"/>
        <v>-0.37609753620554021</v>
      </c>
      <c r="E66" s="291">
        <v>34.90583628566101</v>
      </c>
      <c r="F66" s="155">
        <f t="shared" si="21"/>
        <v>-0.24511599728241762</v>
      </c>
      <c r="G66" s="296">
        <v>50.073438217867505</v>
      </c>
      <c r="H66" s="116">
        <f t="shared" si="6"/>
        <v>-0.1642186014642053</v>
      </c>
      <c r="I66" s="291">
        <v>46.511971342994215</v>
      </c>
      <c r="J66" s="155">
        <f t="shared" si="19"/>
        <v>-0.16525535996062068</v>
      </c>
      <c r="K66" s="296">
        <v>36.41435409127704</v>
      </c>
      <c r="L66" s="116">
        <f t="shared" si="22"/>
        <v>-0.21807270579177496</v>
      </c>
      <c r="M66" s="291">
        <v>42.456257611373871</v>
      </c>
      <c r="N66" s="155">
        <f t="shared" si="8"/>
        <v>-0.18416107587675112</v>
      </c>
    </row>
    <row r="67" spans="2:14" ht="15" hidden="1" customHeight="1" outlineLevel="1" x14ac:dyDescent="0.25">
      <c r="B67" s="114" t="s">
        <v>89</v>
      </c>
      <c r="C67" s="296">
        <v>15.067024128686327</v>
      </c>
      <c r="D67" s="116">
        <f t="shared" si="21"/>
        <v>-0.44231750748032883</v>
      </c>
      <c r="E67" s="291">
        <v>38.340000000000003</v>
      </c>
      <c r="F67" s="155">
        <f t="shared" si="21"/>
        <v>-0.16324749017896112</v>
      </c>
      <c r="G67" s="296">
        <v>57.43561360785182</v>
      </c>
      <c r="H67" s="116">
        <f t="shared" si="6"/>
        <v>-0.18457743298622475</v>
      </c>
      <c r="I67" s="291">
        <v>53.02</v>
      </c>
      <c r="J67" s="155">
        <f t="shared" si="19"/>
        <v>-0.1662211039471615</v>
      </c>
      <c r="K67" s="296">
        <v>35.229999999999997</v>
      </c>
      <c r="L67" s="116">
        <f t="shared" si="22"/>
        <v>-0.25122210414452717</v>
      </c>
      <c r="M67" s="291">
        <v>45.87</v>
      </c>
      <c r="N67" s="155">
        <f t="shared" si="8"/>
        <v>-0.19441517386722873</v>
      </c>
    </row>
    <row r="68" spans="2:14" ht="15" hidden="1" customHeight="1" outlineLevel="1" x14ac:dyDescent="0.25">
      <c r="B68" s="114" t="s">
        <v>90</v>
      </c>
      <c r="C68" s="296">
        <v>24.932975871313673</v>
      </c>
      <c r="D68" s="116">
        <f t="shared" si="21"/>
        <v>-0.36649688481177156</v>
      </c>
      <c r="E68" s="291">
        <v>54.71</v>
      </c>
      <c r="F68" s="155">
        <f t="shared" si="21"/>
        <v>-0.23802228412256266</v>
      </c>
      <c r="G68" s="296">
        <v>77.225582685244035</v>
      </c>
      <c r="H68" s="116">
        <f t="shared" si="6"/>
        <v>-0.1419880036138399</v>
      </c>
      <c r="I68" s="291">
        <v>71.97</v>
      </c>
      <c r="J68" s="155">
        <f t="shared" si="19"/>
        <v>-0.14727488151658774</v>
      </c>
      <c r="K68" s="296">
        <v>51.83</v>
      </c>
      <c r="L68" s="116">
        <f t="shared" si="22"/>
        <v>-0.31999475203358696</v>
      </c>
      <c r="M68" s="291">
        <v>63.88</v>
      </c>
      <c r="N68" s="155">
        <f t="shared" si="8"/>
        <v>-0.21242756750092462</v>
      </c>
    </row>
    <row r="69" spans="2:14" ht="15" hidden="1" customHeight="1" outlineLevel="1" x14ac:dyDescent="0.25">
      <c r="B69" s="114" t="s">
        <v>91</v>
      </c>
      <c r="C69" s="296">
        <v>8.8731298106027854</v>
      </c>
      <c r="D69" s="116">
        <f t="shared" si="21"/>
        <v>-0.64636171676670862</v>
      </c>
      <c r="E69" s="291">
        <v>47.93</v>
      </c>
      <c r="F69" s="155">
        <f t="shared" si="21"/>
        <v>6.7212770426381407E-3</v>
      </c>
      <c r="G69" s="296">
        <v>59.221673915268724</v>
      </c>
      <c r="H69" s="116">
        <f t="shared" si="6"/>
        <v>-0.22831856267021544</v>
      </c>
      <c r="I69" s="291">
        <v>56.05</v>
      </c>
      <c r="J69" s="155">
        <f t="shared" si="19"/>
        <v>-0.18330176307737145</v>
      </c>
      <c r="K69" s="296">
        <v>44.7</v>
      </c>
      <c r="L69" s="116">
        <f t="shared" si="22"/>
        <v>-0.25870646766169147</v>
      </c>
      <c r="M69" s="291">
        <v>51.49</v>
      </c>
      <c r="N69" s="155">
        <f t="shared" si="8"/>
        <v>-0.21124387254901955</v>
      </c>
    </row>
    <row r="70" spans="2:14" ht="15" hidden="1" customHeight="1" outlineLevel="1" x14ac:dyDescent="0.25">
      <c r="B70" s="114" t="s">
        <v>92</v>
      </c>
      <c r="C70" s="296">
        <v>7.9892761394101877</v>
      </c>
      <c r="D70" s="116">
        <f t="shared" si="21"/>
        <v>-0.56745430425346433</v>
      </c>
      <c r="E70" s="291">
        <v>42.341306824065448</v>
      </c>
      <c r="F70" s="155">
        <f t="shared" si="21"/>
        <v>-0.16470098985864179</v>
      </c>
      <c r="G70" s="296">
        <v>53.736687060956264</v>
      </c>
      <c r="H70" s="116">
        <f t="shared" si="6"/>
        <v>-0.19045483584767697</v>
      </c>
      <c r="I70" s="291">
        <v>50.543441665181312</v>
      </c>
      <c r="J70" s="155">
        <f t="shared" si="19"/>
        <v>-0.17708496149167519</v>
      </c>
      <c r="K70" s="296">
        <v>41.235400194201695</v>
      </c>
      <c r="L70" s="116">
        <f t="shared" si="22"/>
        <v>-0.17906828201868008</v>
      </c>
      <c r="M70" s="291">
        <v>46.666435554322959</v>
      </c>
      <c r="N70" s="155">
        <f t="shared" si="8"/>
        <v>-0.18013992350100216</v>
      </c>
    </row>
    <row r="71" spans="2:14" ht="15" hidden="1" customHeight="1" outlineLevel="1" x14ac:dyDescent="0.25">
      <c r="B71" s="114" t="s">
        <v>93</v>
      </c>
      <c r="C71" s="296">
        <v>6.3391853325261609</v>
      </c>
      <c r="D71" s="116">
        <f t="shared" si="21"/>
        <v>-0.73727706596051479</v>
      </c>
      <c r="E71" s="291">
        <v>40.81</v>
      </c>
      <c r="F71" s="155">
        <f t="shared" si="21"/>
        <v>-0.18428942634419343</v>
      </c>
      <c r="G71" s="296">
        <v>50.083209676201058</v>
      </c>
      <c r="H71" s="116">
        <f t="shared" si="6"/>
        <v>-0.1962652789344469</v>
      </c>
      <c r="I71" s="291">
        <v>47.34</v>
      </c>
      <c r="J71" s="155">
        <f t="shared" si="19"/>
        <v>-0.18952234206471485</v>
      </c>
      <c r="K71" s="296">
        <v>35.19</v>
      </c>
      <c r="L71" s="116">
        <f t="shared" si="22"/>
        <v>-0.30945839874411307</v>
      </c>
      <c r="M71" s="291">
        <v>42.28</v>
      </c>
      <c r="N71" s="155">
        <f t="shared" si="8"/>
        <v>-0.23709852038975099</v>
      </c>
    </row>
    <row r="72" spans="2:14" ht="15" hidden="1" customHeight="1" outlineLevel="1" x14ac:dyDescent="0.25">
      <c r="B72" s="114" t="s">
        <v>94</v>
      </c>
      <c r="C72" s="296">
        <v>23.342269883824844</v>
      </c>
      <c r="D72" s="116">
        <f t="shared" si="21"/>
        <v>-0.20966721088215046</v>
      </c>
      <c r="E72" s="291">
        <v>51.35</v>
      </c>
      <c r="F72" s="155">
        <f t="shared" si="21"/>
        <v>-0.28611149728903107</v>
      </c>
      <c r="G72" s="296">
        <v>63.295062567666236</v>
      </c>
      <c r="H72" s="116">
        <f t="shared" si="6"/>
        <v>-0.20556544731430959</v>
      </c>
      <c r="I72" s="291">
        <v>60.13</v>
      </c>
      <c r="J72" s="155">
        <f t="shared" si="19"/>
        <v>-0.21336996336996328</v>
      </c>
      <c r="K72" s="296">
        <v>40.89</v>
      </c>
      <c r="L72" s="116">
        <f t="shared" si="22"/>
        <v>-0.28961084086170952</v>
      </c>
      <c r="M72" s="291">
        <v>52.11</v>
      </c>
      <c r="N72" s="155">
        <f t="shared" si="8"/>
        <v>-0.24324716816729597</v>
      </c>
    </row>
    <row r="73" spans="2:14" ht="15" hidden="1" customHeight="1" outlineLevel="1" x14ac:dyDescent="0.25">
      <c r="B73" s="114" t="s">
        <v>95</v>
      </c>
      <c r="C73" s="296">
        <v>44.772117962466488</v>
      </c>
      <c r="D73" s="116">
        <f t="shared" si="21"/>
        <v>-0.26327986549734173</v>
      </c>
      <c r="E73" s="291">
        <v>53.23</v>
      </c>
      <c r="F73" s="155">
        <f t="shared" si="21"/>
        <v>-0.26569181956131882</v>
      </c>
      <c r="G73" s="296">
        <v>69.371042058044537</v>
      </c>
      <c r="H73" s="116">
        <f t="shared" si="6"/>
        <v>-8.3589813173063354E-2</v>
      </c>
      <c r="I73" s="291">
        <v>65.739999999999995</v>
      </c>
      <c r="J73" s="155">
        <f t="shared" si="19"/>
        <v>-0.11793908493224214</v>
      </c>
      <c r="K73" s="296">
        <v>54.89</v>
      </c>
      <c r="L73" s="116">
        <f t="shared" si="22"/>
        <v>-0.1959865240955031</v>
      </c>
      <c r="M73" s="291">
        <v>61.22</v>
      </c>
      <c r="N73" s="155">
        <f t="shared" si="8"/>
        <v>-0.14995834490419324</v>
      </c>
    </row>
    <row r="74" spans="2:14" ht="15" hidden="1" customHeight="1" outlineLevel="1" x14ac:dyDescent="0.25">
      <c r="B74" s="114" t="s">
        <v>96</v>
      </c>
      <c r="C74" s="296">
        <v>57.736499425507468</v>
      </c>
      <c r="D74" s="116">
        <f t="shared" si="21"/>
        <v>-6.5333027231644358E-2</v>
      </c>
      <c r="E74" s="291">
        <v>67.41</v>
      </c>
      <c r="F74" s="155">
        <f t="shared" si="21"/>
        <v>-8.7450927304724591E-2</v>
      </c>
      <c r="G74" s="296">
        <v>69.16577643973973</v>
      </c>
      <c r="H74" s="116">
        <f t="shared" si="6"/>
        <v>-0.11196014774952068</v>
      </c>
      <c r="I74" s="291">
        <v>68.58</v>
      </c>
      <c r="J74" s="155">
        <f t="shared" si="19"/>
        <v>-0.10352941176470587</v>
      </c>
      <c r="K74" s="296">
        <v>61.85</v>
      </c>
      <c r="L74" s="116">
        <f t="shared" si="22"/>
        <v>-0.10556760665220544</v>
      </c>
      <c r="M74" s="291">
        <v>65.78</v>
      </c>
      <c r="N74" s="155">
        <f t="shared" si="8"/>
        <v>-0.10564242012236569</v>
      </c>
    </row>
    <row r="75" spans="2:14" ht="15" hidden="1" customHeight="1" outlineLevel="1" x14ac:dyDescent="0.25">
      <c r="B75" s="114" t="s">
        <v>97</v>
      </c>
      <c r="C75" s="296">
        <v>42.194932111043848</v>
      </c>
      <c r="D75" s="116">
        <f t="shared" si="21"/>
        <v>-9.4738078183996377E-2</v>
      </c>
      <c r="E75" s="291">
        <v>64.16</v>
      </c>
      <c r="F75" s="155">
        <f t="shared" si="21"/>
        <v>-2.5664388762338564E-2</v>
      </c>
      <c r="G75" s="296">
        <v>71.726253566564083</v>
      </c>
      <c r="H75" s="116">
        <f t="shared" si="6"/>
        <v>1.1662443358460228E-2</v>
      </c>
      <c r="I75" s="291">
        <v>69.63</v>
      </c>
      <c r="J75" s="155">
        <f t="shared" si="19"/>
        <v>8.5457705677867146E-3</v>
      </c>
      <c r="K75" s="296">
        <v>62.03</v>
      </c>
      <c r="L75" s="116">
        <f t="shared" si="22"/>
        <v>-0.10965982488876136</v>
      </c>
      <c r="M75" s="291">
        <v>66.459999999999994</v>
      </c>
      <c r="N75" s="155">
        <f t="shared" si="8"/>
        <v>-4.0981240981241007E-2</v>
      </c>
    </row>
    <row r="76" spans="2:14" collapsed="1" x14ac:dyDescent="0.25">
      <c r="B76" s="71">
        <v>2009</v>
      </c>
      <c r="C76" s="292">
        <v>23.651988688530611</v>
      </c>
      <c r="D76" s="126">
        <f>C76/C89-1</f>
        <v>-0.33104561669333876</v>
      </c>
      <c r="E76" s="292">
        <v>50.242338495087033</v>
      </c>
      <c r="F76" s="126">
        <f>E76/E89-1</f>
        <v>-0.16063311671073088</v>
      </c>
      <c r="G76" s="292">
        <v>62.644164410366976</v>
      </c>
      <c r="H76" s="126">
        <f>G76/G89-1</f>
        <v>-0.13024691274671307</v>
      </c>
      <c r="I76" s="292">
        <v>59.466839486116662</v>
      </c>
      <c r="J76" s="126">
        <f>I76/I89-1</f>
        <v>-0.12795223707563697</v>
      </c>
      <c r="K76" s="292">
        <v>46.978200907055019</v>
      </c>
      <c r="L76" s="126">
        <f>K76/K89-1</f>
        <v>-0.20995911866870487</v>
      </c>
      <c r="M76" s="292">
        <v>54.358069565526627</v>
      </c>
      <c r="N76" s="126">
        <f>M76/M89-1</f>
        <v>-0.15964622936945139</v>
      </c>
    </row>
    <row r="77" spans="2:14" ht="15" hidden="1" customHeight="1" outlineLevel="1" x14ac:dyDescent="0.25">
      <c r="B77" s="114" t="s">
        <v>86</v>
      </c>
      <c r="C77" s="296">
        <v>39.887744402639854</v>
      </c>
      <c r="D77" s="116">
        <f t="shared" ref="D77:D101" si="23">C77/C90-1</f>
        <v>0.1017955688104577</v>
      </c>
      <c r="E77" s="291">
        <v>63.99</v>
      </c>
      <c r="F77" s="155">
        <f t="shared" ref="F77:F101" si="24">E77/E90-1</f>
        <v>-5.9033711356222263E-3</v>
      </c>
      <c r="G77" s="296">
        <v>66.599782749319573</v>
      </c>
      <c r="H77" s="116">
        <f t="shared" ref="H77:H101" si="25">G77/G90-1</f>
        <v>1.9142962713438516E-2</v>
      </c>
      <c r="I77" s="291">
        <v>65.22</v>
      </c>
      <c r="J77" s="155">
        <f t="shared" si="19"/>
        <v>1.62044250545339E-2</v>
      </c>
      <c r="K77" s="296">
        <v>60.18</v>
      </c>
      <c r="L77" s="116">
        <f t="shared" ref="L77:L88" si="26">K77/K90-1</f>
        <v>-0.11513012792236443</v>
      </c>
      <c r="M77" s="291">
        <v>63.2</v>
      </c>
      <c r="N77" s="155">
        <f t="shared" ref="N77:N101" si="27">M77/M90-1</f>
        <v>-3.8198143357175307E-2</v>
      </c>
    </row>
    <row r="78" spans="2:14" ht="15" hidden="1" customHeight="1" outlineLevel="1" x14ac:dyDescent="0.25">
      <c r="B78" s="114" t="s">
        <v>87</v>
      </c>
      <c r="C78" s="296">
        <v>29.687699171446798</v>
      </c>
      <c r="D78" s="116">
        <f t="shared" si="23"/>
        <v>-0.43884136937315155</v>
      </c>
      <c r="E78" s="291">
        <v>58.46</v>
      </c>
      <c r="F78" s="155">
        <f t="shared" si="24"/>
        <v>-0.10227272727272729</v>
      </c>
      <c r="G78" s="296">
        <v>68.0184134190945</v>
      </c>
      <c r="H78" s="116">
        <f t="shared" si="25"/>
        <v>-3.1677297343661315E-2</v>
      </c>
      <c r="I78" s="291">
        <v>64.73</v>
      </c>
      <c r="J78" s="155">
        <f t="shared" si="19"/>
        <v>-5.572574762946747E-2</v>
      </c>
      <c r="K78" s="296">
        <v>57.19</v>
      </c>
      <c r="L78" s="116">
        <f t="shared" si="26"/>
        <v>-6.6133246244284849E-2</v>
      </c>
      <c r="M78" s="291">
        <v>61.7</v>
      </c>
      <c r="N78" s="155">
        <f t="shared" si="27"/>
        <v>-5.9881151912235198E-2</v>
      </c>
    </row>
    <row r="79" spans="2:14" ht="15" hidden="1" customHeight="1" outlineLevel="1" x14ac:dyDescent="0.25">
      <c r="B79" s="114" t="s">
        <v>88</v>
      </c>
      <c r="C79" s="296">
        <v>22.469623141923147</v>
      </c>
      <c r="D79" s="116">
        <f t="shared" si="23"/>
        <v>-0.14913456894946941</v>
      </c>
      <c r="E79" s="291">
        <v>46.24</v>
      </c>
      <c r="F79" s="155">
        <f t="shared" si="24"/>
        <v>-7.3532358244840612E-2</v>
      </c>
      <c r="G79" s="296">
        <v>59.912123320273885</v>
      </c>
      <c r="H79" s="116">
        <f t="shared" si="25"/>
        <v>-6.1891714141010246E-3</v>
      </c>
      <c r="I79" s="291">
        <v>55.72</v>
      </c>
      <c r="J79" s="155">
        <f t="shared" si="19"/>
        <v>-2.0738137082601082E-2</v>
      </c>
      <c r="K79" s="296">
        <v>46.57</v>
      </c>
      <c r="L79" s="116">
        <f t="shared" si="26"/>
        <v>-7.1756029499701057E-2</v>
      </c>
      <c r="M79" s="291">
        <v>52.04</v>
      </c>
      <c r="N79" s="155">
        <f t="shared" si="27"/>
        <v>-4.0029514849658776E-2</v>
      </c>
    </row>
    <row r="80" spans="2:14" ht="15" hidden="1" customHeight="1" outlineLevel="1" x14ac:dyDescent="0.25">
      <c r="B80" s="114" t="s">
        <v>89</v>
      </c>
      <c r="C80" s="296">
        <v>27.017208413001899</v>
      </c>
      <c r="D80" s="116">
        <f t="shared" si="23"/>
        <v>0.16640429576911364</v>
      </c>
      <c r="E80" s="291">
        <v>45.82</v>
      </c>
      <c r="F80" s="155">
        <f t="shared" si="24"/>
        <v>-0.16811909949164849</v>
      </c>
      <c r="G80" s="296">
        <v>70.436625047294697</v>
      </c>
      <c r="H80" s="116">
        <f t="shared" si="25"/>
        <v>-2.6605152067941673E-2</v>
      </c>
      <c r="I80" s="291">
        <v>63.59</v>
      </c>
      <c r="J80" s="155">
        <f t="shared" si="19"/>
        <v>-5.0186706497386102E-2</v>
      </c>
      <c r="K80" s="296">
        <v>47.05</v>
      </c>
      <c r="L80" s="116">
        <f t="shared" si="26"/>
        <v>-7.454760031471297E-2</v>
      </c>
      <c r="M80" s="291">
        <v>56.94</v>
      </c>
      <c r="N80" s="155">
        <f t="shared" si="27"/>
        <v>-5.9153998678122988E-2</v>
      </c>
    </row>
    <row r="81" spans="2:14" ht="15" hidden="1" customHeight="1" outlineLevel="1" x14ac:dyDescent="0.25">
      <c r="B81" s="114" t="s">
        <v>90</v>
      </c>
      <c r="C81" s="296">
        <v>39.357305865663356</v>
      </c>
      <c r="D81" s="116">
        <f t="shared" si="23"/>
        <v>-0.20549500538109633</v>
      </c>
      <c r="E81" s="291">
        <v>71.8</v>
      </c>
      <c r="F81" s="155">
        <f t="shared" si="24"/>
        <v>-3.1300593631948259E-2</v>
      </c>
      <c r="G81" s="296">
        <v>90.005248190594756</v>
      </c>
      <c r="H81" s="116">
        <f t="shared" si="25"/>
        <v>2.8932895484130583E-3</v>
      </c>
      <c r="I81" s="291">
        <v>84.4</v>
      </c>
      <c r="J81" s="155">
        <f t="shared" si="19"/>
        <v>-6.9419931756675712E-3</v>
      </c>
      <c r="K81" s="296">
        <v>76.22</v>
      </c>
      <c r="L81" s="116">
        <f t="shared" si="26"/>
        <v>2.2263948497853958E-2</v>
      </c>
      <c r="M81" s="291">
        <v>81.11</v>
      </c>
      <c r="N81" s="155">
        <f t="shared" si="27"/>
        <v>3.4640603736235676E-3</v>
      </c>
    </row>
    <row r="82" spans="2:14" ht="15" hidden="1" customHeight="1" outlineLevel="1" x14ac:dyDescent="0.25">
      <c r="B82" s="114" t="s">
        <v>91</v>
      </c>
      <c r="C82" s="296">
        <v>25.090976376981434</v>
      </c>
      <c r="D82" s="116">
        <f t="shared" si="23"/>
        <v>0.11722939610801908</v>
      </c>
      <c r="E82" s="291">
        <v>47.61</v>
      </c>
      <c r="F82" s="155">
        <f t="shared" si="24"/>
        <v>-9.555471124620063E-2</v>
      </c>
      <c r="G82" s="296">
        <v>76.743680812371082</v>
      </c>
      <c r="H82" s="116">
        <f t="shared" si="25"/>
        <v>-2.2930145458363804E-2</v>
      </c>
      <c r="I82" s="291">
        <v>68.63</v>
      </c>
      <c r="J82" s="155">
        <f t="shared" si="19"/>
        <v>-3.3516406139980415E-2</v>
      </c>
      <c r="K82" s="296">
        <v>60.3</v>
      </c>
      <c r="L82" s="116">
        <f t="shared" si="26"/>
        <v>-7.0591861898890218E-2</v>
      </c>
      <c r="M82" s="291">
        <v>65.28</v>
      </c>
      <c r="N82" s="155">
        <f t="shared" si="27"/>
        <v>-4.7980166253463463E-2</v>
      </c>
    </row>
    <row r="83" spans="2:14" ht="15" hidden="1" customHeight="1" outlineLevel="1" x14ac:dyDescent="0.25">
      <c r="B83" s="114" t="s">
        <v>92</v>
      </c>
      <c r="C83" s="296">
        <v>18.4703632887189</v>
      </c>
      <c r="D83" s="116">
        <f t="shared" si="23"/>
        <v>-0.17545458785024171</v>
      </c>
      <c r="E83" s="291">
        <v>50.69</v>
      </c>
      <c r="F83" s="155">
        <f t="shared" si="24"/>
        <v>-3.8687654086857592E-2</v>
      </c>
      <c r="G83" s="296">
        <v>66.378862403834006</v>
      </c>
      <c r="H83" s="116">
        <f t="shared" si="25"/>
        <v>1.1384380386544102E-2</v>
      </c>
      <c r="I83" s="291">
        <v>61.42</v>
      </c>
      <c r="J83" s="155">
        <f t="shared" si="19"/>
        <v>1.3042060645582776E-3</v>
      </c>
      <c r="K83" s="296">
        <v>50.23</v>
      </c>
      <c r="L83" s="116">
        <f t="shared" si="26"/>
        <v>-2.8808971384377435E-2</v>
      </c>
      <c r="M83" s="291">
        <v>56.92</v>
      </c>
      <c r="N83" s="155">
        <f t="shared" si="27"/>
        <v>-9.3978419770275323E-3</v>
      </c>
    </row>
    <row r="84" spans="2:14" ht="15" hidden="1" customHeight="1" outlineLevel="1" x14ac:dyDescent="0.25">
      <c r="B84" s="114" t="s">
        <v>93</v>
      </c>
      <c r="C84" s="296">
        <v>24.128785542465923</v>
      </c>
      <c r="D84" s="116">
        <f t="shared" si="23"/>
        <v>0.57143436694654581</v>
      </c>
      <c r="E84" s="291">
        <v>50.03</v>
      </c>
      <c r="F84" s="155">
        <f t="shared" si="24"/>
        <v>0.11599375418246716</v>
      </c>
      <c r="G84" s="296">
        <v>62.313109491901919</v>
      </c>
      <c r="H84" s="116">
        <f t="shared" si="25"/>
        <v>0.20030063259828856</v>
      </c>
      <c r="I84" s="291">
        <v>58.41</v>
      </c>
      <c r="J84" s="155">
        <f t="shared" si="19"/>
        <v>0.18888662731528583</v>
      </c>
      <c r="K84" s="296">
        <v>50.96</v>
      </c>
      <c r="L84" s="116">
        <f t="shared" si="26"/>
        <v>0.23419714216517318</v>
      </c>
      <c r="M84" s="291">
        <v>55.42</v>
      </c>
      <c r="N84" s="155">
        <f t="shared" si="27"/>
        <v>0.2058311575282854</v>
      </c>
    </row>
    <row r="85" spans="2:14" ht="15" hidden="1" customHeight="1" outlineLevel="1" x14ac:dyDescent="0.25">
      <c r="B85" s="114" t="s">
        <v>94</v>
      </c>
      <c r="C85" s="296">
        <v>29.5347355003187</v>
      </c>
      <c r="D85" s="116">
        <f t="shared" si="23"/>
        <v>-0.24962225565651319</v>
      </c>
      <c r="E85" s="291">
        <v>71.930000000000007</v>
      </c>
      <c r="F85" s="155">
        <f t="shared" si="24"/>
        <v>0.1873555628920438</v>
      </c>
      <c r="G85" s="296">
        <v>79.673098751418806</v>
      </c>
      <c r="H85" s="116">
        <f t="shared" si="25"/>
        <v>0.13197921930800138</v>
      </c>
      <c r="I85" s="291">
        <v>76.44</v>
      </c>
      <c r="J85" s="155">
        <f t="shared" si="19"/>
        <v>0.13783864245311084</v>
      </c>
      <c r="K85" s="296">
        <v>57.56</v>
      </c>
      <c r="L85" s="116">
        <f t="shared" si="26"/>
        <v>9.6798780487804992E-2</v>
      </c>
      <c r="M85" s="291">
        <v>68.86</v>
      </c>
      <c r="N85" s="155">
        <f t="shared" si="27"/>
        <v>0.1242448979591837</v>
      </c>
    </row>
    <row r="86" spans="2:14" ht="15" hidden="1" customHeight="1" outlineLevel="1" x14ac:dyDescent="0.25">
      <c r="B86" s="114" t="s">
        <v>95</v>
      </c>
      <c r="C86" s="296">
        <v>60.772219823598348</v>
      </c>
      <c r="D86" s="116">
        <f t="shared" si="23"/>
        <v>0.53790923635228483</v>
      </c>
      <c r="E86" s="291">
        <v>72.489999999999995</v>
      </c>
      <c r="F86" s="155">
        <f t="shared" si="24"/>
        <v>1.6832655351381565E-2</v>
      </c>
      <c r="G86" s="296">
        <v>75.698680629294671</v>
      </c>
      <c r="H86" s="116">
        <f t="shared" si="25"/>
        <v>-3.4093737532066126E-2</v>
      </c>
      <c r="I86" s="291">
        <v>74.53</v>
      </c>
      <c r="J86" s="155">
        <f t="shared" si="19"/>
        <v>-1.2978413455171589E-2</v>
      </c>
      <c r="K86" s="296">
        <v>68.27</v>
      </c>
      <c r="L86" s="116">
        <f t="shared" si="26"/>
        <v>-4.2298716452743301E-3</v>
      </c>
      <c r="M86" s="291">
        <v>72.02</v>
      </c>
      <c r="N86" s="155">
        <f t="shared" si="27"/>
        <v>-9.3535075653371491E-3</v>
      </c>
    </row>
    <row r="87" spans="2:14" ht="15" hidden="1" customHeight="1" outlineLevel="1" x14ac:dyDescent="0.25">
      <c r="B87" s="114" t="s">
        <v>96</v>
      </c>
      <c r="C87" s="296">
        <v>61.772268741346302</v>
      </c>
      <c r="D87" s="116">
        <f t="shared" si="23"/>
        <v>4.7836117305565917E-2</v>
      </c>
      <c r="E87" s="291">
        <v>73.87</v>
      </c>
      <c r="F87" s="155">
        <f t="shared" si="24"/>
        <v>-3.0958940049849115E-2</v>
      </c>
      <c r="G87" s="296">
        <v>77.885892468067894</v>
      </c>
      <c r="H87" s="116">
        <f t="shared" si="25"/>
        <v>6.365908603853665E-3</v>
      </c>
      <c r="I87" s="291">
        <v>76.5</v>
      </c>
      <c r="J87" s="155">
        <f t="shared" si="19"/>
        <v>-2.6136957658118298E-4</v>
      </c>
      <c r="K87" s="296">
        <v>69.150000000000006</v>
      </c>
      <c r="L87" s="116">
        <f t="shared" si="26"/>
        <v>-1.2283959434366554E-2</v>
      </c>
      <c r="M87" s="291">
        <v>73.55</v>
      </c>
      <c r="N87" s="155">
        <f t="shared" si="27"/>
        <v>-4.6014345648938138E-3</v>
      </c>
    </row>
    <row r="88" spans="2:14" ht="15" hidden="1" customHeight="1" outlineLevel="1" x14ac:dyDescent="0.25">
      <c r="B88" s="114" t="s">
        <v>97</v>
      </c>
      <c r="C88" s="296">
        <v>46.610744464318756</v>
      </c>
      <c r="D88" s="116">
        <f t="shared" si="23"/>
        <v>0.22300950021006782</v>
      </c>
      <c r="E88" s="291">
        <v>65.849999999999994</v>
      </c>
      <c r="F88" s="155">
        <f t="shared" si="24"/>
        <v>-6.1832169824761363E-2</v>
      </c>
      <c r="G88" s="296">
        <v>70.899393406808002</v>
      </c>
      <c r="H88" s="116">
        <f t="shared" si="25"/>
        <v>8.3694802826037584E-3</v>
      </c>
      <c r="I88" s="291">
        <v>69.040000000000006</v>
      </c>
      <c r="J88" s="155">
        <f t="shared" si="19"/>
        <v>-2.3121387283236983E-3</v>
      </c>
      <c r="K88" s="296">
        <v>69.67</v>
      </c>
      <c r="L88" s="116">
        <f t="shared" si="26"/>
        <v>1.5745735529960614E-2</v>
      </c>
      <c r="M88" s="291">
        <v>69.3</v>
      </c>
      <c r="N88" s="155">
        <f t="shared" si="27"/>
        <v>4.93039443155463E-3</v>
      </c>
    </row>
    <row r="89" spans="2:14" collapsed="1" x14ac:dyDescent="0.25">
      <c r="B89" s="71">
        <v>2008</v>
      </c>
      <c r="C89" s="292">
        <v>35.356654024177452</v>
      </c>
      <c r="D89" s="126">
        <f>C89/C102-1</f>
        <v>5.0251901670881338E-3</v>
      </c>
      <c r="E89" s="292">
        <v>59.857422892597171</v>
      </c>
      <c r="F89" s="126">
        <f>E89/E102-1</f>
        <v>-2.3816448288151326E-2</v>
      </c>
      <c r="G89" s="292">
        <v>72.025227996832541</v>
      </c>
      <c r="H89" s="126">
        <f>G89/G102-1</f>
        <v>1.6284675978849528E-2</v>
      </c>
      <c r="I89" s="292">
        <v>68.192181683601788</v>
      </c>
      <c r="J89" s="126">
        <f>I89/I102-1</f>
        <v>8.967651580376268E-3</v>
      </c>
      <c r="K89" s="292">
        <v>59.462999975257254</v>
      </c>
      <c r="L89" s="126">
        <f>K89/K102-1</f>
        <v>-1.2138033623525391E-2</v>
      </c>
      <c r="M89" s="292">
        <v>64.684745240971253</v>
      </c>
      <c r="N89" s="126">
        <f>M89/M102-1</f>
        <v>1.0161953465488427E-3</v>
      </c>
    </row>
    <row r="90" spans="2:14" ht="15" hidden="1" customHeight="1" outlineLevel="1" x14ac:dyDescent="0.25">
      <c r="B90" s="114" t="s">
        <v>86</v>
      </c>
      <c r="C90" s="296">
        <v>36.202491216863621</v>
      </c>
      <c r="D90" s="116">
        <f t="shared" si="23"/>
        <v>0.19382783646451984</v>
      </c>
      <c r="E90" s="291">
        <v>64.37</v>
      </c>
      <c r="F90" s="155">
        <f t="shared" si="24"/>
        <v>-6.0154767119287356E-2</v>
      </c>
      <c r="G90" s="296">
        <v>65.348812861347326</v>
      </c>
      <c r="H90" s="116">
        <f t="shared" si="25"/>
        <v>1.4036864279649564E-3</v>
      </c>
      <c r="I90" s="291">
        <v>64.180000000000007</v>
      </c>
      <c r="J90" s="155">
        <f t="shared" si="19"/>
        <v>-9.4150331841333923E-3</v>
      </c>
      <c r="K90" s="296">
        <v>68.010000000000005</v>
      </c>
      <c r="L90" s="116">
        <f t="shared" ref="L90:L101" si="28">K90/K103-1</f>
        <v>3.8320610687023082E-2</v>
      </c>
      <c r="M90" s="291">
        <v>65.709999999999994</v>
      </c>
      <c r="N90" s="155">
        <f t="shared" si="27"/>
        <v>9.6803933620159821E-3</v>
      </c>
    </row>
    <row r="91" spans="2:14" ht="15" hidden="1" customHeight="1" outlineLevel="1" x14ac:dyDescent="0.25">
      <c r="B91" s="114" t="s">
        <v>87</v>
      </c>
      <c r="C91" s="296">
        <v>52.904290429042902</v>
      </c>
      <c r="D91" s="116">
        <f t="shared" si="23"/>
        <v>1.2829858122749598</v>
      </c>
      <c r="E91" s="291">
        <v>65.12</v>
      </c>
      <c r="F91" s="155">
        <f t="shared" si="24"/>
        <v>-6.1387354205022504E-4</v>
      </c>
      <c r="G91" s="296">
        <v>70.243538886885403</v>
      </c>
      <c r="H91" s="116">
        <f t="shared" si="25"/>
        <v>-4.6036720248047613E-2</v>
      </c>
      <c r="I91" s="291">
        <v>68.55</v>
      </c>
      <c r="J91" s="155">
        <f t="shared" si="19"/>
        <v>-2.169259312116445E-2</v>
      </c>
      <c r="K91" s="296">
        <v>61.24</v>
      </c>
      <c r="L91" s="116">
        <f t="shared" si="28"/>
        <v>1.9633507853404897E-3</v>
      </c>
      <c r="M91" s="291">
        <v>65.63</v>
      </c>
      <c r="N91" s="155">
        <f t="shared" si="27"/>
        <v>-1.2042751768779336E-2</v>
      </c>
    </row>
    <row r="92" spans="2:14" ht="15" hidden="1" customHeight="1" outlineLevel="1" x14ac:dyDescent="0.25">
      <c r="B92" s="114" t="s">
        <v>88</v>
      </c>
      <c r="C92" s="296">
        <v>26.40796337698286</v>
      </c>
      <c r="D92" s="116">
        <f t="shared" si="23"/>
        <v>-0.10163025750249444</v>
      </c>
      <c r="E92" s="291">
        <v>49.91</v>
      </c>
      <c r="F92" s="155">
        <f t="shared" si="24"/>
        <v>-6.5355805243445753E-2</v>
      </c>
      <c r="G92" s="296">
        <v>60.285238998173632</v>
      </c>
      <c r="H92" s="116">
        <f t="shared" si="25"/>
        <v>-0.16518853893958185</v>
      </c>
      <c r="I92" s="291">
        <v>56.9</v>
      </c>
      <c r="J92" s="155">
        <f t="shared" si="19"/>
        <v>-0.14603031667417077</v>
      </c>
      <c r="K92" s="296">
        <v>50.17</v>
      </c>
      <c r="L92" s="116">
        <f t="shared" si="28"/>
        <v>-5.3528945281521301E-3</v>
      </c>
      <c r="M92" s="291">
        <v>54.21</v>
      </c>
      <c r="N92" s="155">
        <f t="shared" si="27"/>
        <v>-9.7252289758534505E-2</v>
      </c>
    </row>
    <row r="93" spans="2:14" ht="15" hidden="1" customHeight="1" outlineLevel="1" x14ac:dyDescent="0.25">
      <c r="B93" s="114" t="s">
        <v>89</v>
      </c>
      <c r="C93" s="296">
        <v>23.162816281628199</v>
      </c>
      <c r="D93" s="116">
        <f t="shared" si="23"/>
        <v>-0.27523703846813574</v>
      </c>
      <c r="E93" s="291">
        <v>55.08</v>
      </c>
      <c r="F93" s="155">
        <f t="shared" si="24"/>
        <v>-0.12181122448979598</v>
      </c>
      <c r="G93" s="296">
        <v>72.361822334415194</v>
      </c>
      <c r="H93" s="116">
        <f t="shared" si="25"/>
        <v>-0.13205718615430251</v>
      </c>
      <c r="I93" s="291">
        <v>66.95</v>
      </c>
      <c r="J93" s="155">
        <f t="shared" si="19"/>
        <v>-0.13164721141374824</v>
      </c>
      <c r="K93" s="296">
        <v>50.84</v>
      </c>
      <c r="L93" s="116">
        <f t="shared" si="28"/>
        <v>-7.7983315197678538E-2</v>
      </c>
      <c r="M93" s="291">
        <v>60.52</v>
      </c>
      <c r="N93" s="155">
        <f t="shared" si="27"/>
        <v>-0.11221945137157108</v>
      </c>
    </row>
    <row r="94" spans="2:14" ht="15" hidden="1" customHeight="1" outlineLevel="1" x14ac:dyDescent="0.25">
      <c r="B94" s="114" t="s">
        <v>90</v>
      </c>
      <c r="C94" s="296">
        <v>49.53688917278825</v>
      </c>
      <c r="D94" s="116">
        <f t="shared" si="23"/>
        <v>0.71987523247040097</v>
      </c>
      <c r="E94" s="291">
        <v>74.12</v>
      </c>
      <c r="F94" s="155">
        <f t="shared" si="24"/>
        <v>-0.16343115124153484</v>
      </c>
      <c r="G94" s="296">
        <v>89.745588218186896</v>
      </c>
      <c r="H94" s="116">
        <f t="shared" si="25"/>
        <v>-2.6128075930761052E-2</v>
      </c>
      <c r="I94" s="291">
        <v>84.99</v>
      </c>
      <c r="J94" s="155">
        <f t="shared" si="19"/>
        <v>-4.7624383684446436E-2</v>
      </c>
      <c r="K94" s="296">
        <v>74.56</v>
      </c>
      <c r="L94" s="116">
        <f t="shared" si="28"/>
        <v>-1.2188659247482803E-2</v>
      </c>
      <c r="M94" s="291">
        <v>80.83</v>
      </c>
      <c r="N94" s="155">
        <f t="shared" si="27"/>
        <v>-3.3596365375418435E-2</v>
      </c>
    </row>
    <row r="95" spans="2:14" ht="15" hidden="1" customHeight="1" outlineLevel="1" x14ac:dyDescent="0.25">
      <c r="B95" s="114" t="s">
        <v>91</v>
      </c>
      <c r="C95" s="296">
        <v>22.458213563291814</v>
      </c>
      <c r="D95" s="116">
        <f t="shared" si="23"/>
        <v>-0.33326844655291599</v>
      </c>
      <c r="E95" s="291">
        <v>52.64</v>
      </c>
      <c r="F95" s="155">
        <f t="shared" si="24"/>
        <v>-0.26888888888888884</v>
      </c>
      <c r="G95" s="296">
        <v>78.544722729546436</v>
      </c>
      <c r="H95" s="116">
        <f t="shared" si="25"/>
        <v>-9.5146075654264806E-2</v>
      </c>
      <c r="I95" s="291">
        <v>71.010000000000005</v>
      </c>
      <c r="J95" s="155">
        <f t="shared" si="19"/>
        <v>-0.1314823874755382</v>
      </c>
      <c r="K95" s="296">
        <v>64.88</v>
      </c>
      <c r="L95" s="116">
        <f t="shared" si="28"/>
        <v>-3.3517056457619598E-2</v>
      </c>
      <c r="M95" s="291">
        <v>68.569999999999993</v>
      </c>
      <c r="N95" s="155">
        <f t="shared" si="27"/>
        <v>-9.5501912676428047E-2</v>
      </c>
    </row>
    <row r="96" spans="2:14" ht="15" hidden="1" customHeight="1" outlineLevel="1" x14ac:dyDescent="0.25">
      <c r="B96" s="114" t="s">
        <v>92</v>
      </c>
      <c r="C96" s="296">
        <v>22.4006622516556</v>
      </c>
      <c r="D96" s="116">
        <f t="shared" si="23"/>
        <v>0.17346053772766545</v>
      </c>
      <c r="E96" s="291">
        <v>52.73</v>
      </c>
      <c r="F96" s="155">
        <f t="shared" si="24"/>
        <v>-0.11822742474916392</v>
      </c>
      <c r="G96" s="296">
        <v>65.631686321341505</v>
      </c>
      <c r="H96" s="116">
        <f t="shared" si="25"/>
        <v>-0.1072304854730356</v>
      </c>
      <c r="I96" s="291">
        <v>61.34</v>
      </c>
      <c r="J96" s="155">
        <f t="shared" si="19"/>
        <v>-0.10674239114606088</v>
      </c>
      <c r="K96" s="296">
        <v>51.72</v>
      </c>
      <c r="L96" s="116">
        <f t="shared" si="28"/>
        <v>5.1005893111156331E-2</v>
      </c>
      <c r="M96" s="291">
        <v>57.46</v>
      </c>
      <c r="N96" s="155">
        <f t="shared" si="27"/>
        <v>-5.4156378600823007E-2</v>
      </c>
    </row>
    <row r="97" spans="2:14" ht="15" hidden="1" customHeight="1" outlineLevel="1" x14ac:dyDescent="0.25">
      <c r="B97" s="114" t="s">
        <v>93</v>
      </c>
      <c r="C97" s="296">
        <v>15.354625080111088</v>
      </c>
      <c r="D97" s="116">
        <f t="shared" si="23"/>
        <v>-2.8716216216216228E-2</v>
      </c>
      <c r="E97" s="291">
        <v>44.83</v>
      </c>
      <c r="F97" s="155">
        <f t="shared" si="24"/>
        <v>-0.20823030731190395</v>
      </c>
      <c r="G97" s="296">
        <v>51.914585229379448</v>
      </c>
      <c r="H97" s="116">
        <f t="shared" si="25"/>
        <v>-0.24792379517336871</v>
      </c>
      <c r="I97" s="291">
        <v>49.13</v>
      </c>
      <c r="J97" s="155">
        <f t="shared" si="19"/>
        <v>-0.23841264920167415</v>
      </c>
      <c r="K97" s="296">
        <v>41.29</v>
      </c>
      <c r="L97" s="116">
        <f t="shared" si="28"/>
        <v>3.8219763640935378E-2</v>
      </c>
      <c r="M97" s="291">
        <v>45.96</v>
      </c>
      <c r="N97" s="155">
        <f t="shared" si="27"/>
        <v>-0.15592286501377417</v>
      </c>
    </row>
    <row r="98" spans="2:14" ht="15" hidden="1" customHeight="1" outlineLevel="1" x14ac:dyDescent="0.25">
      <c r="B98" s="114" t="s">
        <v>94</v>
      </c>
      <c r="C98" s="296">
        <v>39.359823399558501</v>
      </c>
      <c r="D98" s="116">
        <f t="shared" si="23"/>
        <v>-6.9779574801095534E-2</v>
      </c>
      <c r="E98" s="291">
        <v>60.58</v>
      </c>
      <c r="F98" s="155">
        <f t="shared" si="24"/>
        <v>-0.12545113324671575</v>
      </c>
      <c r="G98" s="296">
        <v>70.383888142508795</v>
      </c>
      <c r="H98" s="116">
        <f t="shared" si="25"/>
        <v>-9.1206808987589483E-3</v>
      </c>
      <c r="I98" s="291">
        <v>67.180000000000007</v>
      </c>
      <c r="J98" s="155">
        <f t="shared" si="19"/>
        <v>-3.5878300803673935E-2</v>
      </c>
      <c r="K98" s="296">
        <v>52.48</v>
      </c>
      <c r="L98" s="116">
        <f t="shared" si="28"/>
        <v>-0.10626702997275206</v>
      </c>
      <c r="M98" s="291">
        <v>61.25</v>
      </c>
      <c r="N98" s="155">
        <f t="shared" si="27"/>
        <v>-6.0870898497393466E-2</v>
      </c>
    </row>
    <row r="99" spans="2:14" ht="15" hidden="1" customHeight="1" outlineLevel="1" x14ac:dyDescent="0.25">
      <c r="B99" s="114" t="s">
        <v>95</v>
      </c>
      <c r="C99" s="296">
        <v>39.516129032258064</v>
      </c>
      <c r="D99" s="116">
        <f t="shared" si="23"/>
        <v>-0.17440303503682208</v>
      </c>
      <c r="E99" s="291">
        <v>71.290000000000006</v>
      </c>
      <c r="F99" s="155">
        <f t="shared" si="24"/>
        <v>-1.7908802865408413E-2</v>
      </c>
      <c r="G99" s="296">
        <v>78.370628259393555</v>
      </c>
      <c r="H99" s="116">
        <f t="shared" si="25"/>
        <v>-9.4821054169114127E-3</v>
      </c>
      <c r="I99" s="291">
        <v>75.510000000000005</v>
      </c>
      <c r="J99" s="155">
        <f t="shared" si="19"/>
        <v>-1.4615685762755959E-2</v>
      </c>
      <c r="K99" s="296">
        <v>68.56</v>
      </c>
      <c r="L99" s="116">
        <f t="shared" si="28"/>
        <v>-7.2875674099981413E-4</v>
      </c>
      <c r="M99" s="291">
        <v>72.7</v>
      </c>
      <c r="N99" s="155">
        <f t="shared" si="27"/>
        <v>-9.1317977374949511E-3</v>
      </c>
    </row>
    <row r="100" spans="2:14" ht="15" hidden="1" customHeight="1" outlineLevel="1" x14ac:dyDescent="0.25">
      <c r="B100" s="114" t="s">
        <v>96</v>
      </c>
      <c r="C100" s="296">
        <v>58.952223273415299</v>
      </c>
      <c r="D100" s="116">
        <f t="shared" si="23"/>
        <v>0.27526221540035745</v>
      </c>
      <c r="E100" s="291">
        <v>76.23</v>
      </c>
      <c r="F100" s="155">
        <f t="shared" si="24"/>
        <v>-2.1939953810623525E-2</v>
      </c>
      <c r="G100" s="296">
        <v>77.393214339027196</v>
      </c>
      <c r="H100" s="116">
        <f t="shared" si="25"/>
        <v>6.5383948691288829E-3</v>
      </c>
      <c r="I100" s="291">
        <v>76.52</v>
      </c>
      <c r="J100" s="155">
        <f t="shared" si="19"/>
        <v>5.6512025233275143E-3</v>
      </c>
      <c r="K100" s="296">
        <v>70.010000000000005</v>
      </c>
      <c r="L100" s="116">
        <f t="shared" si="28"/>
        <v>-3.3945080723057686E-2</v>
      </c>
      <c r="M100" s="291">
        <v>73.89</v>
      </c>
      <c r="N100" s="155">
        <f t="shared" si="27"/>
        <v>-9.7829000268024879E-3</v>
      </c>
    </row>
    <row r="101" spans="2:14" ht="15" hidden="1" customHeight="1" outlineLevel="1" x14ac:dyDescent="0.25">
      <c r="B101" s="114" t="s">
        <v>97</v>
      </c>
      <c r="C101" s="296">
        <v>38.111514633625291</v>
      </c>
      <c r="D101" s="116">
        <f t="shared" si="23"/>
        <v>0.40086376128778944</v>
      </c>
      <c r="E101" s="291">
        <v>70.19</v>
      </c>
      <c r="F101" s="155">
        <f t="shared" si="24"/>
        <v>2.8575510787256508E-3</v>
      </c>
      <c r="G101" s="296">
        <v>70.310927485565969</v>
      </c>
      <c r="H101" s="116">
        <f t="shared" si="25"/>
        <v>4.7495041016977213E-2</v>
      </c>
      <c r="I101" s="291">
        <v>69.2</v>
      </c>
      <c r="J101" s="155">
        <f t="shared" si="19"/>
        <v>4.2011745219093566E-2</v>
      </c>
      <c r="K101" s="296">
        <v>68.59</v>
      </c>
      <c r="L101" s="116">
        <f t="shared" si="28"/>
        <v>1.4044943820224809E-2</v>
      </c>
      <c r="M101" s="291">
        <v>68.959999999999994</v>
      </c>
      <c r="N101" s="155">
        <f t="shared" si="27"/>
        <v>3.0638170677028898E-2</v>
      </c>
    </row>
    <row r="102" spans="2:14" collapsed="1" x14ac:dyDescent="0.25">
      <c r="B102" s="71">
        <v>2007</v>
      </c>
      <c r="C102" s="292">
        <v>35.179868494937239</v>
      </c>
      <c r="D102" s="126">
        <f>C102/C115-1</f>
        <v>0.12676572065229297</v>
      </c>
      <c r="E102" s="292">
        <v>61.317794986025305</v>
      </c>
      <c r="F102" s="126">
        <f>E102/E115-1</f>
        <v>-9.8365205762165453E-2</v>
      </c>
      <c r="G102" s="292">
        <v>70.871114855156492</v>
      </c>
      <c r="H102" s="126">
        <f>G102/G115-1</f>
        <v>-6.553821552566641E-2</v>
      </c>
      <c r="I102" s="292">
        <v>67.58609314856659</v>
      </c>
      <c r="J102" s="126">
        <f>I102/I115-1</f>
        <v>-6.927504637978954E-2</v>
      </c>
      <c r="K102" s="292">
        <v>60.193632308135527</v>
      </c>
      <c r="L102" s="126">
        <f>K102/K115-1</f>
        <v>-1.1512297438897812E-2</v>
      </c>
      <c r="M102" s="292">
        <v>64.619079632949976</v>
      </c>
      <c r="N102" s="126">
        <f>M102/M115-1</f>
        <v>-4.7618018101246662E-2</v>
      </c>
    </row>
    <row r="103" spans="2:14" ht="15" hidden="1" customHeight="1" outlineLevel="1" x14ac:dyDescent="0.25">
      <c r="B103" s="114" t="s">
        <v>86</v>
      </c>
      <c r="C103" s="296">
        <v>30.324716940824612</v>
      </c>
      <c r="D103" s="116"/>
      <c r="E103" s="291">
        <v>68.489999999999995</v>
      </c>
      <c r="F103" s="155"/>
      <c r="G103" s="296">
        <v>65.257212198257804</v>
      </c>
      <c r="H103" s="116"/>
      <c r="I103" s="291">
        <v>64.790000000000006</v>
      </c>
      <c r="J103" s="115"/>
      <c r="K103" s="296">
        <v>65.5</v>
      </c>
      <c r="L103" s="116"/>
      <c r="M103" s="291">
        <v>65.08</v>
      </c>
      <c r="N103" s="115"/>
    </row>
    <row r="104" spans="2:14" ht="15" hidden="1" customHeight="1" outlineLevel="1" x14ac:dyDescent="0.25">
      <c r="B104" s="114" t="s">
        <v>87</v>
      </c>
      <c r="C104" s="296">
        <v>23.173289183223002</v>
      </c>
      <c r="D104" s="116"/>
      <c r="E104" s="291">
        <v>65.16</v>
      </c>
      <c r="F104" s="155"/>
      <c r="G104" s="296">
        <v>73.633378116136697</v>
      </c>
      <c r="H104" s="116"/>
      <c r="I104" s="291">
        <v>70.069999999999993</v>
      </c>
      <c r="J104" s="115"/>
      <c r="K104" s="296">
        <v>61.12</v>
      </c>
      <c r="L104" s="116"/>
      <c r="M104" s="291">
        <v>66.430000000000007</v>
      </c>
      <c r="N104" s="115"/>
    </row>
    <row r="105" spans="2:14" ht="15" hidden="1" customHeight="1" outlineLevel="1" x14ac:dyDescent="0.25">
      <c r="B105" s="114" t="s">
        <v>88</v>
      </c>
      <c r="C105" s="296">
        <v>29.395428327280495</v>
      </c>
      <c r="D105" s="116"/>
      <c r="E105" s="291">
        <v>53.4</v>
      </c>
      <c r="F105" s="155"/>
      <c r="G105" s="296">
        <v>72.214196630214431</v>
      </c>
      <c r="H105" s="116"/>
      <c r="I105" s="291">
        <v>66.63</v>
      </c>
      <c r="J105" s="115"/>
      <c r="K105" s="296">
        <v>50.44</v>
      </c>
      <c r="L105" s="116"/>
      <c r="M105" s="291">
        <v>60.05</v>
      </c>
      <c r="N105" s="115"/>
    </row>
    <row r="106" spans="2:14" ht="15" hidden="1" customHeight="1" outlineLevel="1" x14ac:dyDescent="0.25">
      <c r="B106" s="114" t="s">
        <v>89</v>
      </c>
      <c r="C106" s="296">
        <v>31.959161147902901</v>
      </c>
      <c r="D106" s="116"/>
      <c r="E106" s="291">
        <v>62.72</v>
      </c>
      <c r="F106" s="155"/>
      <c r="G106" s="296">
        <v>83.371647509578494</v>
      </c>
      <c r="H106" s="116"/>
      <c r="I106" s="291">
        <v>77.099999999999994</v>
      </c>
      <c r="J106" s="115"/>
      <c r="K106" s="296">
        <v>55.14</v>
      </c>
      <c r="L106" s="116"/>
      <c r="M106" s="291">
        <v>68.17</v>
      </c>
      <c r="N106" s="115"/>
    </row>
    <row r="107" spans="2:14" ht="15" hidden="1" customHeight="1" outlineLevel="1" x14ac:dyDescent="0.25">
      <c r="B107" s="114" t="s">
        <v>90</v>
      </c>
      <c r="C107" s="296">
        <v>28.802606280709249</v>
      </c>
      <c r="D107" s="116"/>
      <c r="E107" s="291">
        <v>88.6</v>
      </c>
      <c r="F107" s="155"/>
      <c r="G107" s="296">
        <v>92.153378693979363</v>
      </c>
      <c r="H107" s="116"/>
      <c r="I107" s="291">
        <v>89.24</v>
      </c>
      <c r="J107" s="115"/>
      <c r="K107" s="296">
        <v>75.48</v>
      </c>
      <c r="L107" s="116"/>
      <c r="M107" s="291">
        <v>83.64</v>
      </c>
      <c r="N107" s="115"/>
    </row>
    <row r="108" spans="2:14" ht="15" hidden="1" customHeight="1" outlineLevel="1" x14ac:dyDescent="0.25">
      <c r="B108" s="114" t="s">
        <v>91</v>
      </c>
      <c r="C108" s="296">
        <v>33.684041871395003</v>
      </c>
      <c r="D108" s="116"/>
      <c r="E108" s="291">
        <v>72</v>
      </c>
      <c r="F108" s="155"/>
      <c r="G108" s="296">
        <v>86.803759829343818</v>
      </c>
      <c r="H108" s="116"/>
      <c r="I108" s="291">
        <v>81.760000000000005</v>
      </c>
      <c r="J108" s="115"/>
      <c r="K108" s="296">
        <v>67.13</v>
      </c>
      <c r="L108" s="116"/>
      <c r="M108" s="291">
        <v>75.81</v>
      </c>
      <c r="N108" s="115"/>
    </row>
    <row r="109" spans="2:14" ht="15" hidden="1" customHeight="1" outlineLevel="1" x14ac:dyDescent="0.25">
      <c r="B109" s="114" t="s">
        <v>92</v>
      </c>
      <c r="C109" s="296">
        <v>19.089403973509935</v>
      </c>
      <c r="D109" s="116"/>
      <c r="E109" s="291">
        <v>59.8</v>
      </c>
      <c r="F109" s="155"/>
      <c r="G109" s="296">
        <v>73.514703687117475</v>
      </c>
      <c r="H109" s="116"/>
      <c r="I109" s="291">
        <v>68.67</v>
      </c>
      <c r="J109" s="115"/>
      <c r="K109" s="296">
        <v>49.21</v>
      </c>
      <c r="L109" s="116"/>
      <c r="M109" s="291">
        <v>60.75</v>
      </c>
      <c r="N109" s="115"/>
    </row>
    <row r="110" spans="2:14" ht="15" hidden="1" customHeight="1" outlineLevel="1" x14ac:dyDescent="0.25">
      <c r="B110" s="114" t="s">
        <v>93</v>
      </c>
      <c r="C110" s="296">
        <v>15.808587908566546</v>
      </c>
      <c r="D110" s="116"/>
      <c r="E110" s="291">
        <v>56.62</v>
      </c>
      <c r="F110" s="155"/>
      <c r="G110" s="296">
        <v>69.028357626800343</v>
      </c>
      <c r="H110" s="116"/>
      <c r="I110" s="291">
        <v>64.510000000000005</v>
      </c>
      <c r="J110" s="115"/>
      <c r="K110" s="296">
        <v>39.770000000000003</v>
      </c>
      <c r="L110" s="116"/>
      <c r="M110" s="291">
        <v>54.45</v>
      </c>
      <c r="N110" s="115"/>
    </row>
    <row r="111" spans="2:14" ht="15" hidden="1" customHeight="1" outlineLevel="1" x14ac:dyDescent="0.25">
      <c r="B111" s="114" t="s">
        <v>94</v>
      </c>
      <c r="C111" s="296">
        <v>42.312362030905078</v>
      </c>
      <c r="D111" s="116"/>
      <c r="E111" s="291">
        <v>69.27</v>
      </c>
      <c r="F111" s="155"/>
      <c r="G111" s="296">
        <v>71.031746031746039</v>
      </c>
      <c r="H111" s="116"/>
      <c r="I111" s="291">
        <v>69.680000000000007</v>
      </c>
      <c r="J111" s="115"/>
      <c r="K111" s="296">
        <v>58.72</v>
      </c>
      <c r="L111" s="116"/>
      <c r="M111" s="291">
        <v>65.22</v>
      </c>
      <c r="N111" s="115"/>
    </row>
    <row r="112" spans="2:14" ht="15" hidden="1" customHeight="1" outlineLevel="1" x14ac:dyDescent="0.25">
      <c r="B112" s="114" t="s">
        <v>95</v>
      </c>
      <c r="C112" s="296">
        <v>47.863704336680193</v>
      </c>
      <c r="D112" s="116"/>
      <c r="E112" s="291">
        <v>72.59</v>
      </c>
      <c r="F112" s="155"/>
      <c r="G112" s="296">
        <v>79.120860600282185</v>
      </c>
      <c r="H112" s="116"/>
      <c r="I112" s="291">
        <v>76.63</v>
      </c>
      <c r="J112" s="115"/>
      <c r="K112" s="296">
        <v>68.61</v>
      </c>
      <c r="L112" s="116"/>
      <c r="M112" s="291">
        <v>73.37</v>
      </c>
      <c r="N112" s="115"/>
    </row>
    <row r="113" spans="2:14" ht="15" hidden="1" customHeight="1" outlineLevel="1" x14ac:dyDescent="0.25">
      <c r="B113" s="114" t="s">
        <v>96</v>
      </c>
      <c r="C113" s="296">
        <v>46.227530747398298</v>
      </c>
      <c r="D113" s="116"/>
      <c r="E113" s="291">
        <v>77.94</v>
      </c>
      <c r="F113" s="155"/>
      <c r="G113" s="296">
        <v>76.89047405796174</v>
      </c>
      <c r="H113" s="116"/>
      <c r="I113" s="291">
        <v>76.09</v>
      </c>
      <c r="J113" s="115"/>
      <c r="K113" s="296">
        <v>72.47</v>
      </c>
      <c r="L113" s="116"/>
      <c r="M113" s="291">
        <v>74.62</v>
      </c>
      <c r="N113" s="115"/>
    </row>
    <row r="114" spans="2:14" ht="15" hidden="1" customHeight="1" outlineLevel="1" x14ac:dyDescent="0.25">
      <c r="B114" s="114" t="s">
        <v>97</v>
      </c>
      <c r="C114" s="296">
        <v>27.205725272377698</v>
      </c>
      <c r="D114" s="116"/>
      <c r="E114" s="291">
        <v>69.989999999999995</v>
      </c>
      <c r="F114" s="155"/>
      <c r="G114" s="296">
        <v>67.122921572309778</v>
      </c>
      <c r="H114" s="116"/>
      <c r="I114" s="291">
        <v>66.41</v>
      </c>
      <c r="J114" s="115"/>
      <c r="K114" s="296">
        <v>67.64</v>
      </c>
      <c r="L114" s="116"/>
      <c r="M114" s="291">
        <v>66.91</v>
      </c>
      <c r="N114" s="115"/>
    </row>
    <row r="115" spans="2:14" collapsed="1" x14ac:dyDescent="0.25">
      <c r="B115" s="71">
        <v>2006</v>
      </c>
      <c r="C115" s="292">
        <v>31.221990383743083</v>
      </c>
      <c r="D115" s="126"/>
      <c r="E115" s="292">
        <v>68.007352176174791</v>
      </c>
      <c r="F115" s="126"/>
      <c r="G115" s="292">
        <v>75.841640645608521</v>
      </c>
      <c r="H115" s="126"/>
      <c r="I115" s="292">
        <v>72.616612336092601</v>
      </c>
      <c r="J115" s="117"/>
      <c r="K115" s="292">
        <v>60.894669860007419</v>
      </c>
      <c r="L115" s="126"/>
      <c r="M115" s="292">
        <v>67.849960269218485</v>
      </c>
      <c r="N115" s="117"/>
    </row>
    <row r="116" spans="2:14" ht="15" customHeight="1" x14ac:dyDescent="0.25">
      <c r="B116" s="415" t="s">
        <v>79</v>
      </c>
      <c r="C116" s="415"/>
      <c r="D116" s="415"/>
      <c r="E116" s="415"/>
      <c r="F116" s="415"/>
      <c r="G116" s="415"/>
      <c r="H116" s="415"/>
      <c r="I116" s="415"/>
      <c r="J116" s="415"/>
      <c r="K116" s="415"/>
      <c r="L116" s="415"/>
      <c r="M116" s="415"/>
      <c r="N116" s="415"/>
    </row>
    <row r="118" spans="2:14" ht="30" customHeight="1" x14ac:dyDescent="0.25"/>
    <row r="120" spans="2:14" ht="30" customHeight="1" x14ac:dyDescent="0.25"/>
  </sheetData>
  <mergeCells count="2">
    <mergeCell ref="B5:N5"/>
    <mergeCell ref="B116:N11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1:H10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6" width="10.7109375" style="110" customWidth="1"/>
    <col min="7" max="7" width="11.7109375" style="110" customWidth="1"/>
    <col min="8" max="8" width="10.7109375" style="110" customWidth="1"/>
    <col min="9" max="9" width="11.42578125" style="110"/>
    <col min="10" max="10" width="14.28515625" style="110" customWidth="1"/>
    <col min="11" max="16384" width="11.42578125" style="110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03" t="s">
        <v>277</v>
      </c>
      <c r="C5" s="403"/>
      <c r="D5" s="403"/>
      <c r="E5" s="403"/>
      <c r="F5" s="403"/>
      <c r="G5" s="403"/>
      <c r="H5" s="403"/>
    </row>
    <row r="6" spans="2:8" ht="25.5" x14ac:dyDescent="0.25">
      <c r="B6" s="154"/>
      <c r="C6" s="130" t="s">
        <v>278</v>
      </c>
      <c r="D6" s="130" t="s">
        <v>171</v>
      </c>
      <c r="E6" s="130" t="s">
        <v>172</v>
      </c>
      <c r="F6" s="158" t="s">
        <v>136</v>
      </c>
      <c r="G6" s="130" t="s">
        <v>143</v>
      </c>
      <c r="H6" s="158" t="s">
        <v>117</v>
      </c>
    </row>
    <row r="7" spans="2:8" x14ac:dyDescent="0.25">
      <c r="B7" s="114" t="s">
        <v>94</v>
      </c>
      <c r="C7" s="155">
        <f>IFERROR('tablas evol IO CAT '!C7/'tablas evol IO CAT '!C20-1,"-")</f>
        <v>0.5742658960661462</v>
      </c>
      <c r="D7" s="155">
        <f>IFERROR('tablas evol IO CAT '!E7/'tablas evol IO CAT '!E20-1,"-")</f>
        <v>0.32716654289496616</v>
      </c>
      <c r="E7" s="155">
        <f>IFERROR('tablas evol IO CAT '!G7/'tablas evol IO CAT '!G20-1,"-")</f>
        <v>8.2107071285427935E-2</v>
      </c>
      <c r="F7" s="126">
        <f>IFERROR('tablas evol IO CAT '!I7/'tablas evol IO CAT '!I20-1,"-")</f>
        <v>0.11141650558514349</v>
      </c>
      <c r="G7" s="155">
        <f>IFERROR('tablas evol IO CAT '!K7/'tablas evol IO CAT '!K20-1,"-")</f>
        <v>0.16911257671521485</v>
      </c>
      <c r="H7" s="126">
        <f>IFERROR('tablas evol IO CAT '!M7/'tablas evol IO CAT '!M20-1,"-")</f>
        <v>0.12849467991675212</v>
      </c>
    </row>
    <row r="8" spans="2:8" x14ac:dyDescent="0.25">
      <c r="B8" s="114" t="s">
        <v>95</v>
      </c>
      <c r="C8" s="155">
        <f>IFERROR('tablas evol IO CAT '!C8/'tablas evol IO CAT '!C21-1,"-")</f>
        <v>1.2131475842448589</v>
      </c>
      <c r="D8" s="155">
        <f>IFERROR('tablas evol IO CAT '!E8/'tablas evol IO CAT '!E21-1,"-")</f>
        <v>5.4216867469879526E-2</v>
      </c>
      <c r="E8" s="155">
        <f>IFERROR('tablas evol IO CAT '!G8/'tablas evol IO CAT '!G21-1,"-")</f>
        <v>-6.3880840454670684E-2</v>
      </c>
      <c r="F8" s="126">
        <f>IFERROR('tablas evol IO CAT '!I8/'tablas evol IO CAT '!I21-1,"-")</f>
        <v>-4.0370944912769158E-2</v>
      </c>
      <c r="G8" s="155">
        <f>IFERROR('tablas evol IO CAT '!K8/'tablas evol IO CAT '!K21-1,"-")</f>
        <v>0.12329259525521197</v>
      </c>
      <c r="H8" s="126">
        <f>IFERROR('tablas evol IO CAT '!M8/'tablas evol IO CAT '!M21-1,"-")</f>
        <v>4.9794961921501013E-3</v>
      </c>
    </row>
    <row r="9" spans="2:8" x14ac:dyDescent="0.25">
      <c r="B9" s="114" t="s">
        <v>96</v>
      </c>
      <c r="C9" s="155">
        <f>IFERROR('tablas evol IO CAT '!C9/'tablas evol IO CAT '!C22-1,"-")</f>
        <v>0.56098886162074058</v>
      </c>
      <c r="D9" s="155">
        <f>IFERROR('tablas evol IO CAT '!E9/'tablas evol IO CAT '!E22-1,"-")</f>
        <v>8.2400702884756205E-2</v>
      </c>
      <c r="E9" s="155">
        <f>IFERROR('tablas evol IO CAT '!G9/'tablas evol IO CAT '!G22-1,"-")</f>
        <v>2.5850146699579746E-4</v>
      </c>
      <c r="F9" s="126">
        <f>IFERROR('tablas evol IO CAT '!I9/'tablas evol IO CAT '!I22-1,"-")</f>
        <v>1.7450251297904451E-2</v>
      </c>
      <c r="G9" s="155">
        <f>IFERROR('tablas evol IO CAT '!K9/'tablas evol IO CAT '!K22-1,"-")</f>
        <v>8.1976620759153462E-2</v>
      </c>
      <c r="H9" s="126">
        <f>IFERROR('tablas evol IO CAT '!M9/'tablas evol IO CAT '!M22-1,"-")</f>
        <v>3.6805458275905201E-2</v>
      </c>
    </row>
    <row r="10" spans="2:8" x14ac:dyDescent="0.25">
      <c r="B10" s="114" t="s">
        <v>97</v>
      </c>
      <c r="C10" s="155">
        <f>IFERROR('tablas evol IO CAT '!C10/'tablas evol IO CAT '!C23-1,"-")</f>
        <v>0.52501139235920724</v>
      </c>
      <c r="D10" s="155">
        <f>IFERROR('tablas evol IO CAT '!E10/'tablas evol IO CAT '!E23-1,"-")</f>
        <v>0.12660526872366917</v>
      </c>
      <c r="E10" s="155">
        <f>IFERROR('tablas evol IO CAT '!G10/'tablas evol IO CAT '!G23-1,"-")</f>
        <v>5.8996410664569066E-2</v>
      </c>
      <c r="F10" s="126">
        <f>IFERROR('tablas evol IO CAT '!I10/'tablas evol IO CAT '!I23-1,"-")</f>
        <v>7.2911992288771765E-2</v>
      </c>
      <c r="G10" s="155">
        <f>IFERROR('tablas evol IO CAT '!K10/'tablas evol IO CAT '!K23-1,"-")</f>
        <v>2.141762155017779E-2</v>
      </c>
      <c r="H10" s="126">
        <f>IFERROR('tablas evol IO CAT '!M10/'tablas evol IO CAT '!M23-1,"-")</f>
        <v>5.9419062142864965E-2</v>
      </c>
    </row>
    <row r="11" spans="2:8" ht="30" customHeight="1" x14ac:dyDescent="0.25">
      <c r="B11" s="63" t="str">
        <f>actualizaciones!$A$2</f>
        <v>I cuatrimestre 2014</v>
      </c>
      <c r="C11" s="120">
        <v>0.68763514099643697</v>
      </c>
      <c r="D11" s="120">
        <v>0.12690430485214832</v>
      </c>
      <c r="E11" s="120">
        <v>1.5039413406525037E-2</v>
      </c>
      <c r="F11" s="120">
        <v>3.5306118976710543E-2</v>
      </c>
      <c r="G11" s="120">
        <v>9.0952506155267399E-2</v>
      </c>
      <c r="H11" s="120">
        <v>5.2129716186986919E-2</v>
      </c>
    </row>
    <row r="12" spans="2:8" outlineLevel="1" x14ac:dyDescent="0.25">
      <c r="B12" s="114" t="s">
        <v>86</v>
      </c>
      <c r="C12" s="155">
        <f>IFERROR('tablas evol IO CAT '!C12/'tablas evol IO CAT '!C25-1,"-")</f>
        <v>0.2090133982947624</v>
      </c>
      <c r="D12" s="155">
        <f>IFERROR('tablas evol IO CAT '!E12/'tablas evol IO CAT '!E25-1,"-")</f>
        <v>9.430635680109356E-2</v>
      </c>
      <c r="E12" s="155">
        <f>IFERROR('tablas evol IO CAT '!G12/'tablas evol IO CAT '!G25-1,"-")</f>
        <v>0.11267701769638094</v>
      </c>
      <c r="F12" s="126">
        <f>IFERROR('tablas evol IO CAT '!I12/'tablas evol IO CAT '!I25-1,"-")</f>
        <v>0.11113797111084356</v>
      </c>
      <c r="G12" s="155">
        <f>IFERROR('tablas evol IO CAT '!K12/'tablas evol IO CAT '!K25-1,"-")</f>
        <v>8.1732760036784535E-2</v>
      </c>
      <c r="H12" s="126">
        <f>IFERROR('tablas evol IO CAT '!M12/'tablas evol IO CAT '!M25-1,"-")</f>
        <v>0.104051913684998</v>
      </c>
    </row>
    <row r="13" spans="2:8" outlineLevel="1" x14ac:dyDescent="0.25">
      <c r="B13" s="114" t="s">
        <v>87</v>
      </c>
      <c r="C13" s="155">
        <f>IFERROR('tablas evol IO CAT '!C13/'tablas evol IO CAT '!C26-1,"-")</f>
        <v>-0.15526519862602328</v>
      </c>
      <c r="D13" s="155">
        <f>IFERROR('tablas evol IO CAT '!E13/'tablas evol IO CAT '!E26-1,"-")</f>
        <v>0.22718076109936569</v>
      </c>
      <c r="E13" s="155">
        <f>IFERROR('tablas evol IO CAT '!G13/'tablas evol IO CAT '!G26-1,"-")</f>
        <v>0.2104295154603526</v>
      </c>
      <c r="F13" s="126">
        <f>IFERROR('tablas evol IO CAT '!I13/'tablas evol IO CAT '!I26-1,"-")</f>
        <v>0.22081384145052652</v>
      </c>
      <c r="G13" s="155">
        <f>IFERROR('tablas evol IO CAT '!K13/'tablas evol IO CAT '!K26-1,"-")</f>
        <v>0.37229423994943533</v>
      </c>
      <c r="H13" s="126">
        <f>IFERROR('tablas evol IO CAT '!M13/'tablas evol IO CAT '!M26-1,"-")</f>
        <v>0.26478396874453303</v>
      </c>
    </row>
    <row r="14" spans="2:8" outlineLevel="1" x14ac:dyDescent="0.25">
      <c r="B14" s="114" t="s">
        <v>88</v>
      </c>
      <c r="C14" s="155">
        <f>IFERROR('tablas evol IO CAT '!C14/'tablas evol IO CAT '!C27-1,"-")</f>
        <v>-0.1627262019944562</v>
      </c>
      <c r="D14" s="155">
        <f>IFERROR('tablas evol IO CAT '!E14/'tablas evol IO CAT '!E27-1,"-")</f>
        <v>-1.6168407552767383E-2</v>
      </c>
      <c r="E14" s="155">
        <f>IFERROR('tablas evol IO CAT '!G14/'tablas evol IO CAT '!G27-1,"-")</f>
        <v>6.1493794695446358E-2</v>
      </c>
      <c r="F14" s="126">
        <f>IFERROR('tablas evol IO CAT '!I14/'tablas evol IO CAT '!I27-1,"-")</f>
        <v>5.2100419049379898E-2</v>
      </c>
      <c r="G14" s="155">
        <f>IFERROR('tablas evol IO CAT '!K14/'tablas evol IO CAT '!K27-1,"-")</f>
        <v>0.19515594512652701</v>
      </c>
      <c r="H14" s="126">
        <f>IFERROR('tablas evol IO CAT '!M14/'tablas evol IO CAT '!M27-1,"-")</f>
        <v>9.1252930822038225E-2</v>
      </c>
    </row>
    <row r="15" spans="2:8" outlineLevel="1" x14ac:dyDescent="0.25">
      <c r="B15" s="114" t="s">
        <v>89</v>
      </c>
      <c r="C15" s="155">
        <f>IFERROR('tablas evol IO CAT '!C15/'tablas evol IO CAT '!C28-1,"-")</f>
        <v>2.4221453287197159E-2</v>
      </c>
      <c r="D15" s="155">
        <f>IFERROR('tablas evol IO CAT '!E15/'tablas evol IO CAT '!E28-1,"-")</f>
        <v>-0.11385166546377901</v>
      </c>
      <c r="E15" s="155">
        <f>IFERROR('tablas evol IO CAT '!G15/'tablas evol IO CAT '!G28-1,"-")</f>
        <v>1.4999777781069978E-2</v>
      </c>
      <c r="F15" s="126">
        <f>IFERROR('tablas evol IO CAT '!I15/'tablas evol IO CAT '!I28-1,"-")</f>
        <v>-3.5589885298595858E-3</v>
      </c>
      <c r="G15" s="155">
        <f>IFERROR('tablas evol IO CAT '!K15/'tablas evol IO CAT '!K28-1,"-")</f>
        <v>0.13857991607163278</v>
      </c>
      <c r="H15" s="126">
        <f>IFERROR('tablas evol IO CAT '!M15/'tablas evol IO CAT '!M28-1,"-")</f>
        <v>3.170083156978265E-2</v>
      </c>
    </row>
    <row r="16" spans="2:8" outlineLevel="1" x14ac:dyDescent="0.25">
      <c r="B16" s="114" t="s">
        <v>90</v>
      </c>
      <c r="C16" s="155">
        <f>IFERROR('tablas evol IO CAT '!C16/'tablas evol IO CAT '!C29-1,"-")</f>
        <v>-0.10800283286118972</v>
      </c>
      <c r="D16" s="155">
        <f>IFERROR('tablas evol IO CAT '!E16/'tablas evol IO CAT '!E29-1,"-")</f>
        <v>-0.14246747171595175</v>
      </c>
      <c r="E16" s="155">
        <f>IFERROR('tablas evol IO CAT '!G16/'tablas evol IO CAT '!G29-1,"-")</f>
        <v>0.12464924451333625</v>
      </c>
      <c r="F16" s="126">
        <f>IFERROR('tablas evol IO CAT '!I16/'tablas evol IO CAT '!I29-1,"-")</f>
        <v>8.6569824524749928E-2</v>
      </c>
      <c r="G16" s="155">
        <f>IFERROR('tablas evol IO CAT '!K16/'tablas evol IO CAT '!K29-1,"-")</f>
        <v>0.18384447353374922</v>
      </c>
      <c r="H16" s="126">
        <f>IFERROR('tablas evol IO CAT '!M16/'tablas evol IO CAT '!M29-1,"-")</f>
        <v>0.11472532971318694</v>
      </c>
    </row>
    <row r="17" spans="2:8" outlineLevel="1" x14ac:dyDescent="0.25">
      <c r="B17" s="114" t="s">
        <v>91</v>
      </c>
      <c r="C17" s="155">
        <f>IFERROR('tablas evol IO CAT '!C17/'tablas evol IO CAT '!C30-1,"-")</f>
        <v>-0.11405109489051091</v>
      </c>
      <c r="D17" s="155">
        <f>IFERROR('tablas evol IO CAT '!E17/'tablas evol IO CAT '!E30-1,"-")</f>
        <v>-0.12574388680131765</v>
      </c>
      <c r="E17" s="155">
        <f>IFERROR('tablas evol IO CAT '!G17/'tablas evol IO CAT '!G30-1,"-")</f>
        <v>0.29477543373715376</v>
      </c>
      <c r="F17" s="126">
        <f>IFERROR('tablas evol IO CAT '!I17/'tablas evol IO CAT '!I30-1,"-")</f>
        <v>0.23217813140545185</v>
      </c>
      <c r="G17" s="155">
        <f>IFERROR('tablas evol IO CAT '!K17/'tablas evol IO CAT '!K30-1,"-")</f>
        <v>1.24521144812234</v>
      </c>
      <c r="H17" s="126">
        <f>IFERROR('tablas evol IO CAT '!M17/'tablas evol IO CAT '!M30-1,"-")</f>
        <v>0.41786707096330877</v>
      </c>
    </row>
    <row r="18" spans="2:8" outlineLevel="1" x14ac:dyDescent="0.25">
      <c r="B18" s="114" t="s">
        <v>92</v>
      </c>
      <c r="C18" s="155">
        <f>IFERROR('tablas evol IO CAT '!C18/'tablas evol IO CAT '!C31-1,"-")</f>
        <v>-0.21028396009209516</v>
      </c>
      <c r="D18" s="155">
        <f>IFERROR('tablas evol IO CAT '!E18/'tablas evol IO CAT '!E31-1,"-")</f>
        <v>3.0125143272545563E-2</v>
      </c>
      <c r="E18" s="155">
        <f>IFERROR('tablas evol IO CAT '!G18/'tablas evol IO CAT '!G31-1,"-")</f>
        <v>-5.1919597562610775E-2</v>
      </c>
      <c r="F18" s="126">
        <f>IFERROR('tablas evol IO CAT '!I18/'tablas evol IO CAT '!I31-1,"-")</f>
        <v>-4.7317571247686208E-2</v>
      </c>
      <c r="G18" s="155">
        <f>IFERROR('tablas evol IO CAT '!K18/'tablas evol IO CAT '!K31-1,"-")</f>
        <v>1.5664059280910969E-3</v>
      </c>
      <c r="H18" s="126">
        <f>IFERROR('tablas evol IO CAT '!M18/'tablas evol IO CAT '!M31-1,"-")</f>
        <v>-3.7922290375273837E-2</v>
      </c>
    </row>
    <row r="19" spans="2:8" outlineLevel="1" x14ac:dyDescent="0.25">
      <c r="B19" s="114" t="s">
        <v>93</v>
      </c>
      <c r="C19" s="155">
        <f>IFERROR('tablas evol IO CAT '!C19/'tablas evol IO CAT '!C32-1,"-")</f>
        <v>0.49061662198391431</v>
      </c>
      <c r="D19" s="155">
        <f>IFERROR('tablas evol IO CAT '!E19/'tablas evol IO CAT '!E32-1,"-")</f>
        <v>-0.13300349627284125</v>
      </c>
      <c r="E19" s="155">
        <f>IFERROR('tablas evol IO CAT '!G19/'tablas evol IO CAT '!G32-1,"-")</f>
        <v>-7.8545825498581689E-2</v>
      </c>
      <c r="F19" s="126">
        <f>IFERROR('tablas evol IO CAT '!I19/'tablas evol IO CAT '!I32-1,"-")</f>
        <v>-8.3127274163955711E-2</v>
      </c>
      <c r="G19" s="155">
        <f>IFERROR('tablas evol IO CAT '!K19/'tablas evol IO CAT '!K32-1,"-")</f>
        <v>2.1660844272541002E-2</v>
      </c>
      <c r="H19" s="126">
        <f>IFERROR('tablas evol IO CAT '!M19/'tablas evol IO CAT '!M32-1,"-")</f>
        <v>-6.3686660899215708E-2</v>
      </c>
    </row>
    <row r="20" spans="2:8" outlineLevel="1" x14ac:dyDescent="0.25">
      <c r="B20" s="114" t="s">
        <v>94</v>
      </c>
      <c r="C20" s="155">
        <f>IFERROR('tablas evol IO CAT '!C20/'tablas evol IO CAT '!C33-1,"-")</f>
        <v>5.561385099685201E-2</v>
      </c>
      <c r="D20" s="155">
        <f>IFERROR('tablas evol IO CAT '!E20/'tablas evol IO CAT '!E33-1,"-")</f>
        <v>-0.20068223666118756</v>
      </c>
      <c r="E20" s="155">
        <f>IFERROR('tablas evol IO CAT '!G20/'tablas evol IO CAT '!G33-1,"-")</f>
        <v>-7.449687256676174E-2</v>
      </c>
      <c r="F20" s="126">
        <f>IFERROR('tablas evol IO CAT '!I20/'tablas evol IO CAT '!I33-1,"-")</f>
        <v>-9.1140743581616945E-2</v>
      </c>
      <c r="G20" s="155">
        <f>IFERROR('tablas evol IO CAT '!K20/'tablas evol IO CAT '!K33-1,"-")</f>
        <v>-6.0681361471425332E-2</v>
      </c>
      <c r="H20" s="126">
        <f>IFERROR('tablas evol IO CAT '!M20/'tablas evol IO CAT '!M33-1,"-")</f>
        <v>-8.5502494785236749E-2</v>
      </c>
    </row>
    <row r="21" spans="2:8" outlineLevel="1" x14ac:dyDescent="0.25">
      <c r="B21" s="114" t="s">
        <v>95</v>
      </c>
      <c r="C21" s="155">
        <f>IFERROR('tablas evol IO CAT '!C21/'tablas evol IO CAT '!C34-1,"-")</f>
        <v>-0.37040377264829982</v>
      </c>
      <c r="D21" s="155">
        <f>IFERROR('tablas evol IO CAT '!E21/'tablas evol IO CAT '!E34-1,"-")</f>
        <v>-0.11915966230261488</v>
      </c>
      <c r="E21" s="155">
        <f>IFERROR('tablas evol IO CAT '!G21/'tablas evol IO CAT '!G34-1,"-")</f>
        <v>1.8957502346425681E-2</v>
      </c>
      <c r="F21" s="126">
        <f>IFERROR('tablas evol IO CAT '!I21/'tablas evol IO CAT '!I34-1,"-")</f>
        <v>-6.1642877597289925E-3</v>
      </c>
      <c r="G21" s="155">
        <f>IFERROR('tablas evol IO CAT '!K21/'tablas evol IO CAT '!K34-1,"-")</f>
        <v>-5.3775841408593039E-2</v>
      </c>
      <c r="H21" s="126">
        <f>IFERROR('tablas evol IO CAT '!M21/'tablas evol IO CAT '!M34-1,"-")</f>
        <v>-2.1100813701886434E-2</v>
      </c>
    </row>
    <row r="22" spans="2:8" outlineLevel="1" x14ac:dyDescent="0.25">
      <c r="B22" s="114" t="s">
        <v>96</v>
      </c>
      <c r="C22" s="155">
        <f>IFERROR('tablas evol IO CAT '!C22/'tablas evol IO CAT '!C35-1,"-")</f>
        <v>-0.20248523120798601</v>
      </c>
      <c r="D22" s="155">
        <f>IFERROR('tablas evol IO CAT '!E22/'tablas evol IO CAT '!E35-1,"-")</f>
        <v>-9.7452299967249356E-2</v>
      </c>
      <c r="E22" s="155">
        <f>IFERROR('tablas evol IO CAT '!G22/'tablas evol IO CAT '!G35-1,"-")</f>
        <v>-3.8764269972869969E-2</v>
      </c>
      <c r="F22" s="126">
        <f>IFERROR('tablas evol IO CAT '!I22/'tablas evol IO CAT '!I35-1,"-")</f>
        <v>-4.9808749380872763E-2</v>
      </c>
      <c r="G22" s="155">
        <f>IFERROR('tablas evol IO CAT '!K22/'tablas evol IO CAT '!K35-1,"-")</f>
        <v>-7.4255037370744459E-2</v>
      </c>
      <c r="H22" s="126">
        <f>IFERROR('tablas evol IO CAT '!M22/'tablas evol IO CAT '!M35-1,"-")</f>
        <v>-5.8129939006520748E-2</v>
      </c>
    </row>
    <row r="23" spans="2:8" outlineLevel="1" x14ac:dyDescent="0.25">
      <c r="B23" s="114" t="s">
        <v>97</v>
      </c>
      <c r="C23" s="155">
        <f>IFERROR('tablas evol IO CAT '!C23/'tablas evol IO CAT '!C36-1,"-")</f>
        <v>3.3029001074113884E-2</v>
      </c>
      <c r="D23" s="155">
        <f>IFERROR('tablas evol IO CAT '!E23/'tablas evol IO CAT '!E36-1,"-")</f>
        <v>-6.9894114248952977E-2</v>
      </c>
      <c r="E23" s="155">
        <f>IFERROR('tablas evol IO CAT '!G23/'tablas evol IO CAT '!G36-1,"-")</f>
        <v>-3.5708143129205672E-2</v>
      </c>
      <c r="F23" s="126">
        <f>IFERROR('tablas evol IO CAT '!I23/'tablas evol IO CAT '!I36-1,"-")</f>
        <v>-4.0248168470223833E-2</v>
      </c>
      <c r="G23" s="155">
        <f>IFERROR('tablas evol IO CAT '!K23/'tablas evol IO CAT '!K36-1,"-")</f>
        <v>-2.3834754699316285E-2</v>
      </c>
      <c r="H23" s="126">
        <f>IFERROR('tablas evol IO CAT '!M23/'tablas evol IO CAT '!M36-1,"-")</f>
        <v>-3.6799417313490457E-2</v>
      </c>
    </row>
    <row r="24" spans="2:8" x14ac:dyDescent="0.25">
      <c r="B24" s="68">
        <v>2013</v>
      </c>
      <c r="C24" s="124">
        <f>IFERROR('tablas evol IO CAT '!C24/'tablas evol IO CAT '!C37-1,"-")</f>
        <v>6.8148663291876188E-2</v>
      </c>
      <c r="D24" s="124">
        <f>IFERROR('tablas evol IO CAT '!E24/'tablas evol IO CAT '!E37-1,"-")</f>
        <v>-5.3915621920188062E-2</v>
      </c>
      <c r="E24" s="124">
        <f>IFERROR('tablas evol IO CAT '!G24/'tablas evol IO CAT '!G37-1,"-")</f>
        <v>4.061527560169953E-2</v>
      </c>
      <c r="F24" s="124">
        <f>IFERROR('tablas evol IO CAT '!I24/'tablas evol IO CAT '!I37-1,"-")</f>
        <v>2.6658297971397404E-2</v>
      </c>
      <c r="G24" s="124">
        <f>IFERROR('tablas evol IO CAT '!K24/'tablas evol IO CAT '!K37-1,"-")</f>
        <v>0.11165321158397501</v>
      </c>
      <c r="H24" s="124">
        <f>IFERROR('tablas evol IO CAT '!M24/'tablas evol IO CAT '!M37-1,"-")</f>
        <v>4.8920742278788731E-2</v>
      </c>
    </row>
    <row r="25" spans="2:8" hidden="1" outlineLevel="1" x14ac:dyDescent="0.25">
      <c r="B25" s="114" t="s">
        <v>86</v>
      </c>
      <c r="C25" s="155">
        <f>IFERROR('tablas evol IO CAT '!C25/'tablas evol IO CAT '!C38-1,"-")</f>
        <v>1.4728915662650608</v>
      </c>
      <c r="D25" s="155">
        <f>IFERROR('tablas evol IO CAT '!E25/'tablas evol IO CAT '!E38-1,"-")</f>
        <v>-2.5189872407912706E-2</v>
      </c>
      <c r="E25" s="155">
        <f>IFERROR('tablas evol IO CAT '!G25/'tablas evol IO CAT '!G38-1,"-")</f>
        <v>-5.0767727420035325E-2</v>
      </c>
      <c r="F25" s="126">
        <f>IFERROR('tablas evol IO CAT '!I25/'tablas evol IO CAT '!I38-1,"-")</f>
        <v>-3.9634115609161968E-2</v>
      </c>
      <c r="G25" s="155">
        <f>IFERROR('tablas evol IO CAT '!K25/'tablas evol IO CAT '!K38-1,"-")</f>
        <v>-4.3631759440673878E-2</v>
      </c>
      <c r="H25" s="126">
        <f>IFERROR('tablas evol IO CAT '!M25/'tablas evol IO CAT '!M38-1,"-")</f>
        <v>-4.0928276245753792E-2</v>
      </c>
    </row>
    <row r="26" spans="2:8" hidden="1" outlineLevel="1" x14ac:dyDescent="0.25">
      <c r="B26" s="114" t="s">
        <v>87</v>
      </c>
      <c r="C26" s="155">
        <f>IFERROR('tablas evol IO CAT '!C26/'tablas evol IO CAT '!C39-1,"-")</f>
        <v>0.1838034829078683</v>
      </c>
      <c r="D26" s="155">
        <f>IFERROR('tablas evol IO CAT '!E26/'tablas evol IO CAT '!E39-1,"-")</f>
        <v>-0.10886663567481913</v>
      </c>
      <c r="E26" s="155">
        <f>IFERROR('tablas evol IO CAT '!G26/'tablas evol IO CAT '!G39-1,"-")</f>
        <v>-0.1161374130950279</v>
      </c>
      <c r="F26" s="126">
        <f>IFERROR('tablas evol IO CAT '!I26/'tablas evol IO CAT '!I39-1,"-")</f>
        <v>-0.11752415595306831</v>
      </c>
      <c r="G26" s="155">
        <f>IFERROR('tablas evol IO CAT '!K26/'tablas evol IO CAT '!K39-1,"-")</f>
        <v>-0.11795130550131616</v>
      </c>
      <c r="H26" s="126">
        <f>IFERROR('tablas evol IO CAT '!M26/'tablas evol IO CAT '!M39-1,"-")</f>
        <v>-0.11776554084783408</v>
      </c>
    </row>
    <row r="27" spans="2:8" hidden="1" outlineLevel="1" x14ac:dyDescent="0.25">
      <c r="B27" s="114" t="s">
        <v>88</v>
      </c>
      <c r="C27" s="155">
        <f>IFERROR('tablas evol IO CAT '!C27/'tablas evol IO CAT '!C40-1,"-")</f>
        <v>0.19435243570512251</v>
      </c>
      <c r="D27" s="155">
        <f>IFERROR('tablas evol IO CAT '!E27/'tablas evol IO CAT '!E40-1,"-")</f>
        <v>-6.6671909540614971E-2</v>
      </c>
      <c r="E27" s="155">
        <f>IFERROR('tablas evol IO CAT '!G27/'tablas evol IO CAT '!G40-1,"-")</f>
        <v>0.1226637747608621</v>
      </c>
      <c r="F27" s="126">
        <f>IFERROR('tablas evol IO CAT '!I27/'tablas evol IO CAT '!I40-1,"-")</f>
        <v>9.8308005583072067E-2</v>
      </c>
      <c r="G27" s="155">
        <f>IFERROR('tablas evol IO CAT '!K27/'tablas evol IO CAT '!K40-1,"-")</f>
        <v>-2.9507193873698712E-2</v>
      </c>
      <c r="H27" s="126">
        <f>IFERROR('tablas evol IO CAT '!M27/'tablas evol IO CAT '!M40-1,"-")</f>
        <v>6.1941747179795614E-2</v>
      </c>
    </row>
    <row r="28" spans="2:8" hidden="1" outlineLevel="1" x14ac:dyDescent="0.25">
      <c r="B28" s="114" t="s">
        <v>89</v>
      </c>
      <c r="C28" s="155">
        <f>IFERROR('tablas evol IO CAT '!C28/'tablas evol IO CAT '!C41-1,"-")</f>
        <v>-9.9688473520249232E-2</v>
      </c>
      <c r="D28" s="155">
        <f>IFERROR('tablas evol IO CAT '!E28/'tablas evol IO CAT '!E41-1,"-")</f>
        <v>-6.1107287692768408E-2</v>
      </c>
      <c r="E28" s="155">
        <f>IFERROR('tablas evol IO CAT '!G28/'tablas evol IO CAT '!G41-1,"-")</f>
        <v>-1.3263669969549752E-2</v>
      </c>
      <c r="F28" s="126">
        <f>IFERROR('tablas evol IO CAT '!I28/'tablas evol IO CAT '!I41-1,"-")</f>
        <v>-1.926483954346947E-2</v>
      </c>
      <c r="G28" s="155">
        <f>IFERROR('tablas evol IO CAT '!K28/'tablas evol IO CAT '!K41-1,"-")</f>
        <v>8.2962755608405381E-2</v>
      </c>
      <c r="H28" s="126">
        <f>IFERROR('tablas evol IO CAT '!M28/'tablas evol IO CAT '!M41-1,"-")</f>
        <v>1.481047358320442E-3</v>
      </c>
    </row>
    <row r="29" spans="2:8" hidden="1" outlineLevel="1" x14ac:dyDescent="0.25">
      <c r="B29" s="114" t="s">
        <v>90</v>
      </c>
      <c r="C29" s="155">
        <f>IFERROR('tablas evol IO CAT '!C29/'tablas evol IO CAT '!C42-1,"-")</f>
        <v>1.1090365944734875</v>
      </c>
      <c r="D29" s="155">
        <f>IFERROR('tablas evol IO CAT '!E29/'tablas evol IO CAT '!E42-1,"-")</f>
        <v>-0.13447469294429182</v>
      </c>
      <c r="E29" s="155">
        <f>IFERROR('tablas evol IO CAT '!G29/'tablas evol IO CAT '!G42-1,"-")</f>
        <v>-0.10182491003919825</v>
      </c>
      <c r="F29" s="126">
        <f>IFERROR('tablas evol IO CAT '!I29/'tablas evol IO CAT '!I42-1,"-")</f>
        <v>-0.10080030389333272</v>
      </c>
      <c r="G29" s="155">
        <f>IFERROR('tablas evol IO CAT '!K29/'tablas evol IO CAT '!K42-1,"-")</f>
        <v>-8.2440553293817054E-2</v>
      </c>
      <c r="H29" s="126">
        <f>IFERROR('tablas evol IO CAT '!M29/'tablas evol IO CAT '!M42-1,"-")</f>
        <v>-9.6159519624075873E-2</v>
      </c>
    </row>
    <row r="30" spans="2:8" hidden="1" outlineLevel="1" x14ac:dyDescent="0.25">
      <c r="B30" s="114" t="s">
        <v>91</v>
      </c>
      <c r="C30" s="155">
        <f>IFERROR('tablas evol IO CAT '!C30/'tablas evol IO CAT '!C43-1,"-")</f>
        <v>-3.7329819938515696E-2</v>
      </c>
      <c r="D30" s="155">
        <f>IFERROR('tablas evol IO CAT '!E30/'tablas evol IO CAT '!E43-1,"-")</f>
        <v>-7.7212680807539402E-2</v>
      </c>
      <c r="E30" s="155">
        <f>IFERROR('tablas evol IO CAT '!G30/'tablas evol IO CAT '!G43-1,"-")</f>
        <v>-0.14877155738751269</v>
      </c>
      <c r="F30" s="126">
        <f>IFERROR('tablas evol IO CAT '!I30/'tablas evol IO CAT '!I43-1,"-")</f>
        <v>-0.13884278696198393</v>
      </c>
      <c r="G30" s="155">
        <f>IFERROR('tablas evol IO CAT '!K30/'tablas evol IO CAT '!K43-1,"-")</f>
        <v>-0.50566568338577866</v>
      </c>
      <c r="H30" s="126">
        <f>IFERROR('tablas evol IO CAT '!M30/'tablas evol IO CAT '!M43-1,"-")</f>
        <v>-0.24079715450225814</v>
      </c>
    </row>
    <row r="31" spans="2:8" hidden="1" outlineLevel="1" x14ac:dyDescent="0.25">
      <c r="B31" s="114" t="s">
        <v>92</v>
      </c>
      <c r="C31" s="155">
        <f>IFERROR('tablas evol IO CAT '!C31/'tablas evol IO CAT '!C44-1,"-")</f>
        <v>0.6890791055876444</v>
      </c>
      <c r="D31" s="155">
        <f>IFERROR('tablas evol IO CAT '!E31/'tablas evol IO CAT '!E44-1,"-")</f>
        <v>-0.12804194150810588</v>
      </c>
      <c r="E31" s="155">
        <f>IFERROR('tablas evol IO CAT '!G31/'tablas evol IO CAT '!G44-1,"-")</f>
        <v>1.9464702880686913E-2</v>
      </c>
      <c r="F31" s="126">
        <f>IFERROR('tablas evol IO CAT '!I31/'tablas evol IO CAT '!I44-1,"-")</f>
        <v>9.7887914486047833E-3</v>
      </c>
      <c r="G31" s="155">
        <f>IFERROR('tablas evol IO CAT '!K31/'tablas evol IO CAT '!K44-1,"-")</f>
        <v>0.15353310682397736</v>
      </c>
      <c r="H31" s="126">
        <f>IFERROR('tablas evol IO CAT '!M31/'tablas evol IO CAT '!M44-1,"-")</f>
        <v>5.6859984264365782E-2</v>
      </c>
    </row>
    <row r="32" spans="2:8" hidden="1" outlineLevel="1" x14ac:dyDescent="0.25">
      <c r="B32" s="114" t="s">
        <v>93</v>
      </c>
      <c r="C32" s="155">
        <f>IFERROR('tablas evol IO CAT '!C32/'tablas evol IO CAT '!C45-1,"-")</f>
        <v>0.18042781801274699</v>
      </c>
      <c r="D32" s="155">
        <f>IFERROR('tablas evol IO CAT '!E32/'tablas evol IO CAT '!E45-1,"-")</f>
        <v>-0.19021113919247701</v>
      </c>
      <c r="E32" s="155">
        <f>IFERROR('tablas evol IO CAT '!G32/'tablas evol IO CAT '!G45-1,"-")</f>
        <v>0.12004199523523451</v>
      </c>
      <c r="F32" s="126">
        <f>IFERROR('tablas evol IO CAT '!I32/'tablas evol IO CAT '!I45-1,"-")</f>
        <v>8.2972025171072383E-2</v>
      </c>
      <c r="G32" s="155">
        <f>IFERROR('tablas evol IO CAT '!K32/'tablas evol IO CAT '!K45-1,"-")</f>
        <v>5.3843652498909211E-2</v>
      </c>
      <c r="H32" s="126">
        <f>IFERROR('tablas evol IO CAT '!M32/'tablas evol IO CAT '!M45-1,"-")</f>
        <v>9.3152943585183223E-2</v>
      </c>
    </row>
    <row r="33" spans="2:8" hidden="1" outlineLevel="1" x14ac:dyDescent="0.25">
      <c r="B33" s="114" t="s">
        <v>94</v>
      </c>
      <c r="C33" s="155">
        <f>IFERROR('tablas evol IO CAT '!C33/'tablas evol IO CAT '!C46-1,"-")</f>
        <v>-0.44560704694113729</v>
      </c>
      <c r="D33" s="155">
        <f>IFERROR('tablas evol IO CAT '!E33/'tablas evol IO CAT '!E46-1,"-")</f>
        <v>-0.14168298398733004</v>
      </c>
      <c r="E33" s="155">
        <f>IFERROR('tablas evol IO CAT '!G33/'tablas evol IO CAT '!G46-1,"-")</f>
        <v>-1.2307091562047567E-2</v>
      </c>
      <c r="F33" s="126">
        <f>IFERROR('tablas evol IO CAT '!I33/'tablas evol IO CAT '!I46-1,"-")</f>
        <v>-3.3078868928009042E-2</v>
      </c>
      <c r="G33" s="155">
        <f>IFERROR('tablas evol IO CAT '!K33/'tablas evol IO CAT '!K46-1,"-")</f>
        <v>-7.2631111615412469E-2</v>
      </c>
      <c r="H33" s="126">
        <f>IFERROR('tablas evol IO CAT '!M33/'tablas evol IO CAT '!M46-1,"-")</f>
        <v>-3.4149426968933194E-2</v>
      </c>
    </row>
    <row r="34" spans="2:8" hidden="1" outlineLevel="1" x14ac:dyDescent="0.25">
      <c r="B34" s="114" t="s">
        <v>95</v>
      </c>
      <c r="C34" s="155">
        <f>IFERROR('tablas evol IO CAT '!C34/'tablas evol IO CAT '!C47-1,"-")</f>
        <v>0.30652472527472741</v>
      </c>
      <c r="D34" s="155">
        <f>IFERROR('tablas evol IO CAT '!E34/'tablas evol IO CAT '!E47-1,"-")</f>
        <v>4.623482469934137E-2</v>
      </c>
      <c r="E34" s="155">
        <f>IFERROR('tablas evol IO CAT '!G34/'tablas evol IO CAT '!G47-1,"-")</f>
        <v>-2.5825996814220264E-2</v>
      </c>
      <c r="F34" s="126">
        <f>IFERROR('tablas evol IO CAT '!I34/'tablas evol IO CAT '!I47-1,"-")</f>
        <v>-1.168493405666049E-2</v>
      </c>
      <c r="G34" s="155">
        <f>IFERROR('tablas evol IO CAT '!K34/'tablas evol IO CAT '!K47-1,"-")</f>
        <v>-1.3717976422632838E-2</v>
      </c>
      <c r="H34" s="126">
        <f>IFERROR('tablas evol IO CAT '!M34/'tablas evol IO CAT '!M47-1,"-")</f>
        <v>-5.3925543616295535E-3</v>
      </c>
    </row>
    <row r="35" spans="2:8" hidden="1" outlineLevel="1" x14ac:dyDescent="0.25">
      <c r="B35" s="114" t="s">
        <v>96</v>
      </c>
      <c r="C35" s="155">
        <f>IFERROR('tablas evol IO CAT '!C35/'tablas evol IO CAT '!C48-1,"-")</f>
        <v>0.38531520803291675</v>
      </c>
      <c r="D35" s="155">
        <f>IFERROR('tablas evol IO CAT '!E35/'tablas evol IO CAT '!E48-1,"-")</f>
        <v>2.5000750163597596E-2</v>
      </c>
      <c r="E35" s="155">
        <f>IFERROR('tablas evol IO CAT '!G35/'tablas evol IO CAT '!G48-1,"-")</f>
        <v>1.4526857371724322E-2</v>
      </c>
      <c r="F35" s="126">
        <f>IFERROR('tablas evol IO CAT '!I35/'tablas evol IO CAT '!I48-1,"-")</f>
        <v>1.9887764944759967E-2</v>
      </c>
      <c r="G35" s="155">
        <f>IFERROR('tablas evol IO CAT '!K35/'tablas evol IO CAT '!K48-1,"-")</f>
        <v>5.7730697690130395E-2</v>
      </c>
      <c r="H35" s="126">
        <f>IFERROR('tablas evol IO CAT '!M35/'tablas evol IO CAT '!M48-1,"-")</f>
        <v>3.7961976016627652E-2</v>
      </c>
    </row>
    <row r="36" spans="2:8" hidden="1" outlineLevel="1" x14ac:dyDescent="0.25">
      <c r="B36" s="114" t="s">
        <v>97</v>
      </c>
      <c r="C36" s="155">
        <f>IFERROR('tablas evol IO CAT '!C36/'tablas evol IO CAT '!C49-1,"-")</f>
        <v>0.58343440791573586</v>
      </c>
      <c r="D36" s="155">
        <f>IFERROR('tablas evol IO CAT '!E36/'tablas evol IO CAT '!E49-1,"-")</f>
        <v>8.778482373594132E-2</v>
      </c>
      <c r="E36" s="155">
        <f>IFERROR('tablas evol IO CAT '!G36/'tablas evol IO CAT '!G49-1,"-")</f>
        <v>0.10019533841966988</v>
      </c>
      <c r="F36" s="126">
        <f>IFERROR('tablas evol IO CAT '!I36/'tablas evol IO CAT '!I49-1,"-")</f>
        <v>0.10179817888191423</v>
      </c>
      <c r="G36" s="155">
        <f>IFERROR('tablas evol IO CAT '!K36/'tablas evol IO CAT '!K49-1,"-")</f>
        <v>0.10720793182055899</v>
      </c>
      <c r="H36" s="126">
        <f>IFERROR('tablas evol IO CAT '!M36/'tablas evol IO CAT '!M49-1,"-")</f>
        <v>0.11012452354204205</v>
      </c>
    </row>
    <row r="37" spans="2:8" collapsed="1" x14ac:dyDescent="0.25">
      <c r="B37" s="71">
        <v>2012</v>
      </c>
      <c r="C37" s="126">
        <f>IFERROR('tablas evol IO CAT '!C37/'tablas evol IO CAT '!C50-1,"-")</f>
        <v>0.22279943847841555</v>
      </c>
      <c r="D37" s="126">
        <f>IFERROR('tablas evol IO CAT '!E37/'tablas evol IO CAT '!E50-1,"-")</f>
        <v>-5.339779172108694E-2</v>
      </c>
      <c r="E37" s="126">
        <f>IFERROR('tablas evol IO CAT '!G37/'tablas evol IO CAT '!G50-1,"-")</f>
        <v>-1.191211516834767E-2</v>
      </c>
      <c r="F37" s="126">
        <f>IFERROR('tablas evol IO CAT '!I37/'tablas evol IO CAT '!I50-1,"-")</f>
        <v>-1.4745175206712813E-2</v>
      </c>
      <c r="G37" s="126">
        <f>IFERROR('tablas evol IO CAT '!K37/'tablas evol IO CAT '!K50-1,"-")</f>
        <v>-4.1243052416719661E-2</v>
      </c>
      <c r="H37" s="126">
        <f>IFERROR('tablas evol IO CAT '!M37/'tablas evol IO CAT '!M50-1,"-")</f>
        <v>-1.7320730175295007E-2</v>
      </c>
    </row>
    <row r="38" spans="2:8" hidden="1" outlineLevel="1" x14ac:dyDescent="0.25">
      <c r="B38" s="114" t="s">
        <v>86</v>
      </c>
      <c r="C38" s="155">
        <f>IFERROR('tablas evol IO CAT '!C38/'tablas evol IO CAT '!C51-1,"-")</f>
        <v>-0.44410328233857654</v>
      </c>
      <c r="D38" s="155">
        <f>IFERROR('tablas evol IO CAT '!E38/'tablas evol IO CAT '!E51-1,"-")</f>
        <v>0.15530419910287985</v>
      </c>
      <c r="E38" s="155">
        <f>IFERROR('tablas evol IO CAT '!G38/'tablas evol IO CAT '!G51-1,"-")</f>
        <v>0.18834620113418166</v>
      </c>
      <c r="F38" s="126">
        <f>IFERROR('tablas evol IO CAT '!I38/'tablas evol IO CAT '!I51-1,"-")</f>
        <v>0.17740582456700382</v>
      </c>
      <c r="G38" s="155">
        <f>IFERROR('tablas evol IO CAT '!K38/'tablas evol IO CAT '!K51-1,"-")</f>
        <v>7.8269069190670226E-2</v>
      </c>
      <c r="H38" s="126">
        <f>IFERROR('tablas evol IO CAT '!M38/'tablas evol IO CAT '!M51-1,"-")</f>
        <v>0.14839140816470708</v>
      </c>
    </row>
    <row r="39" spans="2:8" hidden="1" outlineLevel="1" x14ac:dyDescent="0.25">
      <c r="B39" s="114" t="s">
        <v>87</v>
      </c>
      <c r="C39" s="155">
        <f>IFERROR('tablas evol IO CAT '!C39/'tablas evol IO CAT '!C52-1,"-")</f>
        <v>-0.59525337288855917</v>
      </c>
      <c r="D39" s="155">
        <f>IFERROR('tablas evol IO CAT '!E39/'tablas evol IO CAT '!E52-1,"-")</f>
        <v>0.14307103643320573</v>
      </c>
      <c r="E39" s="155">
        <f>IFERROR('tablas evol IO CAT '!G39/'tablas evol IO CAT '!G52-1,"-")</f>
        <v>0.20312273586658902</v>
      </c>
      <c r="F39" s="126">
        <f>IFERROR('tablas evol IO CAT '!I39/'tablas evol IO CAT '!I52-1,"-")</f>
        <v>0.18969818398270255</v>
      </c>
      <c r="G39" s="155">
        <f>IFERROR('tablas evol IO CAT '!K39/'tablas evol IO CAT '!K52-1,"-")</f>
        <v>4.7636496885306023E-3</v>
      </c>
      <c r="H39" s="126">
        <f>IFERROR('tablas evol IO CAT '!M39/'tablas evol IO CAT '!M52-1,"-")</f>
        <v>0.13492475350285416</v>
      </c>
    </row>
    <row r="40" spans="2:8" hidden="1" outlineLevel="1" x14ac:dyDescent="0.25">
      <c r="B40" s="114" t="s">
        <v>88</v>
      </c>
      <c r="C40" s="155">
        <f>IFERROR('tablas evol IO CAT '!C40/'tablas evol IO CAT '!C53-1,"-")</f>
        <v>-0.17016914402870309</v>
      </c>
      <c r="D40" s="155">
        <f>IFERROR('tablas evol IO CAT '!E40/'tablas evol IO CAT '!E53-1,"-")</f>
        <v>0.29200875752599886</v>
      </c>
      <c r="E40" s="155">
        <f>IFERROR('tablas evol IO CAT '!G40/'tablas evol IO CAT '!G53-1,"-")</f>
        <v>5.8010633403162037E-2</v>
      </c>
      <c r="F40" s="126">
        <f>IFERROR('tablas evol IO CAT '!I40/'tablas evol IO CAT '!I53-1,"-")</f>
        <v>9.2147455886445018E-2</v>
      </c>
      <c r="G40" s="155">
        <f>IFERROR('tablas evol IO CAT '!K40/'tablas evol IO CAT '!K53-1,"-")</f>
        <v>0.10167628469359724</v>
      </c>
      <c r="H40" s="126">
        <f>IFERROR('tablas evol IO CAT '!M40/'tablas evol IO CAT '!M53-1,"-")</f>
        <v>0.10457820125493833</v>
      </c>
    </row>
    <row r="41" spans="2:8" hidden="1" outlineLevel="1" x14ac:dyDescent="0.25">
      <c r="B41" s="114" t="s">
        <v>89</v>
      </c>
      <c r="C41" s="155">
        <f>IFERROR('tablas evol IO CAT '!C41/'tablas evol IO CAT '!C54-1,"-")</f>
        <v>-5.0491673275178339E-2</v>
      </c>
      <c r="D41" s="155">
        <f>IFERROR('tablas evol IO CAT '!E41/'tablas evol IO CAT '!E54-1,"-")</f>
        <v>0.5341570929168431</v>
      </c>
      <c r="E41" s="155">
        <f>IFERROR('tablas evol IO CAT '!G41/'tablas evol IO CAT '!G54-1,"-")</f>
        <v>0.20866352190208892</v>
      </c>
      <c r="F41" s="126">
        <f>IFERROR('tablas evol IO CAT '!I41/'tablas evol IO CAT '!I54-1,"-")</f>
        <v>0.25334107069815714</v>
      </c>
      <c r="G41" s="155">
        <f>IFERROR('tablas evol IO CAT '!K41/'tablas evol IO CAT '!K54-1,"-")</f>
        <v>-3.6794570649718694E-2</v>
      </c>
      <c r="H41" s="126">
        <f>IFERROR('tablas evol IO CAT '!M41/'tablas evol IO CAT '!M54-1,"-")</f>
        <v>0.19598959001221661</v>
      </c>
    </row>
    <row r="42" spans="2:8" hidden="1" outlineLevel="1" x14ac:dyDescent="0.25">
      <c r="B42" s="114" t="s">
        <v>90</v>
      </c>
      <c r="C42" s="155">
        <f>IFERROR('tablas evol IO CAT '!C42/'tablas evol IO CAT '!C55-1,"-")</f>
        <v>-0.32937089791928498</v>
      </c>
      <c r="D42" s="155">
        <f>IFERROR('tablas evol IO CAT '!E42/'tablas evol IO CAT '!E55-1,"-")</f>
        <v>0.48391346368092703</v>
      </c>
      <c r="E42" s="155">
        <f>IFERROR('tablas evol IO CAT '!G42/'tablas evol IO CAT '!G55-1,"-")</f>
        <v>0.10987196108312269</v>
      </c>
      <c r="F42" s="126">
        <f>IFERROR('tablas evol IO CAT '!I42/'tablas evol IO CAT '!I55-1,"-")</f>
        <v>0.15760032169867122</v>
      </c>
      <c r="G42" s="155">
        <f>IFERROR('tablas evol IO CAT '!K42/'tablas evol IO CAT '!K55-1,"-")</f>
        <v>0.12009391310844642</v>
      </c>
      <c r="H42" s="126">
        <f>IFERROR('tablas evol IO CAT '!M42/'tablas evol IO CAT '!M55-1,"-")</f>
        <v>0.15999678609817281</v>
      </c>
    </row>
    <row r="43" spans="2:8" hidden="1" outlineLevel="1" x14ac:dyDescent="0.25">
      <c r="B43" s="114" t="s">
        <v>91</v>
      </c>
      <c r="C43" s="155">
        <f>IFERROR('tablas evol IO CAT '!C43/'tablas evol IO CAT '!C56-1,"-")</f>
        <v>0.10425908686675367</v>
      </c>
      <c r="D43" s="155">
        <f>IFERROR('tablas evol IO CAT '!E43/'tablas evol IO CAT '!E56-1,"-")</f>
        <v>0.18704803383374413</v>
      </c>
      <c r="E43" s="155">
        <f>IFERROR('tablas evol IO CAT '!G43/'tablas evol IO CAT '!G56-1,"-")</f>
        <v>0.13278744079520788</v>
      </c>
      <c r="F43" s="126">
        <f>IFERROR('tablas evol IO CAT '!I43/'tablas evol IO CAT '!I56-1,"-")</f>
        <v>0.14809703270673613</v>
      </c>
      <c r="G43" s="155">
        <f>IFERROR('tablas evol IO CAT '!K43/'tablas evol IO CAT '!K56-1,"-")</f>
        <v>0.15276128683427959</v>
      </c>
      <c r="H43" s="126">
        <f>IFERROR('tablas evol IO CAT '!M43/'tablas evol IO CAT '!M56-1,"-")</f>
        <v>0.16041055270434579</v>
      </c>
    </row>
    <row r="44" spans="2:8" hidden="1" outlineLevel="1" x14ac:dyDescent="0.25">
      <c r="B44" s="114" t="s">
        <v>92</v>
      </c>
      <c r="C44" s="155">
        <f>IFERROR('tablas evol IO CAT '!C44/'tablas evol IO CAT '!C57-1,"-")</f>
        <v>7.0063694267514798E-3</v>
      </c>
      <c r="D44" s="155">
        <f>IFERROR('tablas evol IO CAT '!E44/'tablas evol IO CAT '!E57-1,"-")</f>
        <v>0.14859631284617247</v>
      </c>
      <c r="E44" s="155">
        <f>IFERROR('tablas evol IO CAT '!G44/'tablas evol IO CAT '!G57-1,"-")</f>
        <v>-1.5471631661978735E-2</v>
      </c>
      <c r="F44" s="126">
        <f>IFERROR('tablas evol IO CAT '!I44/'tablas evol IO CAT '!I57-1,"-")</f>
        <v>1.4484704049292585E-2</v>
      </c>
      <c r="G44" s="155">
        <f>IFERROR('tablas evol IO CAT '!K44/'tablas evol IO CAT '!K57-1,"-")</f>
        <v>-0.17209661944498345</v>
      </c>
      <c r="H44" s="126">
        <f>IFERROR('tablas evol IO CAT '!M44/'tablas evol IO CAT '!M57-1,"-")</f>
        <v>-2.4198057001118545E-2</v>
      </c>
    </row>
    <row r="45" spans="2:8" hidden="1" outlineLevel="1" x14ac:dyDescent="0.25">
      <c r="B45" s="114" t="s">
        <v>93</v>
      </c>
      <c r="C45" s="155">
        <f>IFERROR('tablas evol IO CAT '!C45/'tablas evol IO CAT '!C58-1,"-")</f>
        <v>-0.44478737997256512</v>
      </c>
      <c r="D45" s="155">
        <f>IFERROR('tablas evol IO CAT '!E45/'tablas evol IO CAT '!E58-1,"-")</f>
        <v>3.3474021707069257E-2</v>
      </c>
      <c r="E45" s="155">
        <f>IFERROR('tablas evol IO CAT '!G45/'tablas evol IO CAT '!G58-1,"-")</f>
        <v>2.584208517385278E-3</v>
      </c>
      <c r="F45" s="126">
        <f>IFERROR('tablas evol IO CAT '!I45/'tablas evol IO CAT '!I58-1,"-")</f>
        <v>7.3545382601281073E-3</v>
      </c>
      <c r="G45" s="155">
        <f>IFERROR('tablas evol IO CAT '!K45/'tablas evol IO CAT '!K58-1,"-")</f>
        <v>-0.19603151866062507</v>
      </c>
      <c r="H45" s="126">
        <f>IFERROR('tablas evol IO CAT '!M45/'tablas evol IO CAT '!M58-1,"-")</f>
        <v>-3.8077040704200926E-2</v>
      </c>
    </row>
    <row r="46" spans="2:8" hidden="1" outlineLevel="1" x14ac:dyDescent="0.25">
      <c r="B46" s="114" t="s">
        <v>94</v>
      </c>
      <c r="C46" s="155">
        <f>IFERROR('tablas evol IO CAT '!C46/'tablas evol IO CAT '!C59-1,"-")</f>
        <v>0.20816186556927296</v>
      </c>
      <c r="D46" s="155">
        <f>IFERROR('tablas evol IO CAT '!E46/'tablas evol IO CAT '!E59-1,"-")</f>
        <v>0.31408712279819828</v>
      </c>
      <c r="E46" s="155">
        <f>IFERROR('tablas evol IO CAT '!G46/'tablas evol IO CAT '!G59-1,"-")</f>
        <v>0.19889917141408864</v>
      </c>
      <c r="F46" s="126">
        <f>IFERROR('tablas evol IO CAT '!I46/'tablas evol IO CAT '!I59-1,"-")</f>
        <v>0.22153694768065324</v>
      </c>
      <c r="G46" s="155">
        <f>IFERROR('tablas evol IO CAT '!K46/'tablas evol IO CAT '!K59-1,"-")</f>
        <v>0.22491471108513128</v>
      </c>
      <c r="H46" s="126">
        <f>IFERROR('tablas evol IO CAT '!M46/'tablas evol IO CAT '!M59-1,"-")</f>
        <v>0.23817162041391637</v>
      </c>
    </row>
    <row r="47" spans="2:8" hidden="1" outlineLevel="1" x14ac:dyDescent="0.25">
      <c r="B47" s="114" t="s">
        <v>95</v>
      </c>
      <c r="C47" s="155">
        <f>IFERROR('tablas evol IO CAT '!C47/'tablas evol IO CAT '!C60-1,"-")</f>
        <v>-0.38293302089435743</v>
      </c>
      <c r="D47" s="155">
        <f>IFERROR('tablas evol IO CAT '!E47/'tablas evol IO CAT '!E60-1,"-")</f>
        <v>0.31378850401022884</v>
      </c>
      <c r="E47" s="155">
        <f>IFERROR('tablas evol IO CAT '!G47/'tablas evol IO CAT '!G60-1,"-")</f>
        <v>0.18162354597525288</v>
      </c>
      <c r="F47" s="126">
        <f>IFERROR('tablas evol IO CAT '!I47/'tablas evol IO CAT '!I60-1,"-")</f>
        <v>0.19751782442570964</v>
      </c>
      <c r="G47" s="155">
        <f>IFERROR('tablas evol IO CAT '!K47/'tablas evol IO CAT '!K60-1,"-")</f>
        <v>0.21367275816499909</v>
      </c>
      <c r="H47" s="126">
        <f>IFERROR('tablas evol IO CAT '!M47/'tablas evol IO CAT '!M60-1,"-")</f>
        <v>0.21428151516519223</v>
      </c>
    </row>
    <row r="48" spans="2:8" hidden="1" outlineLevel="1" x14ac:dyDescent="0.25">
      <c r="B48" s="114" t="s">
        <v>96</v>
      </c>
      <c r="C48" s="155">
        <f>IFERROR('tablas evol IO CAT '!C48/'tablas evol IO CAT '!C61-1,"-")</f>
        <v>-0.17796014067995425</v>
      </c>
      <c r="D48" s="155">
        <f>IFERROR('tablas evol IO CAT '!E48/'tablas evol IO CAT '!E61-1,"-")</f>
        <v>0.23189059212503738</v>
      </c>
      <c r="E48" s="155">
        <f>IFERROR('tablas evol IO CAT '!G48/'tablas evol IO CAT '!G61-1,"-")</f>
        <v>6.2172517915449754E-2</v>
      </c>
      <c r="F48" s="126">
        <f>IFERROR('tablas evol IO CAT '!I48/'tablas evol IO CAT '!I61-1,"-")</f>
        <v>8.8098094095695023E-2</v>
      </c>
      <c r="G48" s="155">
        <f>IFERROR('tablas evol IO CAT '!K48/'tablas evol IO CAT '!K61-1,"-")</f>
        <v>7.1732833532117901E-2</v>
      </c>
      <c r="H48" s="126">
        <f>IFERROR('tablas evol IO CAT '!M48/'tablas evol IO CAT '!M61-1,"-")</f>
        <v>9.334889148191361E-2</v>
      </c>
    </row>
    <row r="49" spans="2:8" hidden="1" outlineLevel="1" x14ac:dyDescent="0.25">
      <c r="B49" s="114" t="s">
        <v>97</v>
      </c>
      <c r="C49" s="155">
        <f>IFERROR('tablas evol IO CAT '!C49/'tablas evol IO CAT '!C62-1,"-")</f>
        <v>-0.28698224852071008</v>
      </c>
      <c r="D49" s="155">
        <f>IFERROR('tablas evol IO CAT '!E49/'tablas evol IO CAT '!E62-1,"-")</f>
        <v>0.28880610253681049</v>
      </c>
      <c r="E49" s="155">
        <f>IFERROR('tablas evol IO CAT '!G49/'tablas evol IO CAT '!G62-1,"-")</f>
        <v>-4.415329457744932E-2</v>
      </c>
      <c r="F49" s="126">
        <f>IFERROR('tablas evol IO CAT '!I49/'tablas evol IO CAT '!I62-1,"-")</f>
        <v>3.5440884604480694E-3</v>
      </c>
      <c r="G49" s="155">
        <f>IFERROR('tablas evol IO CAT '!K49/'tablas evol IO CAT '!K62-1,"-")</f>
        <v>2.6547085201793719E-2</v>
      </c>
      <c r="H49" s="126">
        <f>IFERROR('tablas evol IO CAT '!M49/'tablas evol IO CAT '!M62-1,"-")</f>
        <v>1.9632091513371419E-2</v>
      </c>
    </row>
    <row r="50" spans="2:8" collapsed="1" x14ac:dyDescent="0.25">
      <c r="B50" s="71">
        <v>2011</v>
      </c>
      <c r="C50" s="126">
        <f>IFERROR('tablas evol IO CAT '!C50/'tablas evol IO CAT '!C63-1,"-")</f>
        <v>-0.20541049859335625</v>
      </c>
      <c r="D50" s="126">
        <f>IFERROR('tablas evol IO CAT '!E50/'tablas evol IO CAT '!E63-1,"-")</f>
        <v>0.24976789355366025</v>
      </c>
      <c r="E50" s="126">
        <f>IFERROR('tablas evol IO CAT '!G50/'tablas evol IO CAT '!G63-1,"-")</f>
        <v>0.10310357315852259</v>
      </c>
      <c r="F50" s="126">
        <f>IFERROR('tablas evol IO CAT '!I50/'tablas evol IO CAT '!I63-1,"-")</f>
        <v>0.12610751260632291</v>
      </c>
      <c r="G50" s="126">
        <f>IFERROR('tablas evol IO CAT '!K50/'tablas evol IO CAT '!K63-1,"-")</f>
        <v>5.2813647176789935E-2</v>
      </c>
      <c r="H50" s="126">
        <f>IFERROR('tablas evol IO CAT '!M50/'tablas evol IO CAT '!M63-1,"-")</f>
        <v>0.11515895252531783</v>
      </c>
    </row>
    <row r="51" spans="2:8" hidden="1" outlineLevel="1" x14ac:dyDescent="0.25">
      <c r="B51" s="114" t="s">
        <v>86</v>
      </c>
      <c r="C51" s="155">
        <f>IFERROR('tablas evol IO CAT '!C51/'tablas evol IO CAT '!C64-1,"-")</f>
        <v>-0.20436817472698909</v>
      </c>
      <c r="D51" s="155">
        <f>IFERROR('tablas evol IO CAT '!E51/'tablas evol IO CAT '!E64-1,"-")</f>
        <v>5.98915803279787E-2</v>
      </c>
      <c r="E51" s="155">
        <f>IFERROR('tablas evol IO CAT '!G51/'tablas evol IO CAT '!G64-1,"-")</f>
        <v>-9.3827763299263789E-2</v>
      </c>
      <c r="F51" s="126">
        <f>IFERROR('tablas evol IO CAT '!I51/'tablas evol IO CAT '!I64-1,"-")</f>
        <v>-7.0761729308551624E-2</v>
      </c>
      <c r="G51" s="155">
        <f>IFERROR('tablas evol IO CAT '!K51/'tablas evol IO CAT '!K64-1,"-")</f>
        <v>5.5298029194281728E-2</v>
      </c>
      <c r="H51" s="126">
        <f>IFERROR('tablas evol IO CAT '!M51/'tablas evol IO CAT '!M64-1,"-")</f>
        <v>-2.387901905193468E-2</v>
      </c>
    </row>
    <row r="52" spans="2:8" hidden="1" outlineLevel="1" x14ac:dyDescent="0.25">
      <c r="B52" s="114" t="s">
        <v>87</v>
      </c>
      <c r="C52" s="155">
        <f>IFERROR('tablas evol IO CAT '!C52/'tablas evol IO CAT '!C65-1,"-")</f>
        <v>3.7555282555282554</v>
      </c>
      <c r="D52" s="155">
        <f>IFERROR('tablas evol IO CAT '!E52/'tablas evol IO CAT '!E65-1,"-")</f>
        <v>0.12885238717459035</v>
      </c>
      <c r="E52" s="155">
        <f>IFERROR('tablas evol IO CAT '!G52/'tablas evol IO CAT '!G65-1,"-")</f>
        <v>-9.2315598032179258E-2</v>
      </c>
      <c r="F52" s="126">
        <f>IFERROR('tablas evol IO CAT '!I52/'tablas evol IO CAT '!I65-1,"-")</f>
        <v>-4.8691353176050334E-2</v>
      </c>
      <c r="G52" s="155">
        <f>IFERROR('tablas evol IO CAT '!K52/'tablas evol IO CAT '!K65-1,"-")</f>
        <v>0.12356719104359404</v>
      </c>
      <c r="H52" s="126">
        <f>IFERROR('tablas evol IO CAT '!M52/'tablas evol IO CAT '!M65-1,"-")</f>
        <v>1.3015310863451646E-2</v>
      </c>
    </row>
    <row r="53" spans="2:8" hidden="1" outlineLevel="1" x14ac:dyDescent="0.25">
      <c r="B53" s="114" t="s">
        <v>88</v>
      </c>
      <c r="C53" s="155">
        <f>IFERROR('tablas evol IO CAT '!C53/'tablas evol IO CAT '!C66-1,"-")</f>
        <v>0.20357803824799503</v>
      </c>
      <c r="D53" s="155">
        <f>IFERROR('tablas evol IO CAT '!E53/'tablas evol IO CAT '!E66-1,"-")</f>
        <v>4.6816346153846222E-2</v>
      </c>
      <c r="E53" s="155">
        <f>IFERROR('tablas evol IO CAT '!G53/'tablas evol IO CAT '!G66-1,"-")</f>
        <v>3.1113497894752484E-4</v>
      </c>
      <c r="F53" s="126">
        <f>IFERROR('tablas evol IO CAT '!I53/'tablas evol IO CAT '!I66-1,"-")</f>
        <v>9.4175465876435993E-3</v>
      </c>
      <c r="G53" s="155">
        <f>IFERROR('tablas evol IO CAT '!K53/'tablas evol IO CAT '!K66-1,"-")</f>
        <v>-6.6880470311225793E-4</v>
      </c>
      <c r="H53" s="126">
        <f>IFERROR('tablas evol IO CAT '!M53/'tablas evol IO CAT '!M66-1,"-")</f>
        <v>1.3513729680979303E-2</v>
      </c>
    </row>
    <row r="54" spans="2:8" hidden="1" outlineLevel="1" x14ac:dyDescent="0.25">
      <c r="B54" s="114" t="s">
        <v>89</v>
      </c>
      <c r="C54" s="155">
        <f>IFERROR('tablas evol IO CAT '!C54/'tablas evol IO CAT '!C67-1,"-")</f>
        <v>0.43831553973902726</v>
      </c>
      <c r="D54" s="155">
        <f>IFERROR('tablas evol IO CAT '!E54/'tablas evol IO CAT '!E67-1,"-")</f>
        <v>-6.8221658178359679E-2</v>
      </c>
      <c r="E54" s="155">
        <f>IFERROR('tablas evol IO CAT '!G54/'tablas evol IO CAT '!G67-1,"-")</f>
        <v>-3.88467693124116E-2</v>
      </c>
      <c r="F54" s="126">
        <f>IFERROR('tablas evol IO CAT '!I54/'tablas evol IO CAT '!I67-1,"-")</f>
        <v>-3.7750204907103235E-2</v>
      </c>
      <c r="G54" s="155">
        <f>IFERROR('tablas evol IO CAT '!K54/'tablas evol IO CAT '!K67-1,"-")</f>
        <v>-3.0088172121638945E-2</v>
      </c>
      <c r="H54" s="126">
        <f>IFERROR('tablas evol IO CAT '!M54/'tablas evol IO CAT '!M67-1,"-")</f>
        <v>-2.3919557721523654E-2</v>
      </c>
    </row>
    <row r="55" spans="2:8" hidden="1" outlineLevel="1" x14ac:dyDescent="0.25">
      <c r="B55" s="114" t="s">
        <v>90</v>
      </c>
      <c r="C55" s="155">
        <f>IFERROR('tablas evol IO CAT '!C55/'tablas evol IO CAT '!C68-1,"-")</f>
        <v>-0.29032258064516125</v>
      </c>
      <c r="D55" s="155">
        <f>IFERROR('tablas evol IO CAT '!E55/'tablas evol IO CAT '!E68-1,"-")</f>
        <v>-0.25195454065406442</v>
      </c>
      <c r="E55" s="155">
        <f>IFERROR('tablas evol IO CAT '!G55/'tablas evol IO CAT '!G68-1,"-")</f>
        <v>-0.11406653727383564</v>
      </c>
      <c r="F55" s="126">
        <f>IFERROR('tablas evol IO CAT '!I55/'tablas evol IO CAT '!I68-1,"-")</f>
        <v>-0.132543085312956</v>
      </c>
      <c r="G55" s="155">
        <f>IFERROR('tablas evol IO CAT '!K55/'tablas evol IO CAT '!K68-1,"-")</f>
        <v>-0.12478742509115115</v>
      </c>
      <c r="H55" s="126">
        <f>IFERROR('tablas evol IO CAT '!M55/'tablas evol IO CAT '!M68-1,"-")</f>
        <v>-0.12173444400769629</v>
      </c>
    </row>
    <row r="56" spans="2:8" hidden="1" outlineLevel="1" x14ac:dyDescent="0.25">
      <c r="B56" s="114" t="s">
        <v>91</v>
      </c>
      <c r="C56" s="155">
        <f>IFERROR('tablas evol IO CAT '!C56/'tablas evol IO CAT '!C69-1,"-")</f>
        <v>1.0594541910331383</v>
      </c>
      <c r="D56" s="155">
        <f>IFERROR('tablas evol IO CAT '!E56/'tablas evol IO CAT '!E69-1,"-")</f>
        <v>-0.1508951618313582</v>
      </c>
      <c r="E56" s="155">
        <f>IFERROR('tablas evol IO CAT '!G56/'tablas evol IO CAT '!G69-1,"-")</f>
        <v>-7.79995864914238E-2</v>
      </c>
      <c r="F56" s="126">
        <f>IFERROR('tablas evol IO CAT '!I56/'tablas evol IO CAT '!I69-1,"-")</f>
        <v>-8.423881947985723E-2</v>
      </c>
      <c r="G56" s="155">
        <f>IFERROR('tablas evol IO CAT '!K56/'tablas evol IO CAT '!K69-1,"-")</f>
        <v>-0.13057703454140601</v>
      </c>
      <c r="H56" s="126">
        <f>IFERROR('tablas evol IO CAT '!M56/'tablas evol IO CAT '!M69-1,"-")</f>
        <v>-9.28800358681654E-2</v>
      </c>
    </row>
    <row r="57" spans="2:8" hidden="1" outlineLevel="1" x14ac:dyDescent="0.25">
      <c r="B57" s="114" t="s">
        <v>92</v>
      </c>
      <c r="C57" s="155">
        <f>IFERROR('tablas evol IO CAT '!C57/'tablas evol IO CAT '!C70-1,"-")</f>
        <v>0.75615212527964215</v>
      </c>
      <c r="D57" s="155">
        <f>IFERROR('tablas evol IO CAT '!E57/'tablas evol IO CAT '!E70-1,"-")</f>
        <v>-5.5169639916629598E-2</v>
      </c>
      <c r="E57" s="155">
        <f>IFERROR('tablas evol IO CAT '!G57/'tablas evol IO CAT '!G70-1,"-")</f>
        <v>0.16569192109743902</v>
      </c>
      <c r="F57" s="126">
        <f>IFERROR('tablas evol IO CAT '!I57/'tablas evol IO CAT '!I70-1,"-")</f>
        <v>0.13270363253281148</v>
      </c>
      <c r="G57" s="155">
        <f>IFERROR('tablas evol IO CAT '!K57/'tablas evol IO CAT '!K70-1,"-")</f>
        <v>-3.4240303211903411E-2</v>
      </c>
      <c r="H57" s="126">
        <f>IFERROR('tablas evol IO CAT '!M57/'tablas evol IO CAT '!M70-1,"-")</f>
        <v>7.8898167490600635E-2</v>
      </c>
    </row>
    <row r="58" spans="2:8" hidden="1" outlineLevel="1" x14ac:dyDescent="0.25">
      <c r="B58" s="114" t="s">
        <v>93</v>
      </c>
      <c r="C58" s="155">
        <f>IFERROR('tablas evol IO CAT '!C58/'tablas evol IO CAT '!C71-1,"-")</f>
        <v>2.9781718963165078</v>
      </c>
      <c r="D58" s="155">
        <f>IFERROR('tablas evol IO CAT '!E58/'tablas evol IO CAT '!E71-1,"-")</f>
        <v>5.5348280746625012E-2</v>
      </c>
      <c r="E58" s="155">
        <f>IFERROR('tablas evol IO CAT '!G58/'tablas evol IO CAT '!G71-1,"-")</f>
        <v>5.1215551911830026E-2</v>
      </c>
      <c r="F58" s="126">
        <f>IFERROR('tablas evol IO CAT '!I58/'tablas evol IO CAT '!I71-1,"-")</f>
        <v>6.0661012297853922E-2</v>
      </c>
      <c r="G58" s="155">
        <f>IFERROR('tablas evol IO CAT '!K58/'tablas evol IO CAT '!K71-1,"-")</f>
        <v>1.8705422015508955E-2</v>
      </c>
      <c r="H58" s="126">
        <f>IFERROR('tablas evol IO CAT '!M58/'tablas evol IO CAT '!M71-1,"-")</f>
        <v>5.3045513242440778E-2</v>
      </c>
    </row>
    <row r="59" spans="2:8" hidden="1" outlineLevel="1" x14ac:dyDescent="0.25">
      <c r="B59" s="114" t="s">
        <v>94</v>
      </c>
      <c r="C59" s="155">
        <f>IFERROR('tablas evol IO CAT '!C59/'tablas evol IO CAT '!C72-1,"-")</f>
        <v>0.11638591117917296</v>
      </c>
      <c r="D59" s="155">
        <f>IFERROR('tablas evol IO CAT '!E59/'tablas evol IO CAT '!E72-1,"-")</f>
        <v>-0.13331277932141328</v>
      </c>
      <c r="E59" s="155">
        <f>IFERROR('tablas evol IO CAT '!G59/'tablas evol IO CAT '!G72-1,"-")</f>
        <v>-0.14048286984208125</v>
      </c>
      <c r="F59" s="126">
        <f>IFERROR('tablas evol IO CAT '!I59/'tablas evol IO CAT '!I72-1,"-")</f>
        <v>-0.13711266589744842</v>
      </c>
      <c r="G59" s="155">
        <f>IFERROR('tablas evol IO CAT '!K59/'tablas evol IO CAT '!K72-1,"-")</f>
        <v>-9.4077151852532626E-2</v>
      </c>
      <c r="H59" s="126">
        <f>IFERROR('tablas evol IO CAT '!M59/'tablas evol IO CAT '!M72-1,"-")</f>
        <v>-0.11712039065016155</v>
      </c>
    </row>
    <row r="60" spans="2:8" hidden="1" outlineLevel="1" x14ac:dyDescent="0.25">
      <c r="B60" s="114" t="s">
        <v>95</v>
      </c>
      <c r="C60" s="155">
        <f>IFERROR('tablas evol IO CAT '!C60/'tablas evol IO CAT '!C73-1,"-")</f>
        <v>-1.0817075526366682E-2</v>
      </c>
      <c r="D60" s="155">
        <f>IFERROR('tablas evol IO CAT '!E60/'tablas evol IO CAT '!E73-1,"-")</f>
        <v>4.5334549282374237E-3</v>
      </c>
      <c r="E60" s="155">
        <f>IFERROR('tablas evol IO CAT '!G60/'tablas evol IO CAT '!G73-1,"-")</f>
        <v>-4.347336305522409E-2</v>
      </c>
      <c r="F60" s="126">
        <f>IFERROR('tablas evol IO CAT '!I60/'tablas evol IO CAT '!I73-1,"-")</f>
        <v>-3.5374126163259967E-2</v>
      </c>
      <c r="G60" s="155">
        <f>IFERROR('tablas evol IO CAT '!K60/'tablas evol IO CAT '!K73-1,"-")</f>
        <v>-0.10505337012622196</v>
      </c>
      <c r="H60" s="126">
        <f>IFERROR('tablas evol IO CAT '!M60/'tablas evol IO CAT '!M73-1,"-")</f>
        <v>-5.6610301090810222E-2</v>
      </c>
    </row>
    <row r="61" spans="2:8" hidden="1" outlineLevel="1" x14ac:dyDescent="0.25">
      <c r="B61" s="114" t="s">
        <v>96</v>
      </c>
      <c r="C61" s="155">
        <f>IFERROR('tablas evol IO CAT '!C61/'tablas evol IO CAT '!C74-1,"-")</f>
        <v>-0.29270315091210619</v>
      </c>
      <c r="D61" s="155">
        <f>IFERROR('tablas evol IO CAT '!E61/'tablas evol IO CAT '!E74-1,"-")</f>
        <v>-1.290609701824641E-2</v>
      </c>
      <c r="E61" s="155">
        <f>IFERROR('tablas evol IO CAT '!G61/'tablas evol IO CAT '!G74-1,"-")</f>
        <v>0.12854961729469672</v>
      </c>
      <c r="F61" s="126">
        <f>IFERROR('tablas evol IO CAT '!I61/'tablas evol IO CAT '!I74-1,"-")</f>
        <v>9.4050743657043023E-2</v>
      </c>
      <c r="G61" s="155">
        <f>IFERROR('tablas evol IO CAT '!K61/'tablas evol IO CAT '!K74-1,"-")</f>
        <v>-5.1091350040420425E-2</v>
      </c>
      <c r="H61" s="126">
        <f>IFERROR('tablas evol IO CAT '!M61/'tablas evol IO CAT '!M74-1,"-")</f>
        <v>4.2262085740346622E-2</v>
      </c>
    </row>
    <row r="62" spans="2:8" hidden="1" outlineLevel="1" x14ac:dyDescent="0.25">
      <c r="B62" s="114" t="s">
        <v>97</v>
      </c>
      <c r="C62" s="155">
        <f>IFERROR('tablas evol IO CAT '!C62/'tablas evol IO CAT '!C75-1,"-")</f>
        <v>-0.30723508915761422</v>
      </c>
      <c r="D62" s="155">
        <f>IFERROR('tablas evol IO CAT '!E62/'tablas evol IO CAT '!E75-1,"-")</f>
        <v>-0.12141521197007477</v>
      </c>
      <c r="E62" s="155">
        <f>IFERROR('tablas evol IO CAT '!G62/'tablas evol IO CAT '!G75-1,"-")</f>
        <v>4.759758124205149E-2</v>
      </c>
      <c r="F62" s="126">
        <f>IFERROR('tablas evol IO CAT '!I62/'tablas evol IO CAT '!I75-1,"-")</f>
        <v>1.3069079419790519E-2</v>
      </c>
      <c r="G62" s="155">
        <f>IFERROR('tablas evol IO CAT '!K62/'tablas evol IO CAT '!K75-1,"-")</f>
        <v>-0.10124133483798159</v>
      </c>
      <c r="H62" s="126">
        <f>IFERROR('tablas evol IO CAT '!M62/'tablas evol IO CAT '!M75-1,"-")</f>
        <v>-2.6632560938910532E-2</v>
      </c>
    </row>
    <row r="63" spans="2:8" ht="15" customHeight="1" collapsed="1" x14ac:dyDescent="0.25">
      <c r="B63" s="71">
        <v>2010</v>
      </c>
      <c r="C63" s="126">
        <f>IFERROR('tablas evol IO CAT '!C63/'tablas evol IO CAT '!C76-1,"-")</f>
        <v>0.10661159591317038</v>
      </c>
      <c r="D63" s="126">
        <f>IFERROR('tablas evol IO CAT '!E63/'tablas evol IO CAT '!E76-1,"-")</f>
        <v>-4.4035601098779242E-2</v>
      </c>
      <c r="E63" s="126">
        <f>IFERROR('tablas evol IO CAT '!G63/'tablas evol IO CAT '!G76-1,"-")</f>
        <v>-2.2381955229561767E-2</v>
      </c>
      <c r="F63" s="126">
        <f>IFERROR('tablas evol IO CAT '!I63/'tablas evol IO CAT '!I76-1,"-")</f>
        <v>-2.4140162232569096E-2</v>
      </c>
      <c r="G63" s="126">
        <f>IFERROR('tablas evol IO CAT '!K63/'tablas evol IO CAT '!K76-1,"-")</f>
        <v>-4.3332598885459039E-2</v>
      </c>
      <c r="H63" s="126">
        <f>IFERROR('tablas evol IO CAT '!M63/'tablas evol IO CAT '!M76-1,"-")</f>
        <v>-2.4803804613551916E-2</v>
      </c>
    </row>
    <row r="64" spans="2:8" ht="15" hidden="1" customHeight="1" outlineLevel="1" x14ac:dyDescent="0.25">
      <c r="B64" s="114" t="s">
        <v>86</v>
      </c>
      <c r="C64" s="155">
        <f>IFERROR('tablas evol IO CAT '!C64/'tablas evol IO CAT '!C77-1,"-")</f>
        <v>-0.16612822118978132</v>
      </c>
      <c r="D64" s="155">
        <f>IFERROR('tablas evol IO CAT '!E64/'tablas evol IO CAT '!E77-1,"-")</f>
        <v>-0.13932027048596729</v>
      </c>
      <c r="E64" s="155">
        <f>IFERROR('tablas evol IO CAT '!G64/'tablas evol IO CAT '!G77-1,"-")</f>
        <v>-3.5103573967902091E-2</v>
      </c>
      <c r="F64" s="126">
        <f>IFERROR('tablas evol IO CAT '!I64/'tablas evol IO CAT '!I77-1,"-")</f>
        <v>-5.0841294014291494E-2</v>
      </c>
      <c r="G64" s="155">
        <f>IFERROR('tablas evol IO CAT '!K64/'tablas evol IO CAT '!K77-1,"-")</f>
        <v>-0.15320306739639999</v>
      </c>
      <c r="H64" s="126">
        <f>IFERROR('tablas evol IO CAT '!M64/'tablas evol IO CAT '!M77-1,"-")</f>
        <v>-9.0055212372791349E-2</v>
      </c>
    </row>
    <row r="65" spans="2:8" ht="15" hidden="1" customHeight="1" outlineLevel="1" x14ac:dyDescent="0.25">
      <c r="B65" s="114" t="s">
        <v>87</v>
      </c>
      <c r="C65" s="155">
        <f>IFERROR('tablas evol IO CAT '!C65/'tablas evol IO CAT '!C78-1,"-")</f>
        <v>-0.75497083630227113</v>
      </c>
      <c r="D65" s="155">
        <f>IFERROR('tablas evol IO CAT '!E65/'tablas evol IO CAT '!E78-1,"-")</f>
        <v>-8.9141823465376469E-2</v>
      </c>
      <c r="E65" s="155">
        <f>IFERROR('tablas evol IO CAT '!G65/'tablas evol IO CAT '!G78-1,"-")</f>
        <v>-2.260727368692661E-2</v>
      </c>
      <c r="F65" s="126">
        <f>IFERROR('tablas evol IO CAT '!I65/'tablas evol IO CAT '!I78-1,"-")</f>
        <v>-3.0338795948830821E-2</v>
      </c>
      <c r="G65" s="155">
        <f>IFERROR('tablas evol IO CAT '!K65/'tablas evol IO CAT '!K78-1,"-")</f>
        <v>-0.15059583581588376</v>
      </c>
      <c r="H65" s="126">
        <f>IFERROR('tablas evol IO CAT '!M65/'tablas evol IO CAT '!M78-1,"-")</f>
        <v>-7.5085057124521404E-2</v>
      </c>
    </row>
    <row r="66" spans="2:8" ht="15" hidden="1" customHeight="1" outlineLevel="1" x14ac:dyDescent="0.25">
      <c r="B66" s="114" t="s">
        <v>88</v>
      </c>
      <c r="C66" s="155">
        <f>IFERROR('tablas evol IO CAT '!C66/'tablas evol IO CAT '!C79-1,"-")</f>
        <v>-0.37609753620554021</v>
      </c>
      <c r="D66" s="155">
        <f>IFERROR('tablas evol IO CAT '!E66/'tablas evol IO CAT '!E79-1,"-")</f>
        <v>-0.24511599728241762</v>
      </c>
      <c r="E66" s="155">
        <f>IFERROR('tablas evol IO CAT '!G66/'tablas evol IO CAT '!G79-1,"-")</f>
        <v>-0.1642186014642053</v>
      </c>
      <c r="F66" s="126">
        <f>IFERROR('tablas evol IO CAT '!I66/'tablas evol IO CAT '!I79-1,"-")</f>
        <v>-0.16525535996062068</v>
      </c>
      <c r="G66" s="155">
        <f>IFERROR('tablas evol IO CAT '!K66/'tablas evol IO CAT '!K79-1,"-")</f>
        <v>-0.21807270579177496</v>
      </c>
      <c r="H66" s="126">
        <f>IFERROR('tablas evol IO CAT '!M66/'tablas evol IO CAT '!M79-1,"-")</f>
        <v>-0.18416107587675112</v>
      </c>
    </row>
    <row r="67" spans="2:8" ht="15" hidden="1" customHeight="1" outlineLevel="1" x14ac:dyDescent="0.25">
      <c r="B67" s="114" t="s">
        <v>89</v>
      </c>
      <c r="C67" s="155">
        <f>IFERROR('tablas evol IO CAT '!C67/'tablas evol IO CAT '!C80-1,"-")</f>
        <v>-0.44231750748032883</v>
      </c>
      <c r="D67" s="155">
        <f>IFERROR('tablas evol IO CAT '!E67/'tablas evol IO CAT '!E80-1,"-")</f>
        <v>-0.16324749017896112</v>
      </c>
      <c r="E67" s="155">
        <f>IFERROR('tablas evol IO CAT '!G67/'tablas evol IO CAT '!G80-1,"-")</f>
        <v>-0.18457743298622475</v>
      </c>
      <c r="F67" s="126">
        <f>IFERROR('tablas evol IO CAT '!I67/'tablas evol IO CAT '!I80-1,"-")</f>
        <v>-0.1662211039471615</v>
      </c>
      <c r="G67" s="155">
        <f>IFERROR('tablas evol IO CAT '!K67/'tablas evol IO CAT '!K80-1,"-")</f>
        <v>-0.25122210414452717</v>
      </c>
      <c r="H67" s="126">
        <f>IFERROR('tablas evol IO CAT '!M67/'tablas evol IO CAT '!M80-1,"-")</f>
        <v>-0.19441517386722873</v>
      </c>
    </row>
    <row r="68" spans="2:8" ht="15" hidden="1" customHeight="1" outlineLevel="1" x14ac:dyDescent="0.25">
      <c r="B68" s="114" t="s">
        <v>90</v>
      </c>
      <c r="C68" s="155">
        <f>IFERROR('tablas evol IO CAT '!C68/'tablas evol IO CAT '!C81-1,"-")</f>
        <v>-0.36649688481177156</v>
      </c>
      <c r="D68" s="155">
        <f>IFERROR('tablas evol IO CAT '!E68/'tablas evol IO CAT '!E81-1,"-")</f>
        <v>-0.23802228412256266</v>
      </c>
      <c r="E68" s="155">
        <f>IFERROR('tablas evol IO CAT '!G68/'tablas evol IO CAT '!G81-1,"-")</f>
        <v>-0.1419880036138399</v>
      </c>
      <c r="F68" s="126">
        <f>IFERROR('tablas evol IO CAT '!I68/'tablas evol IO CAT '!I81-1,"-")</f>
        <v>-0.14727488151658774</v>
      </c>
      <c r="G68" s="155">
        <f>IFERROR('tablas evol IO CAT '!K68/'tablas evol IO CAT '!K81-1,"-")</f>
        <v>-0.31999475203358696</v>
      </c>
      <c r="H68" s="126">
        <f>IFERROR('tablas evol IO CAT '!M68/'tablas evol IO CAT '!M81-1,"-")</f>
        <v>-0.21242756750092462</v>
      </c>
    </row>
    <row r="69" spans="2:8" ht="15" hidden="1" customHeight="1" outlineLevel="1" x14ac:dyDescent="0.25">
      <c r="B69" s="114" t="s">
        <v>91</v>
      </c>
      <c r="C69" s="155">
        <f>IFERROR('tablas evol IO CAT '!C69/'tablas evol IO CAT '!C82-1,"-")</f>
        <v>-0.64636171676670862</v>
      </c>
      <c r="D69" s="155">
        <f>IFERROR('tablas evol IO CAT '!E69/'tablas evol IO CAT '!E82-1,"-")</f>
        <v>6.7212770426381407E-3</v>
      </c>
      <c r="E69" s="155">
        <f>IFERROR('tablas evol IO CAT '!G69/'tablas evol IO CAT '!G82-1,"-")</f>
        <v>-0.22831856267021544</v>
      </c>
      <c r="F69" s="126">
        <f>IFERROR('tablas evol IO CAT '!I69/'tablas evol IO CAT '!I82-1,"-")</f>
        <v>-0.18330176307737145</v>
      </c>
      <c r="G69" s="155">
        <f>IFERROR('tablas evol IO CAT '!K69/'tablas evol IO CAT '!K82-1,"-")</f>
        <v>-0.25870646766169147</v>
      </c>
      <c r="H69" s="126">
        <f>IFERROR('tablas evol IO CAT '!M69/'tablas evol IO CAT '!M82-1,"-")</f>
        <v>-0.21124387254901955</v>
      </c>
    </row>
    <row r="70" spans="2:8" ht="15" hidden="1" customHeight="1" outlineLevel="1" x14ac:dyDescent="0.25">
      <c r="B70" s="114" t="s">
        <v>92</v>
      </c>
      <c r="C70" s="155">
        <f>IFERROR('tablas evol IO CAT '!C70/'tablas evol IO CAT '!C83-1,"-")</f>
        <v>-0.56745430425346433</v>
      </c>
      <c r="D70" s="155">
        <f>IFERROR('tablas evol IO CAT '!E70/'tablas evol IO CAT '!E83-1,"-")</f>
        <v>-0.16470098985864179</v>
      </c>
      <c r="E70" s="155">
        <f>IFERROR('tablas evol IO CAT '!G70/'tablas evol IO CAT '!G83-1,"-")</f>
        <v>-0.19045483584767697</v>
      </c>
      <c r="F70" s="126">
        <f>IFERROR('tablas evol IO CAT '!I70/'tablas evol IO CAT '!I83-1,"-")</f>
        <v>-0.17708496149167519</v>
      </c>
      <c r="G70" s="155">
        <f>IFERROR('tablas evol IO CAT '!K70/'tablas evol IO CAT '!K83-1,"-")</f>
        <v>-0.17906828201868008</v>
      </c>
      <c r="H70" s="126">
        <f>IFERROR('tablas evol IO CAT '!M70/'tablas evol IO CAT '!M83-1,"-")</f>
        <v>-0.18013992350100216</v>
      </c>
    </row>
    <row r="71" spans="2:8" ht="15" hidden="1" customHeight="1" outlineLevel="1" x14ac:dyDescent="0.25">
      <c r="B71" s="114" t="s">
        <v>93</v>
      </c>
      <c r="C71" s="155">
        <f>IFERROR('tablas evol IO CAT '!C71/'tablas evol IO CAT '!C84-1,"-")</f>
        <v>-0.73727706596051479</v>
      </c>
      <c r="D71" s="155">
        <f>IFERROR('tablas evol IO CAT '!E71/'tablas evol IO CAT '!E84-1,"-")</f>
        <v>-0.18428942634419343</v>
      </c>
      <c r="E71" s="155">
        <f>IFERROR('tablas evol IO CAT '!G71/'tablas evol IO CAT '!G84-1,"-")</f>
        <v>-0.1962652789344469</v>
      </c>
      <c r="F71" s="126">
        <f>IFERROR('tablas evol IO CAT '!I71/'tablas evol IO CAT '!I84-1,"-")</f>
        <v>-0.18952234206471485</v>
      </c>
      <c r="G71" s="155">
        <f>IFERROR('tablas evol IO CAT '!K71/'tablas evol IO CAT '!K84-1,"-")</f>
        <v>-0.30945839874411307</v>
      </c>
      <c r="H71" s="126">
        <f>IFERROR('tablas evol IO CAT '!M71/'tablas evol IO CAT '!M84-1,"-")</f>
        <v>-0.23709852038975099</v>
      </c>
    </row>
    <row r="72" spans="2:8" ht="15" hidden="1" customHeight="1" outlineLevel="1" x14ac:dyDescent="0.25">
      <c r="B72" s="114" t="s">
        <v>94</v>
      </c>
      <c r="C72" s="155">
        <f>IFERROR('tablas evol IO CAT '!C72/'tablas evol IO CAT '!C85-1,"-")</f>
        <v>-0.20966721088215046</v>
      </c>
      <c r="D72" s="155">
        <f>IFERROR('tablas evol IO CAT '!E72/'tablas evol IO CAT '!E85-1,"-")</f>
        <v>-0.28611149728903107</v>
      </c>
      <c r="E72" s="155">
        <f>IFERROR('tablas evol IO CAT '!G72/'tablas evol IO CAT '!G85-1,"-")</f>
        <v>-0.20556544731430959</v>
      </c>
      <c r="F72" s="126">
        <f>IFERROR('tablas evol IO CAT '!I72/'tablas evol IO CAT '!I85-1,"-")</f>
        <v>-0.21336996336996328</v>
      </c>
      <c r="G72" s="155">
        <f>IFERROR('tablas evol IO CAT '!K72/'tablas evol IO CAT '!K85-1,"-")</f>
        <v>-0.28961084086170952</v>
      </c>
      <c r="H72" s="126">
        <f>IFERROR('tablas evol IO CAT '!M72/'tablas evol IO CAT '!M85-1,"-")</f>
        <v>-0.24324716816729597</v>
      </c>
    </row>
    <row r="73" spans="2:8" ht="15" hidden="1" customHeight="1" outlineLevel="1" x14ac:dyDescent="0.25">
      <c r="B73" s="114" t="s">
        <v>95</v>
      </c>
      <c r="C73" s="155">
        <f>IFERROR('tablas evol IO CAT '!C73/'tablas evol IO CAT '!C86-1,"-")</f>
        <v>-0.26327986549734173</v>
      </c>
      <c r="D73" s="155">
        <f>IFERROR('tablas evol IO CAT '!E73/'tablas evol IO CAT '!E86-1,"-")</f>
        <v>-0.26569181956131882</v>
      </c>
      <c r="E73" s="155">
        <f>IFERROR('tablas evol IO CAT '!G73/'tablas evol IO CAT '!G86-1,"-")</f>
        <v>-8.3589813173063354E-2</v>
      </c>
      <c r="F73" s="126">
        <f>IFERROR('tablas evol IO CAT '!I73/'tablas evol IO CAT '!I86-1,"-")</f>
        <v>-0.11793908493224214</v>
      </c>
      <c r="G73" s="155">
        <f>IFERROR('tablas evol IO CAT '!K73/'tablas evol IO CAT '!K86-1,"-")</f>
        <v>-0.1959865240955031</v>
      </c>
      <c r="H73" s="126">
        <f>IFERROR('tablas evol IO CAT '!M73/'tablas evol IO CAT '!M86-1,"-")</f>
        <v>-0.14995834490419324</v>
      </c>
    </row>
    <row r="74" spans="2:8" ht="15" hidden="1" customHeight="1" outlineLevel="1" x14ac:dyDescent="0.25">
      <c r="B74" s="114" t="s">
        <v>96</v>
      </c>
      <c r="C74" s="155">
        <f>IFERROR('tablas evol IO CAT '!C74/'tablas evol IO CAT '!C87-1,"-")</f>
        <v>-6.5333027231644358E-2</v>
      </c>
      <c r="D74" s="155">
        <f>IFERROR('tablas evol IO CAT '!E74/'tablas evol IO CAT '!E87-1,"-")</f>
        <v>-8.7450927304724591E-2</v>
      </c>
      <c r="E74" s="155">
        <f>IFERROR('tablas evol IO CAT '!G74/'tablas evol IO CAT '!G87-1,"-")</f>
        <v>-0.11196014774952068</v>
      </c>
      <c r="F74" s="126">
        <f>IFERROR('tablas evol IO CAT '!I74/'tablas evol IO CAT '!I87-1,"-")</f>
        <v>-0.10352941176470587</v>
      </c>
      <c r="G74" s="155">
        <f>IFERROR('tablas evol IO CAT '!K74/'tablas evol IO CAT '!K87-1,"-")</f>
        <v>-0.10556760665220544</v>
      </c>
      <c r="H74" s="126">
        <f>IFERROR('tablas evol IO CAT '!M74/'tablas evol IO CAT '!M87-1,"-")</f>
        <v>-0.10564242012236569</v>
      </c>
    </row>
    <row r="75" spans="2:8" ht="15" hidden="1" customHeight="1" outlineLevel="1" x14ac:dyDescent="0.25">
      <c r="B75" s="114" t="s">
        <v>97</v>
      </c>
      <c r="C75" s="155">
        <f>IFERROR('tablas evol IO CAT '!C75/'tablas evol IO CAT '!C88-1,"-")</f>
        <v>-9.4738078183996377E-2</v>
      </c>
      <c r="D75" s="155">
        <f>IFERROR('tablas evol IO CAT '!E75/'tablas evol IO CAT '!E88-1,"-")</f>
        <v>-2.5664388762338564E-2</v>
      </c>
      <c r="E75" s="155">
        <f>IFERROR('tablas evol IO CAT '!G75/'tablas evol IO CAT '!G88-1,"-")</f>
        <v>1.1662443358460228E-2</v>
      </c>
      <c r="F75" s="126">
        <f>IFERROR('tablas evol IO CAT '!I75/'tablas evol IO CAT '!I88-1,"-")</f>
        <v>8.5457705677867146E-3</v>
      </c>
      <c r="G75" s="155">
        <f>IFERROR('tablas evol IO CAT '!K75/'tablas evol IO CAT '!K88-1,"-")</f>
        <v>-0.10965982488876136</v>
      </c>
      <c r="H75" s="126">
        <f>IFERROR('tablas evol IO CAT '!M75/'tablas evol IO CAT '!M88-1,"-")</f>
        <v>-4.0981240981241007E-2</v>
      </c>
    </row>
    <row r="76" spans="2:8" collapsed="1" x14ac:dyDescent="0.25">
      <c r="B76" s="71">
        <v>2009</v>
      </c>
      <c r="C76" s="126">
        <f>IFERROR('tablas evol IO CAT '!C76/'tablas evol IO CAT '!C89-1,"-")</f>
        <v>-0.33104561669333876</v>
      </c>
      <c r="D76" s="126">
        <f>IFERROR('tablas evol IO CAT '!E76/'tablas evol IO CAT '!E89-1,"-")</f>
        <v>-0.16063311671073088</v>
      </c>
      <c r="E76" s="126">
        <f>IFERROR('tablas evol IO CAT '!G76/'tablas evol IO CAT '!G89-1,"-")</f>
        <v>-0.13024691274671307</v>
      </c>
      <c r="F76" s="126">
        <f>IFERROR('tablas evol IO CAT '!I76/'tablas evol IO CAT '!I89-1,"-")</f>
        <v>-0.12795223707563697</v>
      </c>
      <c r="G76" s="126">
        <f>IFERROR('tablas evol IO CAT '!K76/'tablas evol IO CAT '!K89-1,"-")</f>
        <v>-0.20995911866870487</v>
      </c>
      <c r="H76" s="126">
        <f>IFERROR('tablas evol IO CAT '!M76/'tablas evol IO CAT '!M89-1,"-")</f>
        <v>-0.15964622936945139</v>
      </c>
    </row>
    <row r="77" spans="2:8" ht="15" hidden="1" customHeight="1" outlineLevel="1" x14ac:dyDescent="0.25">
      <c r="B77" s="114" t="s">
        <v>86</v>
      </c>
      <c r="C77" s="155">
        <f>IFERROR('tablas evol IO CAT '!C77/'tablas evol IO CAT '!C90-1,"-")</f>
        <v>0.1017955688104577</v>
      </c>
      <c r="D77" s="155">
        <f>IFERROR('tablas evol IO CAT '!E77/'tablas evol IO CAT '!E90-1,"-")</f>
        <v>-5.9033711356222263E-3</v>
      </c>
      <c r="E77" s="155">
        <f>IFERROR('tablas evol IO CAT '!G77/'tablas evol IO CAT '!G90-1,"-")</f>
        <v>1.9142962713438516E-2</v>
      </c>
      <c r="F77" s="126">
        <f>IFERROR('tablas evol IO CAT '!I77/'tablas evol IO CAT '!I90-1,"-")</f>
        <v>1.62044250545339E-2</v>
      </c>
      <c r="G77" s="155">
        <f>IFERROR('tablas evol IO CAT '!K77/'tablas evol IO CAT '!K90-1,"-")</f>
        <v>-0.11513012792236443</v>
      </c>
      <c r="H77" s="126">
        <f>IFERROR('tablas evol IO CAT '!M77/'tablas evol IO CAT '!M90-1,"-")</f>
        <v>-3.8198143357175307E-2</v>
      </c>
    </row>
    <row r="78" spans="2:8" ht="15" hidden="1" customHeight="1" outlineLevel="1" x14ac:dyDescent="0.25">
      <c r="B78" s="114" t="s">
        <v>87</v>
      </c>
      <c r="C78" s="155">
        <f>IFERROR('tablas evol IO CAT '!C78/'tablas evol IO CAT '!C91-1,"-")</f>
        <v>-0.43884136937315155</v>
      </c>
      <c r="D78" s="155">
        <f>IFERROR('tablas evol IO CAT '!E78/'tablas evol IO CAT '!E91-1,"-")</f>
        <v>-0.10227272727272729</v>
      </c>
      <c r="E78" s="155">
        <f>IFERROR('tablas evol IO CAT '!G78/'tablas evol IO CAT '!G91-1,"-")</f>
        <v>-3.1677297343661315E-2</v>
      </c>
      <c r="F78" s="126">
        <f>IFERROR('tablas evol IO CAT '!I78/'tablas evol IO CAT '!I91-1,"-")</f>
        <v>-5.572574762946747E-2</v>
      </c>
      <c r="G78" s="155">
        <f>IFERROR('tablas evol IO CAT '!K78/'tablas evol IO CAT '!K91-1,"-")</f>
        <v>-6.6133246244284849E-2</v>
      </c>
      <c r="H78" s="126">
        <f>IFERROR('tablas evol IO CAT '!M78/'tablas evol IO CAT '!M91-1,"-")</f>
        <v>-5.9881151912235198E-2</v>
      </c>
    </row>
    <row r="79" spans="2:8" ht="15" hidden="1" customHeight="1" outlineLevel="1" x14ac:dyDescent="0.25">
      <c r="B79" s="114" t="s">
        <v>88</v>
      </c>
      <c r="C79" s="155">
        <f>IFERROR('tablas evol IO CAT '!C79/'tablas evol IO CAT '!C92-1,"-")</f>
        <v>-0.14913456894946941</v>
      </c>
      <c r="D79" s="155">
        <f>IFERROR('tablas evol IO CAT '!E79/'tablas evol IO CAT '!E92-1,"-")</f>
        <v>-7.3532358244840612E-2</v>
      </c>
      <c r="E79" s="155">
        <f>IFERROR('tablas evol IO CAT '!G79/'tablas evol IO CAT '!G92-1,"-")</f>
        <v>-6.1891714141010246E-3</v>
      </c>
      <c r="F79" s="126">
        <f>IFERROR('tablas evol IO CAT '!I79/'tablas evol IO CAT '!I92-1,"-")</f>
        <v>-2.0738137082601082E-2</v>
      </c>
      <c r="G79" s="155">
        <f>IFERROR('tablas evol IO CAT '!K79/'tablas evol IO CAT '!K92-1,"-")</f>
        <v>-7.1756029499701057E-2</v>
      </c>
      <c r="H79" s="126">
        <f>IFERROR('tablas evol IO CAT '!M79/'tablas evol IO CAT '!M92-1,"-")</f>
        <v>-4.0029514849658776E-2</v>
      </c>
    </row>
    <row r="80" spans="2:8" ht="15" hidden="1" customHeight="1" outlineLevel="1" x14ac:dyDescent="0.25">
      <c r="B80" s="114" t="s">
        <v>89</v>
      </c>
      <c r="C80" s="155">
        <f>IFERROR('tablas evol IO CAT '!C80/'tablas evol IO CAT '!C93-1,"-")</f>
        <v>0.16640429576911364</v>
      </c>
      <c r="D80" s="155">
        <f>IFERROR('tablas evol IO CAT '!E80/'tablas evol IO CAT '!E93-1,"-")</f>
        <v>-0.16811909949164849</v>
      </c>
      <c r="E80" s="155">
        <f>IFERROR('tablas evol IO CAT '!G80/'tablas evol IO CAT '!G93-1,"-")</f>
        <v>-2.6605152067941673E-2</v>
      </c>
      <c r="F80" s="126">
        <f>IFERROR('tablas evol IO CAT '!I80/'tablas evol IO CAT '!I93-1,"-")</f>
        <v>-5.0186706497386102E-2</v>
      </c>
      <c r="G80" s="155">
        <f>IFERROR('tablas evol IO CAT '!K80/'tablas evol IO CAT '!K93-1,"-")</f>
        <v>-7.454760031471297E-2</v>
      </c>
      <c r="H80" s="126">
        <f>IFERROR('tablas evol IO CAT '!M80/'tablas evol IO CAT '!M93-1,"-")</f>
        <v>-5.9153998678122988E-2</v>
      </c>
    </row>
    <row r="81" spans="2:8" ht="15" hidden="1" customHeight="1" outlineLevel="1" x14ac:dyDescent="0.25">
      <c r="B81" s="114" t="s">
        <v>90</v>
      </c>
      <c r="C81" s="155">
        <f>IFERROR('tablas evol IO CAT '!C81/'tablas evol IO CAT '!C94-1,"-")</f>
        <v>-0.20549500538109633</v>
      </c>
      <c r="D81" s="155">
        <f>IFERROR('tablas evol IO CAT '!E81/'tablas evol IO CAT '!E94-1,"-")</f>
        <v>-3.1300593631948259E-2</v>
      </c>
      <c r="E81" s="155">
        <f>IFERROR('tablas evol IO CAT '!G81/'tablas evol IO CAT '!G94-1,"-")</f>
        <v>2.8932895484130583E-3</v>
      </c>
      <c r="F81" s="126">
        <f>IFERROR('tablas evol IO CAT '!I81/'tablas evol IO CAT '!I94-1,"-")</f>
        <v>-6.9419931756675712E-3</v>
      </c>
      <c r="G81" s="155">
        <f>IFERROR('tablas evol IO CAT '!K81/'tablas evol IO CAT '!K94-1,"-")</f>
        <v>2.2263948497853958E-2</v>
      </c>
      <c r="H81" s="126">
        <f>IFERROR('tablas evol IO CAT '!M81/'tablas evol IO CAT '!M94-1,"-")</f>
        <v>3.4640603736235676E-3</v>
      </c>
    </row>
    <row r="82" spans="2:8" ht="15" hidden="1" customHeight="1" outlineLevel="1" x14ac:dyDescent="0.25">
      <c r="B82" s="114" t="s">
        <v>91</v>
      </c>
      <c r="C82" s="155">
        <f>IFERROR('tablas evol IO CAT '!C82/'tablas evol IO CAT '!C95-1,"-")</f>
        <v>0.11722939610801908</v>
      </c>
      <c r="D82" s="155">
        <f>IFERROR('tablas evol IO CAT '!E82/'tablas evol IO CAT '!E95-1,"-")</f>
        <v>-9.555471124620063E-2</v>
      </c>
      <c r="E82" s="155">
        <f>IFERROR('tablas evol IO CAT '!G82/'tablas evol IO CAT '!G95-1,"-")</f>
        <v>-2.2930145458363804E-2</v>
      </c>
      <c r="F82" s="126">
        <f>IFERROR('tablas evol IO CAT '!I82/'tablas evol IO CAT '!I95-1,"-")</f>
        <v>-3.3516406139980415E-2</v>
      </c>
      <c r="G82" s="155">
        <f>IFERROR('tablas evol IO CAT '!K82/'tablas evol IO CAT '!K95-1,"-")</f>
        <v>-7.0591861898890218E-2</v>
      </c>
      <c r="H82" s="126">
        <f>IFERROR('tablas evol IO CAT '!M82/'tablas evol IO CAT '!M95-1,"-")</f>
        <v>-4.7980166253463463E-2</v>
      </c>
    </row>
    <row r="83" spans="2:8" ht="15" hidden="1" customHeight="1" outlineLevel="1" x14ac:dyDescent="0.25">
      <c r="B83" s="114" t="s">
        <v>92</v>
      </c>
      <c r="C83" s="155">
        <f>IFERROR('tablas evol IO CAT '!C83/'tablas evol IO CAT '!C96-1,"-")</f>
        <v>-0.17545458785024171</v>
      </c>
      <c r="D83" s="155">
        <f>IFERROR('tablas evol IO CAT '!E83/'tablas evol IO CAT '!E96-1,"-")</f>
        <v>-3.8687654086857592E-2</v>
      </c>
      <c r="E83" s="155">
        <f>IFERROR('tablas evol IO CAT '!G83/'tablas evol IO CAT '!G96-1,"-")</f>
        <v>1.1384380386544102E-2</v>
      </c>
      <c r="F83" s="126">
        <f>IFERROR('tablas evol IO CAT '!I83/'tablas evol IO CAT '!I96-1,"-")</f>
        <v>1.3042060645582776E-3</v>
      </c>
      <c r="G83" s="155">
        <f>IFERROR('tablas evol IO CAT '!K83/'tablas evol IO CAT '!K96-1,"-")</f>
        <v>-2.8808971384377435E-2</v>
      </c>
      <c r="H83" s="126">
        <f>IFERROR('tablas evol IO CAT '!M83/'tablas evol IO CAT '!M96-1,"-")</f>
        <v>-9.3978419770275323E-3</v>
      </c>
    </row>
    <row r="84" spans="2:8" ht="15" hidden="1" customHeight="1" outlineLevel="1" x14ac:dyDescent="0.25">
      <c r="B84" s="114" t="s">
        <v>93</v>
      </c>
      <c r="C84" s="155">
        <f>IFERROR('tablas evol IO CAT '!C84/'tablas evol IO CAT '!C97-1,"-")</f>
        <v>0.57143436694654581</v>
      </c>
      <c r="D84" s="155">
        <f>IFERROR('tablas evol IO CAT '!E84/'tablas evol IO CAT '!E97-1,"-")</f>
        <v>0.11599375418246716</v>
      </c>
      <c r="E84" s="155">
        <f>IFERROR('tablas evol IO CAT '!G84/'tablas evol IO CAT '!G97-1,"-")</f>
        <v>0.20030063259828856</v>
      </c>
      <c r="F84" s="126">
        <f>IFERROR('tablas evol IO CAT '!I84/'tablas evol IO CAT '!I97-1,"-")</f>
        <v>0.18888662731528583</v>
      </c>
      <c r="G84" s="155">
        <f>IFERROR('tablas evol IO CAT '!K84/'tablas evol IO CAT '!K97-1,"-")</f>
        <v>0.23419714216517318</v>
      </c>
      <c r="H84" s="126">
        <f>IFERROR('tablas evol IO CAT '!M84/'tablas evol IO CAT '!M97-1,"-")</f>
        <v>0.2058311575282854</v>
      </c>
    </row>
    <row r="85" spans="2:8" ht="15" hidden="1" customHeight="1" outlineLevel="1" x14ac:dyDescent="0.25">
      <c r="B85" s="114" t="s">
        <v>94</v>
      </c>
      <c r="C85" s="155">
        <f>IFERROR('tablas evol IO CAT '!C85/'tablas evol IO CAT '!C98-1,"-")</f>
        <v>-0.24962225565651319</v>
      </c>
      <c r="D85" s="155">
        <f>IFERROR('tablas evol IO CAT '!E85/'tablas evol IO CAT '!E98-1,"-")</f>
        <v>0.1873555628920438</v>
      </c>
      <c r="E85" s="155">
        <f>IFERROR('tablas evol IO CAT '!G85/'tablas evol IO CAT '!G98-1,"-")</f>
        <v>0.13197921930800138</v>
      </c>
      <c r="F85" s="126">
        <f>IFERROR('tablas evol IO CAT '!I85/'tablas evol IO CAT '!I98-1,"-")</f>
        <v>0.13783864245311084</v>
      </c>
      <c r="G85" s="155">
        <f>IFERROR('tablas evol IO CAT '!K85/'tablas evol IO CAT '!K98-1,"-")</f>
        <v>9.6798780487804992E-2</v>
      </c>
      <c r="H85" s="126">
        <f>IFERROR('tablas evol IO CAT '!M85/'tablas evol IO CAT '!M98-1,"-")</f>
        <v>0.1242448979591837</v>
      </c>
    </row>
    <row r="86" spans="2:8" ht="15" hidden="1" customHeight="1" outlineLevel="1" x14ac:dyDescent="0.25">
      <c r="B86" s="114" t="s">
        <v>95</v>
      </c>
      <c r="C86" s="155">
        <f>IFERROR('tablas evol IO CAT '!C86/'tablas evol IO CAT '!C99-1,"-")</f>
        <v>0.53790923635228483</v>
      </c>
      <c r="D86" s="155">
        <f>IFERROR('tablas evol IO CAT '!E86/'tablas evol IO CAT '!E99-1,"-")</f>
        <v>1.6832655351381565E-2</v>
      </c>
      <c r="E86" s="155">
        <f>IFERROR('tablas evol IO CAT '!G86/'tablas evol IO CAT '!G99-1,"-")</f>
        <v>-3.4093737532066126E-2</v>
      </c>
      <c r="F86" s="126">
        <f>IFERROR('tablas evol IO CAT '!I86/'tablas evol IO CAT '!I99-1,"-")</f>
        <v>-1.2978413455171589E-2</v>
      </c>
      <c r="G86" s="155">
        <f>IFERROR('tablas evol IO CAT '!K86/'tablas evol IO CAT '!K99-1,"-")</f>
        <v>-4.2298716452743301E-3</v>
      </c>
      <c r="H86" s="126">
        <f>IFERROR('tablas evol IO CAT '!M86/'tablas evol IO CAT '!M99-1,"-")</f>
        <v>-9.3535075653371491E-3</v>
      </c>
    </row>
    <row r="87" spans="2:8" ht="15" hidden="1" customHeight="1" outlineLevel="1" x14ac:dyDescent="0.25">
      <c r="B87" s="114" t="s">
        <v>96</v>
      </c>
      <c r="C87" s="155">
        <f>IFERROR('tablas evol IO CAT '!C87/'tablas evol IO CAT '!C100-1,"-")</f>
        <v>4.7836117305565917E-2</v>
      </c>
      <c r="D87" s="155">
        <f>IFERROR('tablas evol IO CAT '!E87/'tablas evol IO CAT '!E100-1,"-")</f>
        <v>-3.0958940049849115E-2</v>
      </c>
      <c r="E87" s="155">
        <f>IFERROR('tablas evol IO CAT '!G87/'tablas evol IO CAT '!G100-1,"-")</f>
        <v>6.365908603853665E-3</v>
      </c>
      <c r="F87" s="126">
        <f>IFERROR('tablas evol IO CAT '!I87/'tablas evol IO CAT '!I100-1,"-")</f>
        <v>-2.6136957658118298E-4</v>
      </c>
      <c r="G87" s="155">
        <f>IFERROR('tablas evol IO CAT '!K87/'tablas evol IO CAT '!K100-1,"-")</f>
        <v>-1.2283959434366554E-2</v>
      </c>
      <c r="H87" s="126">
        <f>IFERROR('tablas evol IO CAT '!M87/'tablas evol IO CAT '!M100-1,"-")</f>
        <v>-4.6014345648938138E-3</v>
      </c>
    </row>
    <row r="88" spans="2:8" ht="15" hidden="1" customHeight="1" outlineLevel="1" x14ac:dyDescent="0.25">
      <c r="B88" s="114" t="s">
        <v>97</v>
      </c>
      <c r="C88" s="155">
        <f>IFERROR('tablas evol IO CAT '!C88/'tablas evol IO CAT '!C101-1,"-")</f>
        <v>0.22300950021006782</v>
      </c>
      <c r="D88" s="155">
        <f>IFERROR('tablas evol IO CAT '!E88/'tablas evol IO CAT '!E101-1,"-")</f>
        <v>-6.1832169824761363E-2</v>
      </c>
      <c r="E88" s="155">
        <f>IFERROR('tablas evol IO CAT '!G88/'tablas evol IO CAT '!G101-1,"-")</f>
        <v>8.3694802826037584E-3</v>
      </c>
      <c r="F88" s="126">
        <f>IFERROR('tablas evol IO CAT '!I88/'tablas evol IO CAT '!I101-1,"-")</f>
        <v>-2.3121387283236983E-3</v>
      </c>
      <c r="G88" s="155">
        <f>IFERROR('tablas evol IO CAT '!K88/'tablas evol IO CAT '!K101-1,"-")</f>
        <v>1.5745735529960614E-2</v>
      </c>
      <c r="H88" s="126">
        <f>IFERROR('tablas evol IO CAT '!M88/'tablas evol IO CAT '!M101-1,"-")</f>
        <v>4.93039443155463E-3</v>
      </c>
    </row>
    <row r="89" spans="2:8" collapsed="1" x14ac:dyDescent="0.25">
      <c r="B89" s="71">
        <v>2008</v>
      </c>
      <c r="C89" s="126">
        <f>IFERROR('tablas evol IO CAT '!C89/'tablas evol IO CAT '!C102-1,"-")</f>
        <v>5.0251901670881338E-3</v>
      </c>
      <c r="D89" s="126">
        <f>IFERROR('tablas evol IO CAT '!E89/'tablas evol IO CAT '!E102-1,"-")</f>
        <v>-2.3816448288151326E-2</v>
      </c>
      <c r="E89" s="126">
        <f>IFERROR('tablas evol IO CAT '!G89/'tablas evol IO CAT '!G102-1,"-")</f>
        <v>1.6284675978849528E-2</v>
      </c>
      <c r="F89" s="126">
        <f>IFERROR('tablas evol IO CAT '!I89/'tablas evol IO CAT '!I102-1,"-")</f>
        <v>8.967651580376268E-3</v>
      </c>
      <c r="G89" s="126">
        <f>IFERROR('tablas evol IO CAT '!K89/'tablas evol IO CAT '!K102-1,"-")</f>
        <v>-1.2138033623525391E-2</v>
      </c>
      <c r="H89" s="126">
        <f>IFERROR('tablas evol IO CAT '!M89/'tablas evol IO CAT '!M102-1,"-")</f>
        <v>1.0161953465488427E-3</v>
      </c>
    </row>
    <row r="90" spans="2:8" ht="15" hidden="1" customHeight="1" outlineLevel="1" x14ac:dyDescent="0.25">
      <c r="B90" s="114" t="s">
        <v>86</v>
      </c>
      <c r="C90" s="155">
        <f>IFERROR('tablas evol IO CAT '!C90/'tablas evol IO CAT '!C103-1,"-")</f>
        <v>0.19382783646451984</v>
      </c>
      <c r="D90" s="155">
        <f>IFERROR('tablas evol IO CAT '!E90/'tablas evol IO CAT '!E103-1,"-")</f>
        <v>-6.0154767119287356E-2</v>
      </c>
      <c r="E90" s="155">
        <f>IFERROR('tablas evol IO CAT '!G90/'tablas evol IO CAT '!G103-1,"-")</f>
        <v>1.4036864279649564E-3</v>
      </c>
      <c r="F90" s="126">
        <f>IFERROR('tablas evol IO CAT '!I90/'tablas evol IO CAT '!I103-1,"-")</f>
        <v>-9.4150331841333923E-3</v>
      </c>
      <c r="G90" s="155">
        <f>IFERROR('tablas evol IO CAT '!K90/'tablas evol IO CAT '!K103-1,"-")</f>
        <v>3.8320610687023082E-2</v>
      </c>
      <c r="H90" s="126">
        <f>IFERROR('tablas evol IO CAT '!M90/'tablas evol IO CAT '!M103-1,"-")</f>
        <v>9.6803933620159821E-3</v>
      </c>
    </row>
    <row r="91" spans="2:8" ht="15" hidden="1" customHeight="1" outlineLevel="1" x14ac:dyDescent="0.25">
      <c r="B91" s="114" t="s">
        <v>87</v>
      </c>
      <c r="C91" s="155">
        <f>IFERROR('tablas evol IO CAT '!C91/'tablas evol IO CAT '!C104-1,"-")</f>
        <v>1.2829858122749598</v>
      </c>
      <c r="D91" s="155">
        <f>IFERROR('tablas evol IO CAT '!E91/'tablas evol IO CAT '!E104-1,"-")</f>
        <v>-6.1387354205022504E-4</v>
      </c>
      <c r="E91" s="155">
        <f>IFERROR('tablas evol IO CAT '!G91/'tablas evol IO CAT '!G104-1,"-")</f>
        <v>-4.6036720248047613E-2</v>
      </c>
      <c r="F91" s="126">
        <f>IFERROR('tablas evol IO CAT '!I91/'tablas evol IO CAT '!I104-1,"-")</f>
        <v>-2.169259312116445E-2</v>
      </c>
      <c r="G91" s="155">
        <f>IFERROR('tablas evol IO CAT '!K91/'tablas evol IO CAT '!K104-1,"-")</f>
        <v>1.9633507853404897E-3</v>
      </c>
      <c r="H91" s="126">
        <f>IFERROR('tablas evol IO CAT '!M91/'tablas evol IO CAT '!M104-1,"-")</f>
        <v>-1.2042751768779336E-2</v>
      </c>
    </row>
    <row r="92" spans="2:8" ht="15" hidden="1" customHeight="1" outlineLevel="1" x14ac:dyDescent="0.25">
      <c r="B92" s="114" t="s">
        <v>88</v>
      </c>
      <c r="C92" s="155">
        <f>IFERROR('tablas evol IO CAT '!C92/'tablas evol IO CAT '!C105-1,"-")</f>
        <v>-0.10163025750249444</v>
      </c>
      <c r="D92" s="155">
        <f>IFERROR('tablas evol IO CAT '!E92/'tablas evol IO CAT '!E105-1,"-")</f>
        <v>-6.5355805243445753E-2</v>
      </c>
      <c r="E92" s="155">
        <f>IFERROR('tablas evol IO CAT '!G92/'tablas evol IO CAT '!G105-1,"-")</f>
        <v>-0.16518853893958185</v>
      </c>
      <c r="F92" s="126">
        <f>IFERROR('tablas evol IO CAT '!I92/'tablas evol IO CAT '!I105-1,"-")</f>
        <v>-0.14603031667417077</v>
      </c>
      <c r="G92" s="155">
        <f>IFERROR('tablas evol IO CAT '!K92/'tablas evol IO CAT '!K105-1,"-")</f>
        <v>-5.3528945281521301E-3</v>
      </c>
      <c r="H92" s="126">
        <f>IFERROR('tablas evol IO CAT '!M92/'tablas evol IO CAT '!M105-1,"-")</f>
        <v>-9.7252289758534505E-2</v>
      </c>
    </row>
    <row r="93" spans="2:8" ht="15" hidden="1" customHeight="1" outlineLevel="1" x14ac:dyDescent="0.25">
      <c r="B93" s="114" t="s">
        <v>89</v>
      </c>
      <c r="C93" s="155">
        <f>IFERROR('tablas evol IO CAT '!C93/'tablas evol IO CAT '!C106-1,"-")</f>
        <v>-0.27523703846813574</v>
      </c>
      <c r="D93" s="155">
        <f>IFERROR('tablas evol IO CAT '!E93/'tablas evol IO CAT '!E106-1,"-")</f>
        <v>-0.12181122448979598</v>
      </c>
      <c r="E93" s="155">
        <f>IFERROR('tablas evol IO CAT '!G93/'tablas evol IO CAT '!G106-1,"-")</f>
        <v>-0.13205718615430251</v>
      </c>
      <c r="F93" s="126">
        <f>IFERROR('tablas evol IO CAT '!I93/'tablas evol IO CAT '!I106-1,"-")</f>
        <v>-0.13164721141374824</v>
      </c>
      <c r="G93" s="155">
        <f>IFERROR('tablas evol IO CAT '!K93/'tablas evol IO CAT '!K106-1,"-")</f>
        <v>-7.7983315197678538E-2</v>
      </c>
      <c r="H93" s="126">
        <f>IFERROR('tablas evol IO CAT '!M93/'tablas evol IO CAT '!M106-1,"-")</f>
        <v>-0.11221945137157108</v>
      </c>
    </row>
    <row r="94" spans="2:8" ht="15" hidden="1" customHeight="1" outlineLevel="1" x14ac:dyDescent="0.25">
      <c r="B94" s="114" t="s">
        <v>90</v>
      </c>
      <c r="C94" s="155">
        <f>IFERROR('tablas evol IO CAT '!C94/'tablas evol IO CAT '!C107-1,"-")</f>
        <v>0.71987523247040097</v>
      </c>
      <c r="D94" s="155">
        <f>IFERROR('tablas evol IO CAT '!E94/'tablas evol IO CAT '!E107-1,"-")</f>
        <v>-0.16343115124153484</v>
      </c>
      <c r="E94" s="155">
        <f>IFERROR('tablas evol IO CAT '!G94/'tablas evol IO CAT '!G107-1,"-")</f>
        <v>-2.6128075930761052E-2</v>
      </c>
      <c r="F94" s="126">
        <f>IFERROR('tablas evol IO CAT '!I94/'tablas evol IO CAT '!I107-1,"-")</f>
        <v>-4.7624383684446436E-2</v>
      </c>
      <c r="G94" s="155">
        <f>IFERROR('tablas evol IO CAT '!K94/'tablas evol IO CAT '!K107-1,"-")</f>
        <v>-1.2188659247482803E-2</v>
      </c>
      <c r="H94" s="126">
        <f>IFERROR('tablas evol IO CAT '!M94/'tablas evol IO CAT '!M107-1,"-")</f>
        <v>-3.3596365375418435E-2</v>
      </c>
    </row>
    <row r="95" spans="2:8" ht="15" hidden="1" customHeight="1" outlineLevel="1" x14ac:dyDescent="0.25">
      <c r="B95" s="114" t="s">
        <v>91</v>
      </c>
      <c r="C95" s="155">
        <f>IFERROR('tablas evol IO CAT '!C95/'tablas evol IO CAT '!C108-1,"-")</f>
        <v>-0.33326844655291599</v>
      </c>
      <c r="D95" s="155">
        <f>IFERROR('tablas evol IO CAT '!E95/'tablas evol IO CAT '!E108-1,"-")</f>
        <v>-0.26888888888888884</v>
      </c>
      <c r="E95" s="155">
        <f>IFERROR('tablas evol IO CAT '!G95/'tablas evol IO CAT '!G108-1,"-")</f>
        <v>-9.5146075654264806E-2</v>
      </c>
      <c r="F95" s="126">
        <f>IFERROR('tablas evol IO CAT '!I95/'tablas evol IO CAT '!I108-1,"-")</f>
        <v>-0.1314823874755382</v>
      </c>
      <c r="G95" s="155">
        <f>IFERROR('tablas evol IO CAT '!K95/'tablas evol IO CAT '!K108-1,"-")</f>
        <v>-3.3517056457619598E-2</v>
      </c>
      <c r="H95" s="126">
        <f>IFERROR('tablas evol IO CAT '!M95/'tablas evol IO CAT '!M108-1,"-")</f>
        <v>-9.5501912676428047E-2</v>
      </c>
    </row>
    <row r="96" spans="2:8" ht="15" hidden="1" customHeight="1" outlineLevel="1" x14ac:dyDescent="0.25">
      <c r="B96" s="114" t="s">
        <v>92</v>
      </c>
      <c r="C96" s="155">
        <f>IFERROR('tablas evol IO CAT '!C96/'tablas evol IO CAT '!C109-1,"-")</f>
        <v>0.17346053772766545</v>
      </c>
      <c r="D96" s="155">
        <f>IFERROR('tablas evol IO CAT '!E96/'tablas evol IO CAT '!E109-1,"-")</f>
        <v>-0.11822742474916392</v>
      </c>
      <c r="E96" s="155">
        <f>IFERROR('tablas evol IO CAT '!G96/'tablas evol IO CAT '!G109-1,"-")</f>
        <v>-0.1072304854730356</v>
      </c>
      <c r="F96" s="126">
        <f>IFERROR('tablas evol IO CAT '!I96/'tablas evol IO CAT '!I109-1,"-")</f>
        <v>-0.10674239114606088</v>
      </c>
      <c r="G96" s="155">
        <f>IFERROR('tablas evol IO CAT '!K96/'tablas evol IO CAT '!K109-1,"-")</f>
        <v>5.1005893111156331E-2</v>
      </c>
      <c r="H96" s="126">
        <f>IFERROR('tablas evol IO CAT '!M96/'tablas evol IO CAT '!M109-1,"-")</f>
        <v>-5.4156378600823007E-2</v>
      </c>
    </row>
    <row r="97" spans="2:8" ht="15" hidden="1" customHeight="1" outlineLevel="1" x14ac:dyDescent="0.25">
      <c r="B97" s="114" t="s">
        <v>93</v>
      </c>
      <c r="C97" s="155">
        <f>IFERROR('tablas evol IO CAT '!C97/'tablas evol IO CAT '!C110-1,"-")</f>
        <v>-2.8716216216216228E-2</v>
      </c>
      <c r="D97" s="155">
        <f>IFERROR('tablas evol IO CAT '!E97/'tablas evol IO CAT '!E110-1,"-")</f>
        <v>-0.20823030731190395</v>
      </c>
      <c r="E97" s="155">
        <f>IFERROR('tablas evol IO CAT '!G97/'tablas evol IO CAT '!G110-1,"-")</f>
        <v>-0.24792379517336871</v>
      </c>
      <c r="F97" s="126">
        <f>IFERROR('tablas evol IO CAT '!I97/'tablas evol IO CAT '!I110-1,"-")</f>
        <v>-0.23841264920167415</v>
      </c>
      <c r="G97" s="155">
        <f>IFERROR('tablas evol IO CAT '!K97/'tablas evol IO CAT '!K110-1,"-")</f>
        <v>3.8219763640935378E-2</v>
      </c>
      <c r="H97" s="126">
        <f>IFERROR('tablas evol IO CAT '!M97/'tablas evol IO CAT '!M110-1,"-")</f>
        <v>-0.15592286501377417</v>
      </c>
    </row>
    <row r="98" spans="2:8" ht="15" hidden="1" customHeight="1" outlineLevel="1" x14ac:dyDescent="0.25">
      <c r="B98" s="114" t="s">
        <v>94</v>
      </c>
      <c r="C98" s="155">
        <f>IFERROR('tablas evol IO CAT '!C98/'tablas evol IO CAT '!C111-1,"-")</f>
        <v>-6.9779574801095534E-2</v>
      </c>
      <c r="D98" s="155">
        <f>IFERROR('tablas evol IO CAT '!E98/'tablas evol IO CAT '!E111-1,"-")</f>
        <v>-0.12545113324671575</v>
      </c>
      <c r="E98" s="155">
        <f>IFERROR('tablas evol IO CAT '!G98/'tablas evol IO CAT '!G111-1,"-")</f>
        <v>-9.1206808987589483E-3</v>
      </c>
      <c r="F98" s="126">
        <f>IFERROR('tablas evol IO CAT '!I98/'tablas evol IO CAT '!I111-1,"-")</f>
        <v>-3.5878300803673935E-2</v>
      </c>
      <c r="G98" s="155">
        <f>IFERROR('tablas evol IO CAT '!K98/'tablas evol IO CAT '!K111-1,"-")</f>
        <v>-0.10626702997275206</v>
      </c>
      <c r="H98" s="126">
        <f>IFERROR('tablas evol IO CAT '!M98/'tablas evol IO CAT '!M111-1,"-")</f>
        <v>-6.0870898497393466E-2</v>
      </c>
    </row>
    <row r="99" spans="2:8" ht="15" hidden="1" customHeight="1" outlineLevel="1" x14ac:dyDescent="0.25">
      <c r="B99" s="114" t="s">
        <v>95</v>
      </c>
      <c r="C99" s="155">
        <f>IFERROR('tablas evol IO CAT '!C99/'tablas evol IO CAT '!C112-1,"-")</f>
        <v>-0.17440303503682208</v>
      </c>
      <c r="D99" s="155">
        <f>IFERROR('tablas evol IO CAT '!E99/'tablas evol IO CAT '!E112-1,"-")</f>
        <v>-1.7908802865408413E-2</v>
      </c>
      <c r="E99" s="155">
        <f>IFERROR('tablas evol IO CAT '!G99/'tablas evol IO CAT '!G112-1,"-")</f>
        <v>-9.4821054169114127E-3</v>
      </c>
      <c r="F99" s="126">
        <f>IFERROR('tablas evol IO CAT '!I99/'tablas evol IO CAT '!I112-1,"-")</f>
        <v>-1.4615685762755959E-2</v>
      </c>
      <c r="G99" s="155">
        <f>IFERROR('tablas evol IO CAT '!K99/'tablas evol IO CAT '!K112-1,"-")</f>
        <v>-7.2875674099981413E-4</v>
      </c>
      <c r="H99" s="126">
        <f>IFERROR('tablas evol IO CAT '!M99/'tablas evol IO CAT '!M112-1,"-")</f>
        <v>-9.1317977374949511E-3</v>
      </c>
    </row>
    <row r="100" spans="2:8" ht="15" hidden="1" customHeight="1" outlineLevel="1" x14ac:dyDescent="0.25">
      <c r="B100" s="114" t="s">
        <v>96</v>
      </c>
      <c r="C100" s="155">
        <f>IFERROR('tablas evol IO CAT '!C100/'tablas evol IO CAT '!C113-1,"-")</f>
        <v>0.27526221540035745</v>
      </c>
      <c r="D100" s="155">
        <f>IFERROR('tablas evol IO CAT '!E100/'tablas evol IO CAT '!E113-1,"-")</f>
        <v>-2.1939953810623525E-2</v>
      </c>
      <c r="E100" s="155">
        <f>IFERROR('tablas evol IO CAT '!G100/'tablas evol IO CAT '!G113-1,"-")</f>
        <v>6.5383948691288829E-3</v>
      </c>
      <c r="F100" s="126">
        <f>IFERROR('tablas evol IO CAT '!I100/'tablas evol IO CAT '!I113-1,"-")</f>
        <v>5.6512025233275143E-3</v>
      </c>
      <c r="G100" s="155">
        <f>IFERROR('tablas evol IO CAT '!K100/'tablas evol IO CAT '!K113-1,"-")</f>
        <v>-3.3945080723057686E-2</v>
      </c>
      <c r="H100" s="126">
        <f>IFERROR('tablas evol IO CAT '!M100/'tablas evol IO CAT '!M113-1,"-")</f>
        <v>-9.7829000268024879E-3</v>
      </c>
    </row>
    <row r="101" spans="2:8" ht="15" hidden="1" customHeight="1" outlineLevel="1" x14ac:dyDescent="0.25">
      <c r="B101" s="114" t="s">
        <v>97</v>
      </c>
      <c r="C101" s="155">
        <f>IFERROR('tablas evol IO CAT '!C101/'tablas evol IO CAT '!C114-1,"-")</f>
        <v>0.40086376128778944</v>
      </c>
      <c r="D101" s="155">
        <f>IFERROR('tablas evol IO CAT '!E101/'tablas evol IO CAT '!E114-1,"-")</f>
        <v>2.8575510787256508E-3</v>
      </c>
      <c r="E101" s="155">
        <f>IFERROR('tablas evol IO CAT '!G101/'tablas evol IO CAT '!G114-1,"-")</f>
        <v>4.7495041016977213E-2</v>
      </c>
      <c r="F101" s="126">
        <f>IFERROR('tablas evol IO CAT '!I101/'tablas evol IO CAT '!I114-1,"-")</f>
        <v>4.2011745219093566E-2</v>
      </c>
      <c r="G101" s="155">
        <f>IFERROR('tablas evol IO CAT '!K101/'tablas evol IO CAT '!K114-1,"-")</f>
        <v>1.4044943820224809E-2</v>
      </c>
      <c r="H101" s="126">
        <f>IFERROR('tablas evol IO CAT '!M101/'tablas evol IO CAT '!M114-1,"-")</f>
        <v>3.0638170677028898E-2</v>
      </c>
    </row>
    <row r="102" spans="2:8" collapsed="1" x14ac:dyDescent="0.25">
      <c r="B102" s="71">
        <v>2007</v>
      </c>
      <c r="C102" s="126">
        <f>IFERROR('tablas evol IO CAT '!C102/'tablas evol IO CAT '!C115-1,"-")</f>
        <v>0.12676572065229297</v>
      </c>
      <c r="D102" s="126">
        <f>IFERROR('tablas evol IO CAT '!E102/'tablas evol IO CAT '!E115-1,"-")</f>
        <v>-9.8365205762165453E-2</v>
      </c>
      <c r="E102" s="126">
        <f>IFERROR('tablas evol IO CAT '!G102/'tablas evol IO CAT '!G115-1,"-")</f>
        <v>-6.553821552566641E-2</v>
      </c>
      <c r="F102" s="126">
        <f>IFERROR('tablas evol IO CAT '!I102/'tablas evol IO CAT '!I115-1,"-")</f>
        <v>-6.927504637978954E-2</v>
      </c>
      <c r="G102" s="126">
        <f>IFERROR('tablas evol IO CAT '!K102/'tablas evol IO CAT '!K115-1,"-")</f>
        <v>-1.1512297438897812E-2</v>
      </c>
      <c r="H102" s="126">
        <f>IFERROR('tablas evol IO CAT '!M102/'tablas evol IO CAT '!M115-1,"-")</f>
        <v>-4.7618018101246662E-2</v>
      </c>
    </row>
    <row r="103" spans="2:8" ht="15" customHeight="1" x14ac:dyDescent="0.25">
      <c r="B103" s="415" t="s">
        <v>79</v>
      </c>
      <c r="C103" s="415"/>
      <c r="D103" s="415"/>
      <c r="E103" s="415"/>
      <c r="F103" s="415"/>
      <c r="G103" s="415"/>
      <c r="H103" s="415"/>
    </row>
  </sheetData>
  <mergeCells count="2">
    <mergeCell ref="B5:H5"/>
    <mergeCell ref="B103:H10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97" customWidth="1"/>
    <col min="2" max="2" width="26.7109375" style="297" customWidth="1"/>
    <col min="3" max="4" width="11.140625" style="297" customWidth="1"/>
    <col min="5" max="6" width="10.7109375" style="297" customWidth="1"/>
    <col min="7" max="7" width="11.42578125" style="297"/>
    <col min="8" max="8" width="14.5703125" style="297" customWidth="1"/>
    <col min="9" max="12" width="11.42578125" style="297"/>
    <col min="13" max="13" width="13.7109375" style="297" customWidth="1"/>
    <col min="14" max="257" width="11.42578125" style="297"/>
    <col min="258" max="258" width="41" style="297" customWidth="1"/>
    <col min="259" max="259" width="12.7109375" style="297" customWidth="1"/>
    <col min="260" max="260" width="12.85546875" style="297" customWidth="1"/>
    <col min="261" max="261" width="10.5703125" style="297" customWidth="1"/>
    <col min="262" max="262" width="10.7109375" style="297" customWidth="1"/>
    <col min="263" max="268" width="11.42578125" style="297"/>
    <col min="269" max="269" width="13.7109375" style="297" customWidth="1"/>
    <col min="270" max="513" width="11.42578125" style="297"/>
    <col min="514" max="514" width="41" style="297" customWidth="1"/>
    <col min="515" max="515" width="12.7109375" style="297" customWidth="1"/>
    <col min="516" max="516" width="12.85546875" style="297" customWidth="1"/>
    <col min="517" max="517" width="10.5703125" style="297" customWidth="1"/>
    <col min="518" max="518" width="10.7109375" style="297" customWidth="1"/>
    <col min="519" max="524" width="11.42578125" style="297"/>
    <col min="525" max="525" width="13.7109375" style="297" customWidth="1"/>
    <col min="526" max="769" width="11.42578125" style="297"/>
    <col min="770" max="770" width="41" style="297" customWidth="1"/>
    <col min="771" max="771" width="12.7109375" style="297" customWidth="1"/>
    <col min="772" max="772" width="12.85546875" style="297" customWidth="1"/>
    <col min="773" max="773" width="10.5703125" style="297" customWidth="1"/>
    <col min="774" max="774" width="10.7109375" style="297" customWidth="1"/>
    <col min="775" max="780" width="11.42578125" style="297"/>
    <col min="781" max="781" width="13.7109375" style="297" customWidth="1"/>
    <col min="782" max="1025" width="11.42578125" style="297"/>
    <col min="1026" max="1026" width="41" style="297" customWidth="1"/>
    <col min="1027" max="1027" width="12.7109375" style="297" customWidth="1"/>
    <col min="1028" max="1028" width="12.85546875" style="297" customWidth="1"/>
    <col min="1029" max="1029" width="10.5703125" style="297" customWidth="1"/>
    <col min="1030" max="1030" width="10.7109375" style="297" customWidth="1"/>
    <col min="1031" max="1036" width="11.42578125" style="297"/>
    <col min="1037" max="1037" width="13.7109375" style="297" customWidth="1"/>
    <col min="1038" max="1281" width="11.42578125" style="297"/>
    <col min="1282" max="1282" width="41" style="297" customWidth="1"/>
    <col min="1283" max="1283" width="12.7109375" style="297" customWidth="1"/>
    <col min="1284" max="1284" width="12.85546875" style="297" customWidth="1"/>
    <col min="1285" max="1285" width="10.5703125" style="297" customWidth="1"/>
    <col min="1286" max="1286" width="10.7109375" style="297" customWidth="1"/>
    <col min="1287" max="1292" width="11.42578125" style="297"/>
    <col min="1293" max="1293" width="13.7109375" style="297" customWidth="1"/>
    <col min="1294" max="1537" width="11.42578125" style="297"/>
    <col min="1538" max="1538" width="41" style="297" customWidth="1"/>
    <col min="1539" max="1539" width="12.7109375" style="297" customWidth="1"/>
    <col min="1540" max="1540" width="12.85546875" style="297" customWidth="1"/>
    <col min="1541" max="1541" width="10.5703125" style="297" customWidth="1"/>
    <col min="1542" max="1542" width="10.7109375" style="297" customWidth="1"/>
    <col min="1543" max="1548" width="11.42578125" style="297"/>
    <col min="1549" max="1549" width="13.7109375" style="297" customWidth="1"/>
    <col min="1550" max="1793" width="11.42578125" style="297"/>
    <col min="1794" max="1794" width="41" style="297" customWidth="1"/>
    <col min="1795" max="1795" width="12.7109375" style="297" customWidth="1"/>
    <col min="1796" max="1796" width="12.85546875" style="297" customWidth="1"/>
    <col min="1797" max="1797" width="10.5703125" style="297" customWidth="1"/>
    <col min="1798" max="1798" width="10.7109375" style="297" customWidth="1"/>
    <col min="1799" max="1804" width="11.42578125" style="297"/>
    <col min="1805" max="1805" width="13.7109375" style="297" customWidth="1"/>
    <col min="1806" max="2049" width="11.42578125" style="297"/>
    <col min="2050" max="2050" width="41" style="297" customWidth="1"/>
    <col min="2051" max="2051" width="12.7109375" style="297" customWidth="1"/>
    <col min="2052" max="2052" width="12.85546875" style="297" customWidth="1"/>
    <col min="2053" max="2053" width="10.5703125" style="297" customWidth="1"/>
    <col min="2054" max="2054" width="10.7109375" style="297" customWidth="1"/>
    <col min="2055" max="2060" width="11.42578125" style="297"/>
    <col min="2061" max="2061" width="13.7109375" style="297" customWidth="1"/>
    <col min="2062" max="2305" width="11.42578125" style="297"/>
    <col min="2306" max="2306" width="41" style="297" customWidth="1"/>
    <col min="2307" max="2307" width="12.7109375" style="297" customWidth="1"/>
    <col min="2308" max="2308" width="12.85546875" style="297" customWidth="1"/>
    <col min="2309" max="2309" width="10.5703125" style="297" customWidth="1"/>
    <col min="2310" max="2310" width="10.7109375" style="297" customWidth="1"/>
    <col min="2311" max="2316" width="11.42578125" style="297"/>
    <col min="2317" max="2317" width="13.7109375" style="297" customWidth="1"/>
    <col min="2318" max="2561" width="11.42578125" style="297"/>
    <col min="2562" max="2562" width="41" style="297" customWidth="1"/>
    <col min="2563" max="2563" width="12.7109375" style="297" customWidth="1"/>
    <col min="2564" max="2564" width="12.85546875" style="297" customWidth="1"/>
    <col min="2565" max="2565" width="10.5703125" style="297" customWidth="1"/>
    <col min="2566" max="2566" width="10.7109375" style="297" customWidth="1"/>
    <col min="2567" max="2572" width="11.42578125" style="297"/>
    <col min="2573" max="2573" width="13.7109375" style="297" customWidth="1"/>
    <col min="2574" max="2817" width="11.42578125" style="297"/>
    <col min="2818" max="2818" width="41" style="297" customWidth="1"/>
    <col min="2819" max="2819" width="12.7109375" style="297" customWidth="1"/>
    <col min="2820" max="2820" width="12.85546875" style="297" customWidth="1"/>
    <col min="2821" max="2821" width="10.5703125" style="297" customWidth="1"/>
    <col min="2822" max="2822" width="10.7109375" style="297" customWidth="1"/>
    <col min="2823" max="2828" width="11.42578125" style="297"/>
    <col min="2829" max="2829" width="13.7109375" style="297" customWidth="1"/>
    <col min="2830" max="3073" width="11.42578125" style="297"/>
    <col min="3074" max="3074" width="41" style="297" customWidth="1"/>
    <col min="3075" max="3075" width="12.7109375" style="297" customWidth="1"/>
    <col min="3076" max="3076" width="12.85546875" style="297" customWidth="1"/>
    <col min="3077" max="3077" width="10.5703125" style="297" customWidth="1"/>
    <col min="3078" max="3078" width="10.7109375" style="297" customWidth="1"/>
    <col min="3079" max="3084" width="11.42578125" style="297"/>
    <col min="3085" max="3085" width="13.7109375" style="297" customWidth="1"/>
    <col min="3086" max="3329" width="11.42578125" style="297"/>
    <col min="3330" max="3330" width="41" style="297" customWidth="1"/>
    <col min="3331" max="3331" width="12.7109375" style="297" customWidth="1"/>
    <col min="3332" max="3332" width="12.85546875" style="297" customWidth="1"/>
    <col min="3333" max="3333" width="10.5703125" style="297" customWidth="1"/>
    <col min="3334" max="3334" width="10.7109375" style="297" customWidth="1"/>
    <col min="3335" max="3340" width="11.42578125" style="297"/>
    <col min="3341" max="3341" width="13.7109375" style="297" customWidth="1"/>
    <col min="3342" max="3585" width="11.42578125" style="297"/>
    <col min="3586" max="3586" width="41" style="297" customWidth="1"/>
    <col min="3587" max="3587" width="12.7109375" style="297" customWidth="1"/>
    <col min="3588" max="3588" width="12.85546875" style="297" customWidth="1"/>
    <col min="3589" max="3589" width="10.5703125" style="297" customWidth="1"/>
    <col min="3590" max="3590" width="10.7109375" style="297" customWidth="1"/>
    <col min="3591" max="3596" width="11.42578125" style="297"/>
    <col min="3597" max="3597" width="13.7109375" style="297" customWidth="1"/>
    <col min="3598" max="3841" width="11.42578125" style="297"/>
    <col min="3842" max="3842" width="41" style="297" customWidth="1"/>
    <col min="3843" max="3843" width="12.7109375" style="297" customWidth="1"/>
    <col min="3844" max="3844" width="12.85546875" style="297" customWidth="1"/>
    <col min="3845" max="3845" width="10.5703125" style="297" customWidth="1"/>
    <col min="3846" max="3846" width="10.7109375" style="297" customWidth="1"/>
    <col min="3847" max="3852" width="11.42578125" style="297"/>
    <col min="3853" max="3853" width="13.7109375" style="297" customWidth="1"/>
    <col min="3854" max="4097" width="11.42578125" style="297"/>
    <col min="4098" max="4098" width="41" style="297" customWidth="1"/>
    <col min="4099" max="4099" width="12.7109375" style="297" customWidth="1"/>
    <col min="4100" max="4100" width="12.85546875" style="297" customWidth="1"/>
    <col min="4101" max="4101" width="10.5703125" style="297" customWidth="1"/>
    <col min="4102" max="4102" width="10.7109375" style="297" customWidth="1"/>
    <col min="4103" max="4108" width="11.42578125" style="297"/>
    <col min="4109" max="4109" width="13.7109375" style="297" customWidth="1"/>
    <col min="4110" max="4353" width="11.42578125" style="297"/>
    <col min="4354" max="4354" width="41" style="297" customWidth="1"/>
    <col min="4355" max="4355" width="12.7109375" style="297" customWidth="1"/>
    <col min="4356" max="4356" width="12.85546875" style="297" customWidth="1"/>
    <col min="4357" max="4357" width="10.5703125" style="297" customWidth="1"/>
    <col min="4358" max="4358" width="10.7109375" style="297" customWidth="1"/>
    <col min="4359" max="4364" width="11.42578125" style="297"/>
    <col min="4365" max="4365" width="13.7109375" style="297" customWidth="1"/>
    <col min="4366" max="4609" width="11.42578125" style="297"/>
    <col min="4610" max="4610" width="41" style="297" customWidth="1"/>
    <col min="4611" max="4611" width="12.7109375" style="297" customWidth="1"/>
    <col min="4612" max="4612" width="12.85546875" style="297" customWidth="1"/>
    <col min="4613" max="4613" width="10.5703125" style="297" customWidth="1"/>
    <col min="4614" max="4614" width="10.7109375" style="297" customWidth="1"/>
    <col min="4615" max="4620" width="11.42578125" style="297"/>
    <col min="4621" max="4621" width="13.7109375" style="297" customWidth="1"/>
    <col min="4622" max="4865" width="11.42578125" style="297"/>
    <col min="4866" max="4866" width="41" style="297" customWidth="1"/>
    <col min="4867" max="4867" width="12.7109375" style="297" customWidth="1"/>
    <col min="4868" max="4868" width="12.85546875" style="297" customWidth="1"/>
    <col min="4869" max="4869" width="10.5703125" style="297" customWidth="1"/>
    <col min="4870" max="4870" width="10.7109375" style="297" customWidth="1"/>
    <col min="4871" max="4876" width="11.42578125" style="297"/>
    <col min="4877" max="4877" width="13.7109375" style="297" customWidth="1"/>
    <col min="4878" max="5121" width="11.42578125" style="297"/>
    <col min="5122" max="5122" width="41" style="297" customWidth="1"/>
    <col min="5123" max="5123" width="12.7109375" style="297" customWidth="1"/>
    <col min="5124" max="5124" width="12.85546875" style="297" customWidth="1"/>
    <col min="5125" max="5125" width="10.5703125" style="297" customWidth="1"/>
    <col min="5126" max="5126" width="10.7109375" style="297" customWidth="1"/>
    <col min="5127" max="5132" width="11.42578125" style="297"/>
    <col min="5133" max="5133" width="13.7109375" style="297" customWidth="1"/>
    <col min="5134" max="5377" width="11.42578125" style="297"/>
    <col min="5378" max="5378" width="41" style="297" customWidth="1"/>
    <col min="5379" max="5379" width="12.7109375" style="297" customWidth="1"/>
    <col min="5380" max="5380" width="12.85546875" style="297" customWidth="1"/>
    <col min="5381" max="5381" width="10.5703125" style="297" customWidth="1"/>
    <col min="5382" max="5382" width="10.7109375" style="297" customWidth="1"/>
    <col min="5383" max="5388" width="11.42578125" style="297"/>
    <col min="5389" max="5389" width="13.7109375" style="297" customWidth="1"/>
    <col min="5390" max="5633" width="11.42578125" style="297"/>
    <col min="5634" max="5634" width="41" style="297" customWidth="1"/>
    <col min="5635" max="5635" width="12.7109375" style="297" customWidth="1"/>
    <col min="5636" max="5636" width="12.85546875" style="297" customWidth="1"/>
    <col min="5637" max="5637" width="10.5703125" style="297" customWidth="1"/>
    <col min="5638" max="5638" width="10.7109375" style="297" customWidth="1"/>
    <col min="5639" max="5644" width="11.42578125" style="297"/>
    <col min="5645" max="5645" width="13.7109375" style="297" customWidth="1"/>
    <col min="5646" max="5889" width="11.42578125" style="297"/>
    <col min="5890" max="5890" width="41" style="297" customWidth="1"/>
    <col min="5891" max="5891" width="12.7109375" style="297" customWidth="1"/>
    <col min="5892" max="5892" width="12.85546875" style="297" customWidth="1"/>
    <col min="5893" max="5893" width="10.5703125" style="297" customWidth="1"/>
    <col min="5894" max="5894" width="10.7109375" style="297" customWidth="1"/>
    <col min="5895" max="5900" width="11.42578125" style="297"/>
    <col min="5901" max="5901" width="13.7109375" style="297" customWidth="1"/>
    <col min="5902" max="6145" width="11.42578125" style="297"/>
    <col min="6146" max="6146" width="41" style="297" customWidth="1"/>
    <col min="6147" max="6147" width="12.7109375" style="297" customWidth="1"/>
    <col min="6148" max="6148" width="12.85546875" style="297" customWidth="1"/>
    <col min="6149" max="6149" width="10.5703125" style="297" customWidth="1"/>
    <col min="6150" max="6150" width="10.7109375" style="297" customWidth="1"/>
    <col min="6151" max="6156" width="11.42578125" style="297"/>
    <col min="6157" max="6157" width="13.7109375" style="297" customWidth="1"/>
    <col min="6158" max="6401" width="11.42578125" style="297"/>
    <col min="6402" max="6402" width="41" style="297" customWidth="1"/>
    <col min="6403" max="6403" width="12.7109375" style="297" customWidth="1"/>
    <col min="6404" max="6404" width="12.85546875" style="297" customWidth="1"/>
    <col min="6405" max="6405" width="10.5703125" style="297" customWidth="1"/>
    <col min="6406" max="6406" width="10.7109375" style="297" customWidth="1"/>
    <col min="6407" max="6412" width="11.42578125" style="297"/>
    <col min="6413" max="6413" width="13.7109375" style="297" customWidth="1"/>
    <col min="6414" max="6657" width="11.42578125" style="297"/>
    <col min="6658" max="6658" width="41" style="297" customWidth="1"/>
    <col min="6659" max="6659" width="12.7109375" style="297" customWidth="1"/>
    <col min="6660" max="6660" width="12.85546875" style="297" customWidth="1"/>
    <col min="6661" max="6661" width="10.5703125" style="297" customWidth="1"/>
    <col min="6662" max="6662" width="10.7109375" style="297" customWidth="1"/>
    <col min="6663" max="6668" width="11.42578125" style="297"/>
    <col min="6669" max="6669" width="13.7109375" style="297" customWidth="1"/>
    <col min="6670" max="6913" width="11.42578125" style="297"/>
    <col min="6914" max="6914" width="41" style="297" customWidth="1"/>
    <col min="6915" max="6915" width="12.7109375" style="297" customWidth="1"/>
    <col min="6916" max="6916" width="12.85546875" style="297" customWidth="1"/>
    <col min="6917" max="6917" width="10.5703125" style="297" customWidth="1"/>
    <col min="6918" max="6918" width="10.7109375" style="297" customWidth="1"/>
    <col min="6919" max="6924" width="11.42578125" style="297"/>
    <col min="6925" max="6925" width="13.7109375" style="297" customWidth="1"/>
    <col min="6926" max="7169" width="11.42578125" style="297"/>
    <col min="7170" max="7170" width="41" style="297" customWidth="1"/>
    <col min="7171" max="7171" width="12.7109375" style="297" customWidth="1"/>
    <col min="7172" max="7172" width="12.85546875" style="297" customWidth="1"/>
    <col min="7173" max="7173" width="10.5703125" style="297" customWidth="1"/>
    <col min="7174" max="7174" width="10.7109375" style="297" customWidth="1"/>
    <col min="7175" max="7180" width="11.42578125" style="297"/>
    <col min="7181" max="7181" width="13.7109375" style="297" customWidth="1"/>
    <col min="7182" max="7425" width="11.42578125" style="297"/>
    <col min="7426" max="7426" width="41" style="297" customWidth="1"/>
    <col min="7427" max="7427" width="12.7109375" style="297" customWidth="1"/>
    <col min="7428" max="7428" width="12.85546875" style="297" customWidth="1"/>
    <col min="7429" max="7429" width="10.5703125" style="297" customWidth="1"/>
    <col min="7430" max="7430" width="10.7109375" style="297" customWidth="1"/>
    <col min="7431" max="7436" width="11.42578125" style="297"/>
    <col min="7437" max="7437" width="13.7109375" style="297" customWidth="1"/>
    <col min="7438" max="7681" width="11.42578125" style="297"/>
    <col min="7682" max="7682" width="41" style="297" customWidth="1"/>
    <col min="7683" max="7683" width="12.7109375" style="297" customWidth="1"/>
    <col min="7684" max="7684" width="12.85546875" style="297" customWidth="1"/>
    <col min="7685" max="7685" width="10.5703125" style="297" customWidth="1"/>
    <col min="7686" max="7686" width="10.7109375" style="297" customWidth="1"/>
    <col min="7687" max="7692" width="11.42578125" style="297"/>
    <col min="7693" max="7693" width="13.7109375" style="297" customWidth="1"/>
    <col min="7694" max="7937" width="11.42578125" style="297"/>
    <col min="7938" max="7938" width="41" style="297" customWidth="1"/>
    <col min="7939" max="7939" width="12.7109375" style="297" customWidth="1"/>
    <col min="7940" max="7940" width="12.85546875" style="297" customWidth="1"/>
    <col min="7941" max="7941" width="10.5703125" style="297" customWidth="1"/>
    <col min="7942" max="7942" width="10.7109375" style="297" customWidth="1"/>
    <col min="7943" max="7948" width="11.42578125" style="297"/>
    <col min="7949" max="7949" width="13.7109375" style="297" customWidth="1"/>
    <col min="7950" max="8193" width="11.42578125" style="297"/>
    <col min="8194" max="8194" width="41" style="297" customWidth="1"/>
    <col min="8195" max="8195" width="12.7109375" style="297" customWidth="1"/>
    <col min="8196" max="8196" width="12.85546875" style="297" customWidth="1"/>
    <col min="8197" max="8197" width="10.5703125" style="297" customWidth="1"/>
    <col min="8198" max="8198" width="10.7109375" style="297" customWidth="1"/>
    <col min="8199" max="8204" width="11.42578125" style="297"/>
    <col min="8205" max="8205" width="13.7109375" style="297" customWidth="1"/>
    <col min="8206" max="8449" width="11.42578125" style="297"/>
    <col min="8450" max="8450" width="41" style="297" customWidth="1"/>
    <col min="8451" max="8451" width="12.7109375" style="297" customWidth="1"/>
    <col min="8452" max="8452" width="12.85546875" style="297" customWidth="1"/>
    <col min="8453" max="8453" width="10.5703125" style="297" customWidth="1"/>
    <col min="8454" max="8454" width="10.7109375" style="297" customWidth="1"/>
    <col min="8455" max="8460" width="11.42578125" style="297"/>
    <col min="8461" max="8461" width="13.7109375" style="297" customWidth="1"/>
    <col min="8462" max="8705" width="11.42578125" style="297"/>
    <col min="8706" max="8706" width="41" style="297" customWidth="1"/>
    <col min="8707" max="8707" width="12.7109375" style="297" customWidth="1"/>
    <col min="8708" max="8708" width="12.85546875" style="297" customWidth="1"/>
    <col min="8709" max="8709" width="10.5703125" style="297" customWidth="1"/>
    <col min="8710" max="8710" width="10.7109375" style="297" customWidth="1"/>
    <col min="8711" max="8716" width="11.42578125" style="297"/>
    <col min="8717" max="8717" width="13.7109375" style="297" customWidth="1"/>
    <col min="8718" max="8961" width="11.42578125" style="297"/>
    <col min="8962" max="8962" width="41" style="297" customWidth="1"/>
    <col min="8963" max="8963" width="12.7109375" style="297" customWidth="1"/>
    <col min="8964" max="8964" width="12.85546875" style="297" customWidth="1"/>
    <col min="8965" max="8965" width="10.5703125" style="297" customWidth="1"/>
    <col min="8966" max="8966" width="10.7109375" style="297" customWidth="1"/>
    <col min="8967" max="8972" width="11.42578125" style="297"/>
    <col min="8973" max="8973" width="13.7109375" style="297" customWidth="1"/>
    <col min="8974" max="9217" width="11.42578125" style="297"/>
    <col min="9218" max="9218" width="41" style="297" customWidth="1"/>
    <col min="9219" max="9219" width="12.7109375" style="297" customWidth="1"/>
    <col min="9220" max="9220" width="12.85546875" style="297" customWidth="1"/>
    <col min="9221" max="9221" width="10.5703125" style="297" customWidth="1"/>
    <col min="9222" max="9222" width="10.7109375" style="297" customWidth="1"/>
    <col min="9223" max="9228" width="11.42578125" style="297"/>
    <col min="9229" max="9229" width="13.7109375" style="297" customWidth="1"/>
    <col min="9230" max="9473" width="11.42578125" style="297"/>
    <col min="9474" max="9474" width="41" style="297" customWidth="1"/>
    <col min="9475" max="9475" width="12.7109375" style="297" customWidth="1"/>
    <col min="9476" max="9476" width="12.85546875" style="297" customWidth="1"/>
    <col min="9477" max="9477" width="10.5703125" style="297" customWidth="1"/>
    <col min="9478" max="9478" width="10.7109375" style="297" customWidth="1"/>
    <col min="9479" max="9484" width="11.42578125" style="297"/>
    <col min="9485" max="9485" width="13.7109375" style="297" customWidth="1"/>
    <col min="9486" max="9729" width="11.42578125" style="297"/>
    <col min="9730" max="9730" width="41" style="297" customWidth="1"/>
    <col min="9731" max="9731" width="12.7109375" style="297" customWidth="1"/>
    <col min="9732" max="9732" width="12.85546875" style="297" customWidth="1"/>
    <col min="9733" max="9733" width="10.5703125" style="297" customWidth="1"/>
    <col min="9734" max="9734" width="10.7109375" style="297" customWidth="1"/>
    <col min="9735" max="9740" width="11.42578125" style="297"/>
    <col min="9741" max="9741" width="13.7109375" style="297" customWidth="1"/>
    <col min="9742" max="9985" width="11.42578125" style="297"/>
    <col min="9986" max="9986" width="41" style="297" customWidth="1"/>
    <col min="9987" max="9987" width="12.7109375" style="297" customWidth="1"/>
    <col min="9988" max="9988" width="12.85546875" style="297" customWidth="1"/>
    <col min="9989" max="9989" width="10.5703125" style="297" customWidth="1"/>
    <col min="9990" max="9990" width="10.7109375" style="297" customWidth="1"/>
    <col min="9991" max="9996" width="11.42578125" style="297"/>
    <col min="9997" max="9997" width="13.7109375" style="297" customWidth="1"/>
    <col min="9998" max="10241" width="11.42578125" style="297"/>
    <col min="10242" max="10242" width="41" style="297" customWidth="1"/>
    <col min="10243" max="10243" width="12.7109375" style="297" customWidth="1"/>
    <col min="10244" max="10244" width="12.85546875" style="297" customWidth="1"/>
    <col min="10245" max="10245" width="10.5703125" style="297" customWidth="1"/>
    <col min="10246" max="10246" width="10.7109375" style="297" customWidth="1"/>
    <col min="10247" max="10252" width="11.42578125" style="297"/>
    <col min="10253" max="10253" width="13.7109375" style="297" customWidth="1"/>
    <col min="10254" max="10497" width="11.42578125" style="297"/>
    <col min="10498" max="10498" width="41" style="297" customWidth="1"/>
    <col min="10499" max="10499" width="12.7109375" style="297" customWidth="1"/>
    <col min="10500" max="10500" width="12.85546875" style="297" customWidth="1"/>
    <col min="10501" max="10501" width="10.5703125" style="297" customWidth="1"/>
    <col min="10502" max="10502" width="10.7109375" style="297" customWidth="1"/>
    <col min="10503" max="10508" width="11.42578125" style="297"/>
    <col min="10509" max="10509" width="13.7109375" style="297" customWidth="1"/>
    <col min="10510" max="10753" width="11.42578125" style="297"/>
    <col min="10754" max="10754" width="41" style="297" customWidth="1"/>
    <col min="10755" max="10755" width="12.7109375" style="297" customWidth="1"/>
    <col min="10756" max="10756" width="12.85546875" style="297" customWidth="1"/>
    <col min="10757" max="10757" width="10.5703125" style="297" customWidth="1"/>
    <col min="10758" max="10758" width="10.7109375" style="297" customWidth="1"/>
    <col min="10759" max="10764" width="11.42578125" style="297"/>
    <col min="10765" max="10765" width="13.7109375" style="297" customWidth="1"/>
    <col min="10766" max="11009" width="11.42578125" style="297"/>
    <col min="11010" max="11010" width="41" style="297" customWidth="1"/>
    <col min="11011" max="11011" width="12.7109375" style="297" customWidth="1"/>
    <col min="11012" max="11012" width="12.85546875" style="297" customWidth="1"/>
    <col min="11013" max="11013" width="10.5703125" style="297" customWidth="1"/>
    <col min="11014" max="11014" width="10.7109375" style="297" customWidth="1"/>
    <col min="11015" max="11020" width="11.42578125" style="297"/>
    <col min="11021" max="11021" width="13.7109375" style="297" customWidth="1"/>
    <col min="11022" max="11265" width="11.42578125" style="297"/>
    <col min="11266" max="11266" width="41" style="297" customWidth="1"/>
    <col min="11267" max="11267" width="12.7109375" style="297" customWidth="1"/>
    <col min="11268" max="11268" width="12.85546875" style="297" customWidth="1"/>
    <col min="11269" max="11269" width="10.5703125" style="297" customWidth="1"/>
    <col min="11270" max="11270" width="10.7109375" style="297" customWidth="1"/>
    <col min="11271" max="11276" width="11.42578125" style="297"/>
    <col min="11277" max="11277" width="13.7109375" style="297" customWidth="1"/>
    <col min="11278" max="11521" width="11.42578125" style="297"/>
    <col min="11522" max="11522" width="41" style="297" customWidth="1"/>
    <col min="11523" max="11523" width="12.7109375" style="297" customWidth="1"/>
    <col min="11524" max="11524" width="12.85546875" style="297" customWidth="1"/>
    <col min="11525" max="11525" width="10.5703125" style="297" customWidth="1"/>
    <col min="11526" max="11526" width="10.7109375" style="297" customWidth="1"/>
    <col min="11527" max="11532" width="11.42578125" style="297"/>
    <col min="11533" max="11533" width="13.7109375" style="297" customWidth="1"/>
    <col min="11534" max="11777" width="11.42578125" style="297"/>
    <col min="11778" max="11778" width="41" style="297" customWidth="1"/>
    <col min="11779" max="11779" width="12.7109375" style="297" customWidth="1"/>
    <col min="11780" max="11780" width="12.85546875" style="297" customWidth="1"/>
    <col min="11781" max="11781" width="10.5703125" style="297" customWidth="1"/>
    <col min="11782" max="11782" width="10.7109375" style="297" customWidth="1"/>
    <col min="11783" max="11788" width="11.42578125" style="297"/>
    <col min="11789" max="11789" width="13.7109375" style="297" customWidth="1"/>
    <col min="11790" max="12033" width="11.42578125" style="297"/>
    <col min="12034" max="12034" width="41" style="297" customWidth="1"/>
    <col min="12035" max="12035" width="12.7109375" style="297" customWidth="1"/>
    <col min="12036" max="12036" width="12.85546875" style="297" customWidth="1"/>
    <col min="12037" max="12037" width="10.5703125" style="297" customWidth="1"/>
    <col min="12038" max="12038" width="10.7109375" style="297" customWidth="1"/>
    <col min="12039" max="12044" width="11.42578125" style="297"/>
    <col min="12045" max="12045" width="13.7109375" style="297" customWidth="1"/>
    <col min="12046" max="12289" width="11.42578125" style="297"/>
    <col min="12290" max="12290" width="41" style="297" customWidth="1"/>
    <col min="12291" max="12291" width="12.7109375" style="297" customWidth="1"/>
    <col min="12292" max="12292" width="12.85546875" style="297" customWidth="1"/>
    <col min="12293" max="12293" width="10.5703125" style="297" customWidth="1"/>
    <col min="12294" max="12294" width="10.7109375" style="297" customWidth="1"/>
    <col min="12295" max="12300" width="11.42578125" style="297"/>
    <col min="12301" max="12301" width="13.7109375" style="297" customWidth="1"/>
    <col min="12302" max="12545" width="11.42578125" style="297"/>
    <col min="12546" max="12546" width="41" style="297" customWidth="1"/>
    <col min="12547" max="12547" width="12.7109375" style="297" customWidth="1"/>
    <col min="12548" max="12548" width="12.85546875" style="297" customWidth="1"/>
    <col min="12549" max="12549" width="10.5703125" style="297" customWidth="1"/>
    <col min="12550" max="12550" width="10.7109375" style="297" customWidth="1"/>
    <col min="12551" max="12556" width="11.42578125" style="297"/>
    <col min="12557" max="12557" width="13.7109375" style="297" customWidth="1"/>
    <col min="12558" max="12801" width="11.42578125" style="297"/>
    <col min="12802" max="12802" width="41" style="297" customWidth="1"/>
    <col min="12803" max="12803" width="12.7109375" style="297" customWidth="1"/>
    <col min="12804" max="12804" width="12.85546875" style="297" customWidth="1"/>
    <col min="12805" max="12805" width="10.5703125" style="297" customWidth="1"/>
    <col min="12806" max="12806" width="10.7109375" style="297" customWidth="1"/>
    <col min="12807" max="12812" width="11.42578125" style="297"/>
    <col min="12813" max="12813" width="13.7109375" style="297" customWidth="1"/>
    <col min="12814" max="13057" width="11.42578125" style="297"/>
    <col min="13058" max="13058" width="41" style="297" customWidth="1"/>
    <col min="13059" max="13059" width="12.7109375" style="297" customWidth="1"/>
    <col min="13060" max="13060" width="12.85546875" style="297" customWidth="1"/>
    <col min="13061" max="13061" width="10.5703125" style="297" customWidth="1"/>
    <col min="13062" max="13062" width="10.7109375" style="297" customWidth="1"/>
    <col min="13063" max="13068" width="11.42578125" style="297"/>
    <col min="13069" max="13069" width="13.7109375" style="297" customWidth="1"/>
    <col min="13070" max="13313" width="11.42578125" style="297"/>
    <col min="13314" max="13314" width="41" style="297" customWidth="1"/>
    <col min="13315" max="13315" width="12.7109375" style="297" customWidth="1"/>
    <col min="13316" max="13316" width="12.85546875" style="297" customWidth="1"/>
    <col min="13317" max="13317" width="10.5703125" style="297" customWidth="1"/>
    <col min="13318" max="13318" width="10.7109375" style="297" customWidth="1"/>
    <col min="13319" max="13324" width="11.42578125" style="297"/>
    <col min="13325" max="13325" width="13.7109375" style="297" customWidth="1"/>
    <col min="13326" max="13569" width="11.42578125" style="297"/>
    <col min="13570" max="13570" width="41" style="297" customWidth="1"/>
    <col min="13571" max="13571" width="12.7109375" style="297" customWidth="1"/>
    <col min="13572" max="13572" width="12.85546875" style="297" customWidth="1"/>
    <col min="13573" max="13573" width="10.5703125" style="297" customWidth="1"/>
    <col min="13574" max="13574" width="10.7109375" style="297" customWidth="1"/>
    <col min="13575" max="13580" width="11.42578125" style="297"/>
    <col min="13581" max="13581" width="13.7109375" style="297" customWidth="1"/>
    <col min="13582" max="13825" width="11.42578125" style="297"/>
    <col min="13826" max="13826" width="41" style="297" customWidth="1"/>
    <col min="13827" max="13827" width="12.7109375" style="297" customWidth="1"/>
    <col min="13828" max="13828" width="12.85546875" style="297" customWidth="1"/>
    <col min="13829" max="13829" width="10.5703125" style="297" customWidth="1"/>
    <col min="13830" max="13830" width="10.7109375" style="297" customWidth="1"/>
    <col min="13831" max="13836" width="11.42578125" style="297"/>
    <col min="13837" max="13837" width="13.7109375" style="297" customWidth="1"/>
    <col min="13838" max="14081" width="11.42578125" style="297"/>
    <col min="14082" max="14082" width="41" style="297" customWidth="1"/>
    <col min="14083" max="14083" width="12.7109375" style="297" customWidth="1"/>
    <col min="14084" max="14084" width="12.85546875" style="297" customWidth="1"/>
    <col min="14085" max="14085" width="10.5703125" style="297" customWidth="1"/>
    <col min="14086" max="14086" width="10.7109375" style="297" customWidth="1"/>
    <col min="14087" max="14092" width="11.42578125" style="297"/>
    <col min="14093" max="14093" width="13.7109375" style="297" customWidth="1"/>
    <col min="14094" max="14337" width="11.42578125" style="297"/>
    <col min="14338" max="14338" width="41" style="297" customWidth="1"/>
    <col min="14339" max="14339" width="12.7109375" style="297" customWidth="1"/>
    <col min="14340" max="14340" width="12.85546875" style="297" customWidth="1"/>
    <col min="14341" max="14341" width="10.5703125" style="297" customWidth="1"/>
    <col min="14342" max="14342" width="10.7109375" style="297" customWidth="1"/>
    <col min="14343" max="14348" width="11.42578125" style="297"/>
    <col min="14349" max="14349" width="13.7109375" style="297" customWidth="1"/>
    <col min="14350" max="14593" width="11.42578125" style="297"/>
    <col min="14594" max="14594" width="41" style="297" customWidth="1"/>
    <col min="14595" max="14595" width="12.7109375" style="297" customWidth="1"/>
    <col min="14596" max="14596" width="12.85546875" style="297" customWidth="1"/>
    <col min="14597" max="14597" width="10.5703125" style="297" customWidth="1"/>
    <col min="14598" max="14598" width="10.7109375" style="297" customWidth="1"/>
    <col min="14599" max="14604" width="11.42578125" style="297"/>
    <col min="14605" max="14605" width="13.7109375" style="297" customWidth="1"/>
    <col min="14606" max="14849" width="11.42578125" style="297"/>
    <col min="14850" max="14850" width="41" style="297" customWidth="1"/>
    <col min="14851" max="14851" width="12.7109375" style="297" customWidth="1"/>
    <col min="14852" max="14852" width="12.85546875" style="297" customWidth="1"/>
    <col min="14853" max="14853" width="10.5703125" style="297" customWidth="1"/>
    <col min="14854" max="14854" width="10.7109375" style="297" customWidth="1"/>
    <col min="14855" max="14860" width="11.42578125" style="297"/>
    <col min="14861" max="14861" width="13.7109375" style="297" customWidth="1"/>
    <col min="14862" max="15105" width="11.42578125" style="297"/>
    <col min="15106" max="15106" width="41" style="297" customWidth="1"/>
    <col min="15107" max="15107" width="12.7109375" style="297" customWidth="1"/>
    <col min="15108" max="15108" width="12.85546875" style="297" customWidth="1"/>
    <col min="15109" max="15109" width="10.5703125" style="297" customWidth="1"/>
    <col min="15110" max="15110" width="10.7109375" style="297" customWidth="1"/>
    <col min="15111" max="15116" width="11.42578125" style="297"/>
    <col min="15117" max="15117" width="13.7109375" style="297" customWidth="1"/>
    <col min="15118" max="15361" width="11.42578125" style="297"/>
    <col min="15362" max="15362" width="41" style="297" customWidth="1"/>
    <col min="15363" max="15363" width="12.7109375" style="297" customWidth="1"/>
    <col min="15364" max="15364" width="12.85546875" style="297" customWidth="1"/>
    <col min="15365" max="15365" width="10.5703125" style="297" customWidth="1"/>
    <col min="15366" max="15366" width="10.7109375" style="297" customWidth="1"/>
    <col min="15367" max="15372" width="11.42578125" style="297"/>
    <col min="15373" max="15373" width="13.7109375" style="297" customWidth="1"/>
    <col min="15374" max="15617" width="11.42578125" style="297"/>
    <col min="15618" max="15618" width="41" style="297" customWidth="1"/>
    <col min="15619" max="15619" width="12.7109375" style="297" customWidth="1"/>
    <col min="15620" max="15620" width="12.85546875" style="297" customWidth="1"/>
    <col min="15621" max="15621" width="10.5703125" style="297" customWidth="1"/>
    <col min="15622" max="15622" width="10.7109375" style="297" customWidth="1"/>
    <col min="15623" max="15628" width="11.42578125" style="297"/>
    <col min="15629" max="15629" width="13.7109375" style="297" customWidth="1"/>
    <col min="15630" max="15873" width="11.42578125" style="297"/>
    <col min="15874" max="15874" width="41" style="297" customWidth="1"/>
    <col min="15875" max="15875" width="12.7109375" style="297" customWidth="1"/>
    <col min="15876" max="15876" width="12.85546875" style="297" customWidth="1"/>
    <col min="15877" max="15877" width="10.5703125" style="297" customWidth="1"/>
    <col min="15878" max="15878" width="10.7109375" style="297" customWidth="1"/>
    <col min="15879" max="15884" width="11.42578125" style="297"/>
    <col min="15885" max="15885" width="13.7109375" style="297" customWidth="1"/>
    <col min="15886" max="16129" width="11.42578125" style="297"/>
    <col min="16130" max="16130" width="41" style="297" customWidth="1"/>
    <col min="16131" max="16131" width="12.7109375" style="297" customWidth="1"/>
    <col min="16132" max="16132" width="12.85546875" style="297" customWidth="1"/>
    <col min="16133" max="16133" width="10.5703125" style="297" customWidth="1"/>
    <col min="16134" max="16134" width="10.7109375" style="297" customWidth="1"/>
    <col min="16135" max="16140" width="11.42578125" style="297"/>
    <col min="16141" max="16141" width="13.7109375" style="297" customWidth="1"/>
    <col min="16142" max="16384" width="11.42578125" style="297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413" t="s">
        <v>279</v>
      </c>
      <c r="C5" s="413"/>
      <c r="D5" s="413"/>
      <c r="E5" s="413"/>
    </row>
    <row r="6" spans="2:6" ht="42.75" customHeight="1" x14ac:dyDescent="0.25">
      <c r="B6" s="40" t="s">
        <v>73</v>
      </c>
      <c r="C6" s="99" t="str">
        <f>actualizaciones!A3</f>
        <v>I cuatrimestre 2013</v>
      </c>
      <c r="D6" s="99" t="str">
        <f>actualizaciones!A2</f>
        <v>I cuatrimestre 2014</v>
      </c>
      <c r="E6" s="298" t="s">
        <v>280</v>
      </c>
    </row>
    <row r="7" spans="2:6" ht="15" customHeight="1" x14ac:dyDescent="0.25">
      <c r="B7" s="299" t="s">
        <v>281</v>
      </c>
      <c r="C7" s="300">
        <v>65.537098782790338</v>
      </c>
      <c r="D7" s="300">
        <v>68.953529142055729</v>
      </c>
      <c r="E7" s="120">
        <f>D7/C7-1</f>
        <v>5.2129716186986919E-2</v>
      </c>
      <c r="F7" s="301"/>
    </row>
    <row r="8" spans="2:6" ht="15" customHeight="1" x14ac:dyDescent="0.25">
      <c r="B8" s="302" t="s">
        <v>282</v>
      </c>
      <c r="C8" s="303">
        <v>70.991349029525708</v>
      </c>
      <c r="D8" s="303">
        <v>73.497778044679322</v>
      </c>
      <c r="E8" s="177">
        <f>D8/C8-1</f>
        <v>3.5306118976710543E-2</v>
      </c>
      <c r="F8" s="301"/>
    </row>
    <row r="9" spans="2:6" ht="15" customHeight="1" x14ac:dyDescent="0.25">
      <c r="B9" s="302" t="s">
        <v>283</v>
      </c>
      <c r="C9" s="303">
        <v>54.605559578405341</v>
      </c>
      <c r="D9" s="303">
        <v>59.572072072072075</v>
      </c>
      <c r="E9" s="177">
        <f>D9/C9-1</f>
        <v>9.0952506155267399E-2</v>
      </c>
      <c r="F9" s="301"/>
    </row>
    <row r="10" spans="2:6" ht="24.75" customHeight="1" x14ac:dyDescent="0.25">
      <c r="B10" s="420" t="s">
        <v>284</v>
      </c>
      <c r="C10" s="393"/>
      <c r="D10" s="393"/>
      <c r="E10" s="393"/>
    </row>
    <row r="26" spans="2:11" x14ac:dyDescent="0.25">
      <c r="B26" s="304"/>
      <c r="C26" s="304"/>
      <c r="D26" s="304"/>
      <c r="E26" s="304"/>
      <c r="F26" s="304"/>
      <c r="G26" s="304"/>
      <c r="H26" s="304"/>
      <c r="I26" s="304"/>
      <c r="J26" s="304"/>
      <c r="K26" s="304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5" customWidth="1"/>
    <col min="2" max="2" width="16.7109375" style="175" customWidth="1"/>
    <col min="3" max="4" width="11.140625" style="175" customWidth="1"/>
    <col min="5" max="6" width="10.7109375" style="175" customWidth="1"/>
    <col min="7" max="12" width="11.42578125" style="175"/>
    <col min="13" max="13" width="13.7109375" style="175" customWidth="1"/>
    <col min="14" max="256" width="11.42578125" style="175"/>
    <col min="257" max="257" width="13.28515625" style="175" customWidth="1"/>
    <col min="258" max="258" width="30.85546875" style="175" customWidth="1"/>
    <col min="259" max="261" width="12.7109375" style="175" customWidth="1"/>
    <col min="262" max="262" width="10.7109375" style="175" customWidth="1"/>
    <col min="263" max="268" width="11.42578125" style="175"/>
    <col min="269" max="269" width="13.7109375" style="175" customWidth="1"/>
    <col min="270" max="512" width="11.42578125" style="175"/>
    <col min="513" max="513" width="13.28515625" style="175" customWidth="1"/>
    <col min="514" max="514" width="30.85546875" style="175" customWidth="1"/>
    <col min="515" max="517" width="12.7109375" style="175" customWidth="1"/>
    <col min="518" max="518" width="10.7109375" style="175" customWidth="1"/>
    <col min="519" max="524" width="11.42578125" style="175"/>
    <col min="525" max="525" width="13.7109375" style="175" customWidth="1"/>
    <col min="526" max="768" width="11.42578125" style="175"/>
    <col min="769" max="769" width="13.28515625" style="175" customWidth="1"/>
    <col min="770" max="770" width="30.85546875" style="175" customWidth="1"/>
    <col min="771" max="773" width="12.7109375" style="175" customWidth="1"/>
    <col min="774" max="774" width="10.7109375" style="175" customWidth="1"/>
    <col min="775" max="780" width="11.42578125" style="175"/>
    <col min="781" max="781" width="13.7109375" style="175" customWidth="1"/>
    <col min="782" max="1024" width="11.42578125" style="175"/>
    <col min="1025" max="1025" width="13.28515625" style="175" customWidth="1"/>
    <col min="1026" max="1026" width="30.85546875" style="175" customWidth="1"/>
    <col min="1027" max="1029" width="12.7109375" style="175" customWidth="1"/>
    <col min="1030" max="1030" width="10.7109375" style="175" customWidth="1"/>
    <col min="1031" max="1036" width="11.42578125" style="175"/>
    <col min="1037" max="1037" width="13.7109375" style="175" customWidth="1"/>
    <col min="1038" max="1280" width="11.42578125" style="175"/>
    <col min="1281" max="1281" width="13.28515625" style="175" customWidth="1"/>
    <col min="1282" max="1282" width="30.85546875" style="175" customWidth="1"/>
    <col min="1283" max="1285" width="12.7109375" style="175" customWidth="1"/>
    <col min="1286" max="1286" width="10.7109375" style="175" customWidth="1"/>
    <col min="1287" max="1292" width="11.42578125" style="175"/>
    <col min="1293" max="1293" width="13.7109375" style="175" customWidth="1"/>
    <col min="1294" max="1536" width="11.42578125" style="175"/>
    <col min="1537" max="1537" width="13.28515625" style="175" customWidth="1"/>
    <col min="1538" max="1538" width="30.85546875" style="175" customWidth="1"/>
    <col min="1539" max="1541" width="12.7109375" style="175" customWidth="1"/>
    <col min="1542" max="1542" width="10.7109375" style="175" customWidth="1"/>
    <col min="1543" max="1548" width="11.42578125" style="175"/>
    <col min="1549" max="1549" width="13.7109375" style="175" customWidth="1"/>
    <col min="1550" max="1792" width="11.42578125" style="175"/>
    <col min="1793" max="1793" width="13.28515625" style="175" customWidth="1"/>
    <col min="1794" max="1794" width="30.85546875" style="175" customWidth="1"/>
    <col min="1795" max="1797" width="12.7109375" style="175" customWidth="1"/>
    <col min="1798" max="1798" width="10.7109375" style="175" customWidth="1"/>
    <col min="1799" max="1804" width="11.42578125" style="175"/>
    <col min="1805" max="1805" width="13.7109375" style="175" customWidth="1"/>
    <col min="1806" max="2048" width="11.42578125" style="175"/>
    <col min="2049" max="2049" width="13.28515625" style="175" customWidth="1"/>
    <col min="2050" max="2050" width="30.85546875" style="175" customWidth="1"/>
    <col min="2051" max="2053" width="12.7109375" style="175" customWidth="1"/>
    <col min="2054" max="2054" width="10.7109375" style="175" customWidth="1"/>
    <col min="2055" max="2060" width="11.42578125" style="175"/>
    <col min="2061" max="2061" width="13.7109375" style="175" customWidth="1"/>
    <col min="2062" max="2304" width="11.42578125" style="175"/>
    <col min="2305" max="2305" width="13.28515625" style="175" customWidth="1"/>
    <col min="2306" max="2306" width="30.85546875" style="175" customWidth="1"/>
    <col min="2307" max="2309" width="12.7109375" style="175" customWidth="1"/>
    <col min="2310" max="2310" width="10.7109375" style="175" customWidth="1"/>
    <col min="2311" max="2316" width="11.42578125" style="175"/>
    <col min="2317" max="2317" width="13.7109375" style="175" customWidth="1"/>
    <col min="2318" max="2560" width="11.42578125" style="175"/>
    <col min="2561" max="2561" width="13.28515625" style="175" customWidth="1"/>
    <col min="2562" max="2562" width="30.85546875" style="175" customWidth="1"/>
    <col min="2563" max="2565" width="12.7109375" style="175" customWidth="1"/>
    <col min="2566" max="2566" width="10.7109375" style="175" customWidth="1"/>
    <col min="2567" max="2572" width="11.42578125" style="175"/>
    <col min="2573" max="2573" width="13.7109375" style="175" customWidth="1"/>
    <col min="2574" max="2816" width="11.42578125" style="175"/>
    <col min="2817" max="2817" width="13.28515625" style="175" customWidth="1"/>
    <col min="2818" max="2818" width="30.85546875" style="175" customWidth="1"/>
    <col min="2819" max="2821" width="12.7109375" style="175" customWidth="1"/>
    <col min="2822" max="2822" width="10.7109375" style="175" customWidth="1"/>
    <col min="2823" max="2828" width="11.42578125" style="175"/>
    <col min="2829" max="2829" width="13.7109375" style="175" customWidth="1"/>
    <col min="2830" max="3072" width="11.42578125" style="175"/>
    <col min="3073" max="3073" width="13.28515625" style="175" customWidth="1"/>
    <col min="3074" max="3074" width="30.85546875" style="175" customWidth="1"/>
    <col min="3075" max="3077" width="12.7109375" style="175" customWidth="1"/>
    <col min="3078" max="3078" width="10.7109375" style="175" customWidth="1"/>
    <col min="3079" max="3084" width="11.42578125" style="175"/>
    <col min="3085" max="3085" width="13.7109375" style="175" customWidth="1"/>
    <col min="3086" max="3328" width="11.42578125" style="175"/>
    <col min="3329" max="3329" width="13.28515625" style="175" customWidth="1"/>
    <col min="3330" max="3330" width="30.85546875" style="175" customWidth="1"/>
    <col min="3331" max="3333" width="12.7109375" style="175" customWidth="1"/>
    <col min="3334" max="3334" width="10.7109375" style="175" customWidth="1"/>
    <col min="3335" max="3340" width="11.42578125" style="175"/>
    <col min="3341" max="3341" width="13.7109375" style="175" customWidth="1"/>
    <col min="3342" max="3584" width="11.42578125" style="175"/>
    <col min="3585" max="3585" width="13.28515625" style="175" customWidth="1"/>
    <col min="3586" max="3586" width="30.85546875" style="175" customWidth="1"/>
    <col min="3587" max="3589" width="12.7109375" style="175" customWidth="1"/>
    <col min="3590" max="3590" width="10.7109375" style="175" customWidth="1"/>
    <col min="3591" max="3596" width="11.42578125" style="175"/>
    <col min="3597" max="3597" width="13.7109375" style="175" customWidth="1"/>
    <col min="3598" max="3840" width="11.42578125" style="175"/>
    <col min="3841" max="3841" width="13.28515625" style="175" customWidth="1"/>
    <col min="3842" max="3842" width="30.85546875" style="175" customWidth="1"/>
    <col min="3843" max="3845" width="12.7109375" style="175" customWidth="1"/>
    <col min="3846" max="3846" width="10.7109375" style="175" customWidth="1"/>
    <col min="3847" max="3852" width="11.42578125" style="175"/>
    <col min="3853" max="3853" width="13.7109375" style="175" customWidth="1"/>
    <col min="3854" max="4096" width="11.42578125" style="175"/>
    <col min="4097" max="4097" width="13.28515625" style="175" customWidth="1"/>
    <col min="4098" max="4098" width="30.85546875" style="175" customWidth="1"/>
    <col min="4099" max="4101" width="12.7109375" style="175" customWidth="1"/>
    <col min="4102" max="4102" width="10.7109375" style="175" customWidth="1"/>
    <col min="4103" max="4108" width="11.42578125" style="175"/>
    <col min="4109" max="4109" width="13.7109375" style="175" customWidth="1"/>
    <col min="4110" max="4352" width="11.42578125" style="175"/>
    <col min="4353" max="4353" width="13.28515625" style="175" customWidth="1"/>
    <col min="4354" max="4354" width="30.85546875" style="175" customWidth="1"/>
    <col min="4355" max="4357" width="12.7109375" style="175" customWidth="1"/>
    <col min="4358" max="4358" width="10.7109375" style="175" customWidth="1"/>
    <col min="4359" max="4364" width="11.42578125" style="175"/>
    <col min="4365" max="4365" width="13.7109375" style="175" customWidth="1"/>
    <col min="4366" max="4608" width="11.42578125" style="175"/>
    <col min="4609" max="4609" width="13.28515625" style="175" customWidth="1"/>
    <col min="4610" max="4610" width="30.85546875" style="175" customWidth="1"/>
    <col min="4611" max="4613" width="12.7109375" style="175" customWidth="1"/>
    <col min="4614" max="4614" width="10.7109375" style="175" customWidth="1"/>
    <col min="4615" max="4620" width="11.42578125" style="175"/>
    <col min="4621" max="4621" width="13.7109375" style="175" customWidth="1"/>
    <col min="4622" max="4864" width="11.42578125" style="175"/>
    <col min="4865" max="4865" width="13.28515625" style="175" customWidth="1"/>
    <col min="4866" max="4866" width="30.85546875" style="175" customWidth="1"/>
    <col min="4867" max="4869" width="12.7109375" style="175" customWidth="1"/>
    <col min="4870" max="4870" width="10.7109375" style="175" customWidth="1"/>
    <col min="4871" max="4876" width="11.42578125" style="175"/>
    <col min="4877" max="4877" width="13.7109375" style="175" customWidth="1"/>
    <col min="4878" max="5120" width="11.42578125" style="175"/>
    <col min="5121" max="5121" width="13.28515625" style="175" customWidth="1"/>
    <col min="5122" max="5122" width="30.85546875" style="175" customWidth="1"/>
    <col min="5123" max="5125" width="12.7109375" style="175" customWidth="1"/>
    <col min="5126" max="5126" width="10.7109375" style="175" customWidth="1"/>
    <col min="5127" max="5132" width="11.42578125" style="175"/>
    <col min="5133" max="5133" width="13.7109375" style="175" customWidth="1"/>
    <col min="5134" max="5376" width="11.42578125" style="175"/>
    <col min="5377" max="5377" width="13.28515625" style="175" customWidth="1"/>
    <col min="5378" max="5378" width="30.85546875" style="175" customWidth="1"/>
    <col min="5379" max="5381" width="12.7109375" style="175" customWidth="1"/>
    <col min="5382" max="5382" width="10.7109375" style="175" customWidth="1"/>
    <col min="5383" max="5388" width="11.42578125" style="175"/>
    <col min="5389" max="5389" width="13.7109375" style="175" customWidth="1"/>
    <col min="5390" max="5632" width="11.42578125" style="175"/>
    <col min="5633" max="5633" width="13.28515625" style="175" customWidth="1"/>
    <col min="5634" max="5634" width="30.85546875" style="175" customWidth="1"/>
    <col min="5635" max="5637" width="12.7109375" style="175" customWidth="1"/>
    <col min="5638" max="5638" width="10.7109375" style="175" customWidth="1"/>
    <col min="5639" max="5644" width="11.42578125" style="175"/>
    <col min="5645" max="5645" width="13.7109375" style="175" customWidth="1"/>
    <col min="5646" max="5888" width="11.42578125" style="175"/>
    <col min="5889" max="5889" width="13.28515625" style="175" customWidth="1"/>
    <col min="5890" max="5890" width="30.85546875" style="175" customWidth="1"/>
    <col min="5891" max="5893" width="12.7109375" style="175" customWidth="1"/>
    <col min="5894" max="5894" width="10.7109375" style="175" customWidth="1"/>
    <col min="5895" max="5900" width="11.42578125" style="175"/>
    <col min="5901" max="5901" width="13.7109375" style="175" customWidth="1"/>
    <col min="5902" max="6144" width="11.42578125" style="175"/>
    <col min="6145" max="6145" width="13.28515625" style="175" customWidth="1"/>
    <col min="6146" max="6146" width="30.85546875" style="175" customWidth="1"/>
    <col min="6147" max="6149" width="12.7109375" style="175" customWidth="1"/>
    <col min="6150" max="6150" width="10.7109375" style="175" customWidth="1"/>
    <col min="6151" max="6156" width="11.42578125" style="175"/>
    <col min="6157" max="6157" width="13.7109375" style="175" customWidth="1"/>
    <col min="6158" max="6400" width="11.42578125" style="175"/>
    <col min="6401" max="6401" width="13.28515625" style="175" customWidth="1"/>
    <col min="6402" max="6402" width="30.85546875" style="175" customWidth="1"/>
    <col min="6403" max="6405" width="12.7109375" style="175" customWidth="1"/>
    <col min="6406" max="6406" width="10.7109375" style="175" customWidth="1"/>
    <col min="6407" max="6412" width="11.42578125" style="175"/>
    <col min="6413" max="6413" width="13.7109375" style="175" customWidth="1"/>
    <col min="6414" max="6656" width="11.42578125" style="175"/>
    <col min="6657" max="6657" width="13.28515625" style="175" customWidth="1"/>
    <col min="6658" max="6658" width="30.85546875" style="175" customWidth="1"/>
    <col min="6659" max="6661" width="12.7109375" style="175" customWidth="1"/>
    <col min="6662" max="6662" width="10.7109375" style="175" customWidth="1"/>
    <col min="6663" max="6668" width="11.42578125" style="175"/>
    <col min="6669" max="6669" width="13.7109375" style="175" customWidth="1"/>
    <col min="6670" max="6912" width="11.42578125" style="175"/>
    <col min="6913" max="6913" width="13.28515625" style="175" customWidth="1"/>
    <col min="6914" max="6914" width="30.85546875" style="175" customWidth="1"/>
    <col min="6915" max="6917" width="12.7109375" style="175" customWidth="1"/>
    <col min="6918" max="6918" width="10.7109375" style="175" customWidth="1"/>
    <col min="6919" max="6924" width="11.42578125" style="175"/>
    <col min="6925" max="6925" width="13.7109375" style="175" customWidth="1"/>
    <col min="6926" max="7168" width="11.42578125" style="175"/>
    <col min="7169" max="7169" width="13.28515625" style="175" customWidth="1"/>
    <col min="7170" max="7170" width="30.85546875" style="175" customWidth="1"/>
    <col min="7171" max="7173" width="12.7109375" style="175" customWidth="1"/>
    <col min="7174" max="7174" width="10.7109375" style="175" customWidth="1"/>
    <col min="7175" max="7180" width="11.42578125" style="175"/>
    <col min="7181" max="7181" width="13.7109375" style="175" customWidth="1"/>
    <col min="7182" max="7424" width="11.42578125" style="175"/>
    <col min="7425" max="7425" width="13.28515625" style="175" customWidth="1"/>
    <col min="7426" max="7426" width="30.85546875" style="175" customWidth="1"/>
    <col min="7427" max="7429" width="12.7109375" style="175" customWidth="1"/>
    <col min="7430" max="7430" width="10.7109375" style="175" customWidth="1"/>
    <col min="7431" max="7436" width="11.42578125" style="175"/>
    <col min="7437" max="7437" width="13.7109375" style="175" customWidth="1"/>
    <col min="7438" max="7680" width="11.42578125" style="175"/>
    <col min="7681" max="7681" width="13.28515625" style="175" customWidth="1"/>
    <col min="7682" max="7682" width="30.85546875" style="175" customWidth="1"/>
    <col min="7683" max="7685" width="12.7109375" style="175" customWidth="1"/>
    <col min="7686" max="7686" width="10.7109375" style="175" customWidth="1"/>
    <col min="7687" max="7692" width="11.42578125" style="175"/>
    <col min="7693" max="7693" width="13.7109375" style="175" customWidth="1"/>
    <col min="7694" max="7936" width="11.42578125" style="175"/>
    <col min="7937" max="7937" width="13.28515625" style="175" customWidth="1"/>
    <col min="7938" max="7938" width="30.85546875" style="175" customWidth="1"/>
    <col min="7939" max="7941" width="12.7109375" style="175" customWidth="1"/>
    <col min="7942" max="7942" width="10.7109375" style="175" customWidth="1"/>
    <col min="7943" max="7948" width="11.42578125" style="175"/>
    <col min="7949" max="7949" width="13.7109375" style="175" customWidth="1"/>
    <col min="7950" max="8192" width="11.42578125" style="175"/>
    <col min="8193" max="8193" width="13.28515625" style="175" customWidth="1"/>
    <col min="8194" max="8194" width="30.85546875" style="175" customWidth="1"/>
    <col min="8195" max="8197" width="12.7109375" style="175" customWidth="1"/>
    <col min="8198" max="8198" width="10.7109375" style="175" customWidth="1"/>
    <col min="8199" max="8204" width="11.42578125" style="175"/>
    <col min="8205" max="8205" width="13.7109375" style="175" customWidth="1"/>
    <col min="8206" max="8448" width="11.42578125" style="175"/>
    <col min="8449" max="8449" width="13.28515625" style="175" customWidth="1"/>
    <col min="8450" max="8450" width="30.85546875" style="175" customWidth="1"/>
    <col min="8451" max="8453" width="12.7109375" style="175" customWidth="1"/>
    <col min="8454" max="8454" width="10.7109375" style="175" customWidth="1"/>
    <col min="8455" max="8460" width="11.42578125" style="175"/>
    <col min="8461" max="8461" width="13.7109375" style="175" customWidth="1"/>
    <col min="8462" max="8704" width="11.42578125" style="175"/>
    <col min="8705" max="8705" width="13.28515625" style="175" customWidth="1"/>
    <col min="8706" max="8706" width="30.85546875" style="175" customWidth="1"/>
    <col min="8707" max="8709" width="12.7109375" style="175" customWidth="1"/>
    <col min="8710" max="8710" width="10.7109375" style="175" customWidth="1"/>
    <col min="8711" max="8716" width="11.42578125" style="175"/>
    <col min="8717" max="8717" width="13.7109375" style="175" customWidth="1"/>
    <col min="8718" max="8960" width="11.42578125" style="175"/>
    <col min="8961" max="8961" width="13.28515625" style="175" customWidth="1"/>
    <col min="8962" max="8962" width="30.85546875" style="175" customWidth="1"/>
    <col min="8963" max="8965" width="12.7109375" style="175" customWidth="1"/>
    <col min="8966" max="8966" width="10.7109375" style="175" customWidth="1"/>
    <col min="8967" max="8972" width="11.42578125" style="175"/>
    <col min="8973" max="8973" width="13.7109375" style="175" customWidth="1"/>
    <col min="8974" max="9216" width="11.42578125" style="175"/>
    <col min="9217" max="9217" width="13.28515625" style="175" customWidth="1"/>
    <col min="9218" max="9218" width="30.85546875" style="175" customWidth="1"/>
    <col min="9219" max="9221" width="12.7109375" style="175" customWidth="1"/>
    <col min="9222" max="9222" width="10.7109375" style="175" customWidth="1"/>
    <col min="9223" max="9228" width="11.42578125" style="175"/>
    <col min="9229" max="9229" width="13.7109375" style="175" customWidth="1"/>
    <col min="9230" max="9472" width="11.42578125" style="175"/>
    <col min="9473" max="9473" width="13.28515625" style="175" customWidth="1"/>
    <col min="9474" max="9474" width="30.85546875" style="175" customWidth="1"/>
    <col min="9475" max="9477" width="12.7109375" style="175" customWidth="1"/>
    <col min="9478" max="9478" width="10.7109375" style="175" customWidth="1"/>
    <col min="9479" max="9484" width="11.42578125" style="175"/>
    <col min="9485" max="9485" width="13.7109375" style="175" customWidth="1"/>
    <col min="9486" max="9728" width="11.42578125" style="175"/>
    <col min="9729" max="9729" width="13.28515625" style="175" customWidth="1"/>
    <col min="9730" max="9730" width="30.85546875" style="175" customWidth="1"/>
    <col min="9731" max="9733" width="12.7109375" style="175" customWidth="1"/>
    <col min="9734" max="9734" width="10.7109375" style="175" customWidth="1"/>
    <col min="9735" max="9740" width="11.42578125" style="175"/>
    <col min="9741" max="9741" width="13.7109375" style="175" customWidth="1"/>
    <col min="9742" max="9984" width="11.42578125" style="175"/>
    <col min="9985" max="9985" width="13.28515625" style="175" customWidth="1"/>
    <col min="9986" max="9986" width="30.85546875" style="175" customWidth="1"/>
    <col min="9987" max="9989" width="12.7109375" style="175" customWidth="1"/>
    <col min="9990" max="9990" width="10.7109375" style="175" customWidth="1"/>
    <col min="9991" max="9996" width="11.42578125" style="175"/>
    <col min="9997" max="9997" width="13.7109375" style="175" customWidth="1"/>
    <col min="9998" max="10240" width="11.42578125" style="175"/>
    <col min="10241" max="10241" width="13.28515625" style="175" customWidth="1"/>
    <col min="10242" max="10242" width="30.85546875" style="175" customWidth="1"/>
    <col min="10243" max="10245" width="12.7109375" style="175" customWidth="1"/>
    <col min="10246" max="10246" width="10.7109375" style="175" customWidth="1"/>
    <col min="10247" max="10252" width="11.42578125" style="175"/>
    <col min="10253" max="10253" width="13.7109375" style="175" customWidth="1"/>
    <col min="10254" max="10496" width="11.42578125" style="175"/>
    <col min="10497" max="10497" width="13.28515625" style="175" customWidth="1"/>
    <col min="10498" max="10498" width="30.85546875" style="175" customWidth="1"/>
    <col min="10499" max="10501" width="12.7109375" style="175" customWidth="1"/>
    <col min="10502" max="10502" width="10.7109375" style="175" customWidth="1"/>
    <col min="10503" max="10508" width="11.42578125" style="175"/>
    <col min="10509" max="10509" width="13.7109375" style="175" customWidth="1"/>
    <col min="10510" max="10752" width="11.42578125" style="175"/>
    <col min="10753" max="10753" width="13.28515625" style="175" customWidth="1"/>
    <col min="10754" max="10754" width="30.85546875" style="175" customWidth="1"/>
    <col min="10755" max="10757" width="12.7109375" style="175" customWidth="1"/>
    <col min="10758" max="10758" width="10.7109375" style="175" customWidth="1"/>
    <col min="10759" max="10764" width="11.42578125" style="175"/>
    <col min="10765" max="10765" width="13.7109375" style="175" customWidth="1"/>
    <col min="10766" max="11008" width="11.42578125" style="175"/>
    <col min="11009" max="11009" width="13.28515625" style="175" customWidth="1"/>
    <col min="11010" max="11010" width="30.85546875" style="175" customWidth="1"/>
    <col min="11011" max="11013" width="12.7109375" style="175" customWidth="1"/>
    <col min="11014" max="11014" width="10.7109375" style="175" customWidth="1"/>
    <col min="11015" max="11020" width="11.42578125" style="175"/>
    <col min="11021" max="11021" width="13.7109375" style="175" customWidth="1"/>
    <col min="11022" max="11264" width="11.42578125" style="175"/>
    <col min="11265" max="11265" width="13.28515625" style="175" customWidth="1"/>
    <col min="11266" max="11266" width="30.85546875" style="175" customWidth="1"/>
    <col min="11267" max="11269" width="12.7109375" style="175" customWidth="1"/>
    <col min="11270" max="11270" width="10.7109375" style="175" customWidth="1"/>
    <col min="11271" max="11276" width="11.42578125" style="175"/>
    <col min="11277" max="11277" width="13.7109375" style="175" customWidth="1"/>
    <col min="11278" max="11520" width="11.42578125" style="175"/>
    <col min="11521" max="11521" width="13.28515625" style="175" customWidth="1"/>
    <col min="11522" max="11522" width="30.85546875" style="175" customWidth="1"/>
    <col min="11523" max="11525" width="12.7109375" style="175" customWidth="1"/>
    <col min="11526" max="11526" width="10.7109375" style="175" customWidth="1"/>
    <col min="11527" max="11532" width="11.42578125" style="175"/>
    <col min="11533" max="11533" width="13.7109375" style="175" customWidth="1"/>
    <col min="11534" max="11776" width="11.42578125" style="175"/>
    <col min="11777" max="11777" width="13.28515625" style="175" customWidth="1"/>
    <col min="11778" max="11778" width="30.85546875" style="175" customWidth="1"/>
    <col min="11779" max="11781" width="12.7109375" style="175" customWidth="1"/>
    <col min="11782" max="11782" width="10.7109375" style="175" customWidth="1"/>
    <col min="11783" max="11788" width="11.42578125" style="175"/>
    <col min="11789" max="11789" width="13.7109375" style="175" customWidth="1"/>
    <col min="11790" max="12032" width="11.42578125" style="175"/>
    <col min="12033" max="12033" width="13.28515625" style="175" customWidth="1"/>
    <col min="12034" max="12034" width="30.85546875" style="175" customWidth="1"/>
    <col min="12035" max="12037" width="12.7109375" style="175" customWidth="1"/>
    <col min="12038" max="12038" width="10.7109375" style="175" customWidth="1"/>
    <col min="12039" max="12044" width="11.42578125" style="175"/>
    <col min="12045" max="12045" width="13.7109375" style="175" customWidth="1"/>
    <col min="12046" max="12288" width="11.42578125" style="175"/>
    <col min="12289" max="12289" width="13.28515625" style="175" customWidth="1"/>
    <col min="12290" max="12290" width="30.85546875" style="175" customWidth="1"/>
    <col min="12291" max="12293" width="12.7109375" style="175" customWidth="1"/>
    <col min="12294" max="12294" width="10.7109375" style="175" customWidth="1"/>
    <col min="12295" max="12300" width="11.42578125" style="175"/>
    <col min="12301" max="12301" width="13.7109375" style="175" customWidth="1"/>
    <col min="12302" max="12544" width="11.42578125" style="175"/>
    <col min="12545" max="12545" width="13.28515625" style="175" customWidth="1"/>
    <col min="12546" max="12546" width="30.85546875" style="175" customWidth="1"/>
    <col min="12547" max="12549" width="12.7109375" style="175" customWidth="1"/>
    <col min="12550" max="12550" width="10.7109375" style="175" customWidth="1"/>
    <col min="12551" max="12556" width="11.42578125" style="175"/>
    <col min="12557" max="12557" width="13.7109375" style="175" customWidth="1"/>
    <col min="12558" max="12800" width="11.42578125" style="175"/>
    <col min="12801" max="12801" width="13.28515625" style="175" customWidth="1"/>
    <col min="12802" max="12802" width="30.85546875" style="175" customWidth="1"/>
    <col min="12803" max="12805" width="12.7109375" style="175" customWidth="1"/>
    <col min="12806" max="12806" width="10.7109375" style="175" customWidth="1"/>
    <col min="12807" max="12812" width="11.42578125" style="175"/>
    <col min="12813" max="12813" width="13.7109375" style="175" customWidth="1"/>
    <col min="12814" max="13056" width="11.42578125" style="175"/>
    <col min="13057" max="13057" width="13.28515625" style="175" customWidth="1"/>
    <col min="13058" max="13058" width="30.85546875" style="175" customWidth="1"/>
    <col min="13059" max="13061" width="12.7109375" style="175" customWidth="1"/>
    <col min="13062" max="13062" width="10.7109375" style="175" customWidth="1"/>
    <col min="13063" max="13068" width="11.42578125" style="175"/>
    <col min="13069" max="13069" width="13.7109375" style="175" customWidth="1"/>
    <col min="13070" max="13312" width="11.42578125" style="175"/>
    <col min="13313" max="13313" width="13.28515625" style="175" customWidth="1"/>
    <col min="13314" max="13314" width="30.85546875" style="175" customWidth="1"/>
    <col min="13315" max="13317" width="12.7109375" style="175" customWidth="1"/>
    <col min="13318" max="13318" width="10.7109375" style="175" customWidth="1"/>
    <col min="13319" max="13324" width="11.42578125" style="175"/>
    <col min="13325" max="13325" width="13.7109375" style="175" customWidth="1"/>
    <col min="13326" max="13568" width="11.42578125" style="175"/>
    <col min="13569" max="13569" width="13.28515625" style="175" customWidth="1"/>
    <col min="13570" max="13570" width="30.85546875" style="175" customWidth="1"/>
    <col min="13571" max="13573" width="12.7109375" style="175" customWidth="1"/>
    <col min="13574" max="13574" width="10.7109375" style="175" customWidth="1"/>
    <col min="13575" max="13580" width="11.42578125" style="175"/>
    <col min="13581" max="13581" width="13.7109375" style="175" customWidth="1"/>
    <col min="13582" max="13824" width="11.42578125" style="175"/>
    <col min="13825" max="13825" width="13.28515625" style="175" customWidth="1"/>
    <col min="13826" max="13826" width="30.85546875" style="175" customWidth="1"/>
    <col min="13827" max="13829" width="12.7109375" style="175" customWidth="1"/>
    <col min="13830" max="13830" width="10.7109375" style="175" customWidth="1"/>
    <col min="13831" max="13836" width="11.42578125" style="175"/>
    <col min="13837" max="13837" width="13.7109375" style="175" customWidth="1"/>
    <col min="13838" max="14080" width="11.42578125" style="175"/>
    <col min="14081" max="14081" width="13.28515625" style="175" customWidth="1"/>
    <col min="14082" max="14082" width="30.85546875" style="175" customWidth="1"/>
    <col min="14083" max="14085" width="12.7109375" style="175" customWidth="1"/>
    <col min="14086" max="14086" width="10.7109375" style="175" customWidth="1"/>
    <col min="14087" max="14092" width="11.42578125" style="175"/>
    <col min="14093" max="14093" width="13.7109375" style="175" customWidth="1"/>
    <col min="14094" max="14336" width="11.42578125" style="175"/>
    <col min="14337" max="14337" width="13.28515625" style="175" customWidth="1"/>
    <col min="14338" max="14338" width="30.85546875" style="175" customWidth="1"/>
    <col min="14339" max="14341" width="12.7109375" style="175" customWidth="1"/>
    <col min="14342" max="14342" width="10.7109375" style="175" customWidth="1"/>
    <col min="14343" max="14348" width="11.42578125" style="175"/>
    <col min="14349" max="14349" width="13.7109375" style="175" customWidth="1"/>
    <col min="14350" max="14592" width="11.42578125" style="175"/>
    <col min="14593" max="14593" width="13.28515625" style="175" customWidth="1"/>
    <col min="14594" max="14594" width="30.85546875" style="175" customWidth="1"/>
    <col min="14595" max="14597" width="12.7109375" style="175" customWidth="1"/>
    <col min="14598" max="14598" width="10.7109375" style="175" customWidth="1"/>
    <col min="14599" max="14604" width="11.42578125" style="175"/>
    <col min="14605" max="14605" width="13.7109375" style="175" customWidth="1"/>
    <col min="14606" max="14848" width="11.42578125" style="175"/>
    <col min="14849" max="14849" width="13.28515625" style="175" customWidth="1"/>
    <col min="14850" max="14850" width="30.85546875" style="175" customWidth="1"/>
    <col min="14851" max="14853" width="12.7109375" style="175" customWidth="1"/>
    <col min="14854" max="14854" width="10.7109375" style="175" customWidth="1"/>
    <col min="14855" max="14860" width="11.42578125" style="175"/>
    <col min="14861" max="14861" width="13.7109375" style="175" customWidth="1"/>
    <col min="14862" max="15104" width="11.42578125" style="175"/>
    <col min="15105" max="15105" width="13.28515625" style="175" customWidth="1"/>
    <col min="15106" max="15106" width="30.85546875" style="175" customWidth="1"/>
    <col min="15107" max="15109" width="12.7109375" style="175" customWidth="1"/>
    <col min="15110" max="15110" width="10.7109375" style="175" customWidth="1"/>
    <col min="15111" max="15116" width="11.42578125" style="175"/>
    <col min="15117" max="15117" width="13.7109375" style="175" customWidth="1"/>
    <col min="15118" max="15360" width="11.42578125" style="175"/>
    <col min="15361" max="15361" width="13.28515625" style="175" customWidth="1"/>
    <col min="15362" max="15362" width="30.85546875" style="175" customWidth="1"/>
    <col min="15363" max="15365" width="12.7109375" style="175" customWidth="1"/>
    <col min="15366" max="15366" width="10.7109375" style="175" customWidth="1"/>
    <col min="15367" max="15372" width="11.42578125" style="175"/>
    <col min="15373" max="15373" width="13.7109375" style="175" customWidth="1"/>
    <col min="15374" max="15616" width="11.42578125" style="175"/>
    <col min="15617" max="15617" width="13.28515625" style="175" customWidth="1"/>
    <col min="15618" max="15618" width="30.85546875" style="175" customWidth="1"/>
    <col min="15619" max="15621" width="12.7109375" style="175" customWidth="1"/>
    <col min="15622" max="15622" width="10.7109375" style="175" customWidth="1"/>
    <col min="15623" max="15628" width="11.42578125" style="175"/>
    <col min="15629" max="15629" width="13.7109375" style="175" customWidth="1"/>
    <col min="15630" max="15872" width="11.42578125" style="175"/>
    <col min="15873" max="15873" width="13.28515625" style="175" customWidth="1"/>
    <col min="15874" max="15874" width="30.85546875" style="175" customWidth="1"/>
    <col min="15875" max="15877" width="12.7109375" style="175" customWidth="1"/>
    <col min="15878" max="15878" width="10.7109375" style="175" customWidth="1"/>
    <col min="15879" max="15884" width="11.42578125" style="175"/>
    <col min="15885" max="15885" width="13.7109375" style="175" customWidth="1"/>
    <col min="15886" max="16128" width="11.42578125" style="175"/>
    <col min="16129" max="16129" width="13.28515625" style="175" customWidth="1"/>
    <col min="16130" max="16130" width="30.85546875" style="175" customWidth="1"/>
    <col min="16131" max="16133" width="12.7109375" style="175" customWidth="1"/>
    <col min="16134" max="16134" width="10.7109375" style="175" customWidth="1"/>
    <col min="16135" max="16140" width="11.42578125" style="175"/>
    <col min="16141" max="16141" width="13.7109375" style="175" customWidth="1"/>
    <col min="16142" max="16384" width="11.42578125" style="175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413" t="s">
        <v>285</v>
      </c>
      <c r="C5" s="413"/>
      <c r="D5" s="413"/>
      <c r="E5" s="413"/>
    </row>
    <row r="6" spans="2:9" ht="44.25" customHeight="1" x14ac:dyDescent="0.25">
      <c r="B6" s="112" t="s">
        <v>286</v>
      </c>
      <c r="C6" s="99" t="str">
        <f>actualizaciones!A3</f>
        <v>I cuatrimestre 2013</v>
      </c>
      <c r="D6" s="99" t="str">
        <f>actualizaciones!A2</f>
        <v>I cuatrimestre 2014</v>
      </c>
      <c r="E6" s="298" t="s">
        <v>280</v>
      </c>
    </row>
    <row r="7" spans="2:9" ht="15" customHeight="1" x14ac:dyDescent="0.25">
      <c r="B7" s="305" t="s">
        <v>45</v>
      </c>
      <c r="C7" s="306"/>
      <c r="D7" s="306"/>
      <c r="E7" s="306"/>
    </row>
    <row r="8" spans="2:9" ht="15" customHeight="1" x14ac:dyDescent="0.2">
      <c r="B8" s="307" t="s">
        <v>83</v>
      </c>
      <c r="C8" s="308">
        <v>65.65729793244526</v>
      </c>
      <c r="D8" s="308">
        <v>69.69733191847277</v>
      </c>
      <c r="E8" s="309">
        <f>D8/C8-1</f>
        <v>6.1532139050015422E-2</v>
      </c>
    </row>
    <row r="9" spans="2:9" ht="15" customHeight="1" x14ac:dyDescent="0.2">
      <c r="B9" s="310" t="s">
        <v>161</v>
      </c>
      <c r="C9" s="311">
        <v>74.369330212227609</v>
      </c>
      <c r="D9" s="311">
        <v>77.531790287366491</v>
      </c>
      <c r="E9" s="312">
        <f>D9/C9-1</f>
        <v>4.2523713284954523E-2</v>
      </c>
      <c r="F9" s="313"/>
    </row>
    <row r="10" spans="2:9" ht="15" customHeight="1" x14ac:dyDescent="0.2">
      <c r="B10" s="310" t="s">
        <v>166</v>
      </c>
      <c r="C10" s="311">
        <v>55.602281122812542</v>
      </c>
      <c r="D10" s="311">
        <v>59.822013806568577</v>
      </c>
      <c r="E10" s="312">
        <f>D10/C10-1</f>
        <v>7.5891359105134892E-2</v>
      </c>
      <c r="F10" s="313"/>
    </row>
    <row r="11" spans="2:9" ht="15" customHeight="1" x14ac:dyDescent="0.25">
      <c r="B11" s="305" t="s">
        <v>287</v>
      </c>
      <c r="C11" s="314"/>
      <c r="D11" s="314"/>
      <c r="E11" s="315"/>
    </row>
    <row r="12" spans="2:9" ht="15" customHeight="1" x14ac:dyDescent="0.2">
      <c r="B12" s="307" t="s">
        <v>83</v>
      </c>
      <c r="C12" s="308">
        <v>63.081334044191692</v>
      </c>
      <c r="D12" s="308">
        <v>66.608272506082727</v>
      </c>
      <c r="E12" s="309">
        <f>D12/C12-1</f>
        <v>5.591096820210284E-2</v>
      </c>
      <c r="I12" s="175" t="s">
        <v>275</v>
      </c>
    </row>
    <row r="13" spans="2:9" ht="15" customHeight="1" x14ac:dyDescent="0.2">
      <c r="B13" s="310" t="s">
        <v>161</v>
      </c>
      <c r="C13" s="311">
        <v>67.891767838685382</v>
      </c>
      <c r="D13" s="311">
        <v>70.729760845674818</v>
      </c>
      <c r="E13" s="312">
        <f>D13/C13-1</f>
        <v>4.1801724971025411E-2</v>
      </c>
      <c r="F13" s="313"/>
    </row>
    <row r="14" spans="2:9" ht="15" customHeight="1" x14ac:dyDescent="0.2">
      <c r="B14" s="310" t="s">
        <v>166</v>
      </c>
      <c r="C14" s="311">
        <v>53.032132923437274</v>
      </c>
      <c r="D14" s="311">
        <v>57.834038918597741</v>
      </c>
      <c r="E14" s="312">
        <f>D14/C14-1</f>
        <v>9.054710286861356E-2</v>
      </c>
      <c r="F14" s="313"/>
    </row>
    <row r="15" spans="2:9" ht="15" customHeight="1" x14ac:dyDescent="0.25">
      <c r="B15" s="305" t="s">
        <v>71</v>
      </c>
      <c r="C15" s="314"/>
      <c r="D15" s="314"/>
      <c r="E15" s="315"/>
      <c r="F15" s="313"/>
    </row>
    <row r="16" spans="2:9" ht="15" customHeight="1" x14ac:dyDescent="0.2">
      <c r="B16" s="307" t="s">
        <v>83</v>
      </c>
      <c r="C16" s="316">
        <v>65.537098782790338</v>
      </c>
      <c r="D16" s="317">
        <v>68.953529142055729</v>
      </c>
      <c r="E16" s="309">
        <f>D16/C16-1</f>
        <v>5.2129716186986919E-2</v>
      </c>
    </row>
    <row r="17" spans="1:12" ht="15" customHeight="1" x14ac:dyDescent="0.2">
      <c r="B17" s="310" t="s">
        <v>161</v>
      </c>
      <c r="C17" s="318">
        <v>70.991349029525708</v>
      </c>
      <c r="D17" s="319">
        <v>73.497778044679322</v>
      </c>
      <c r="E17" s="312">
        <f>D17/C17-1</f>
        <v>3.5306118976710543E-2</v>
      </c>
      <c r="F17" s="313"/>
    </row>
    <row r="18" spans="1:12" ht="15" customHeight="1" x14ac:dyDescent="0.2">
      <c r="B18" s="310" t="s">
        <v>166</v>
      </c>
      <c r="C18" s="318">
        <v>54.605559578405341</v>
      </c>
      <c r="D18" s="319">
        <v>59.572072072072075</v>
      </c>
      <c r="E18" s="312">
        <f>D18/C18-1</f>
        <v>9.0952506155267399E-2</v>
      </c>
      <c r="F18" s="313"/>
    </row>
    <row r="19" spans="1:12" ht="30" customHeight="1" x14ac:dyDescent="0.25">
      <c r="B19" s="401" t="s">
        <v>288</v>
      </c>
      <c r="C19" s="401"/>
      <c r="D19" s="401"/>
      <c r="E19" s="401"/>
    </row>
    <row r="20" spans="1:12" ht="15" customHeight="1" x14ac:dyDescent="0.2">
      <c r="B20" s="320"/>
      <c r="C20" s="321"/>
      <c r="D20" s="321"/>
    </row>
    <row r="21" spans="1:12" ht="30" customHeight="1" x14ac:dyDescent="0.25">
      <c r="B21" s="281"/>
      <c r="C21" s="281"/>
      <c r="D21" s="281"/>
      <c r="E21" s="75" t="s">
        <v>98</v>
      </c>
      <c r="F21" s="281"/>
      <c r="G21" s="281"/>
      <c r="H21" s="281"/>
      <c r="I21" s="281"/>
      <c r="J21" s="281"/>
      <c r="K21" s="281"/>
      <c r="L21" s="281"/>
    </row>
    <row r="28" spans="1:12" x14ac:dyDescent="0.25">
      <c r="A28" s="175" t="s">
        <v>275</v>
      </c>
      <c r="B28" s="175" t="s">
        <v>275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 x14ac:dyDescent="0.25"/>
    <row r="2" spans="21:21" ht="15" customHeight="1" x14ac:dyDescent="0.25"/>
    <row r="3" spans="21:21" ht="15" customHeight="1" x14ac:dyDescent="0.25">
      <c r="U3" s="322"/>
    </row>
    <row r="4" spans="21:21" ht="15" customHeight="1" x14ac:dyDescent="0.25">
      <c r="U4" s="322"/>
    </row>
    <row r="5" spans="21:21" x14ac:dyDescent="0.25">
      <c r="U5" s="322"/>
    </row>
    <row r="8" spans="21:21" ht="25.5" customHeight="1" x14ac:dyDescent="0.25"/>
    <row r="9" spans="21:21" ht="25.5" customHeight="1" x14ac:dyDescent="0.25"/>
    <row r="11" spans="21:21" x14ac:dyDescent="0.25">
      <c r="U11" s="322"/>
    </row>
    <row r="12" spans="21:21" x14ac:dyDescent="0.25">
      <c r="U12" s="322"/>
    </row>
    <row r="15" spans="21:21" x14ac:dyDescent="0.25">
      <c r="U15" s="322"/>
    </row>
    <row r="16" spans="21:21" x14ac:dyDescent="0.25">
      <c r="U16" s="322"/>
    </row>
    <row r="17" spans="2:21" x14ac:dyDescent="0.25">
      <c r="U17" s="322"/>
    </row>
    <row r="19" spans="2:21" x14ac:dyDescent="0.25">
      <c r="U19" s="322"/>
    </row>
    <row r="20" spans="2:21" x14ac:dyDescent="0.25">
      <c r="U20" s="322"/>
    </row>
    <row r="21" spans="2:21" x14ac:dyDescent="0.25">
      <c r="U21" s="322"/>
    </row>
    <row r="23" spans="2:21" x14ac:dyDescent="0.25">
      <c r="U23" s="322"/>
    </row>
    <row r="24" spans="2:21" ht="16.5" customHeight="1" x14ac:dyDescent="0.25">
      <c r="U24" s="322"/>
    </row>
    <row r="25" spans="2:21" x14ac:dyDescent="0.25">
      <c r="U25" s="322"/>
    </row>
    <row r="26" spans="2:21" ht="15" customHeight="1" x14ac:dyDescent="0.25"/>
    <row r="27" spans="2:21" ht="30" customHeight="1" x14ac:dyDescent="0.25">
      <c r="I27" s="75" t="s">
        <v>100</v>
      </c>
    </row>
    <row r="28" spans="2:21" x14ac:dyDescent="0.25">
      <c r="B28" s="19"/>
      <c r="C28" s="19"/>
      <c r="D28" s="19"/>
      <c r="E28" s="19"/>
      <c r="F28" s="19"/>
      <c r="G28" s="19"/>
      <c r="L28" s="19"/>
    </row>
    <row r="29" spans="2:21" x14ac:dyDescent="0.25">
      <c r="H29" s="19"/>
      <c r="I29" s="19"/>
      <c r="J29" s="19"/>
      <c r="K29" s="19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F26"/>
  <sheetViews>
    <sheetView showGridLines="0" showRowColHeaders="0" showOutlineSymbols="0" zoomScaleNormal="100" workbookViewId="0">
      <selection activeCell="K22" sqref="K22"/>
    </sheetView>
  </sheetViews>
  <sheetFormatPr baseColWidth="10" defaultRowHeight="12.75" x14ac:dyDescent="0.25"/>
  <cols>
    <col min="1" max="1" width="15.7109375" style="175" customWidth="1"/>
    <col min="2" max="2" width="23.7109375" style="175" customWidth="1"/>
    <col min="3" max="4" width="11.140625" style="175" customWidth="1"/>
    <col min="5" max="5" width="10.7109375" style="175" customWidth="1"/>
    <col min="6" max="6" width="10.5703125" style="175" customWidth="1"/>
    <col min="7" max="244" width="11.42578125" style="175"/>
    <col min="245" max="245" width="37.42578125" style="175" customWidth="1"/>
    <col min="246" max="248" width="11.7109375" style="175" customWidth="1"/>
    <col min="249" max="249" width="10.5703125" style="175" customWidth="1"/>
    <col min="250" max="250" width="10.7109375" style="175" customWidth="1"/>
    <col min="251" max="256" width="11.42578125" style="175"/>
    <col min="257" max="257" width="13.7109375" style="175" customWidth="1"/>
    <col min="258" max="500" width="11.42578125" style="175"/>
    <col min="501" max="501" width="37.42578125" style="175" customWidth="1"/>
    <col min="502" max="504" width="11.7109375" style="175" customWidth="1"/>
    <col min="505" max="505" width="10.5703125" style="175" customWidth="1"/>
    <col min="506" max="506" width="10.7109375" style="175" customWidth="1"/>
    <col min="507" max="512" width="11.42578125" style="175"/>
    <col min="513" max="513" width="13.7109375" style="175" customWidth="1"/>
    <col min="514" max="756" width="11.42578125" style="175"/>
    <col min="757" max="757" width="37.42578125" style="175" customWidth="1"/>
    <col min="758" max="760" width="11.7109375" style="175" customWidth="1"/>
    <col min="761" max="761" width="10.5703125" style="175" customWidth="1"/>
    <col min="762" max="762" width="10.7109375" style="175" customWidth="1"/>
    <col min="763" max="768" width="11.42578125" style="175"/>
    <col min="769" max="769" width="13.7109375" style="175" customWidth="1"/>
    <col min="770" max="1012" width="11.42578125" style="175"/>
    <col min="1013" max="1013" width="37.42578125" style="175" customWidth="1"/>
    <col min="1014" max="1016" width="11.7109375" style="175" customWidth="1"/>
    <col min="1017" max="1017" width="10.5703125" style="175" customWidth="1"/>
    <col min="1018" max="1018" width="10.7109375" style="175" customWidth="1"/>
    <col min="1019" max="1024" width="11.42578125" style="175"/>
    <col min="1025" max="1025" width="13.7109375" style="175" customWidth="1"/>
    <col min="1026" max="1268" width="11.42578125" style="175"/>
    <col min="1269" max="1269" width="37.42578125" style="175" customWidth="1"/>
    <col min="1270" max="1272" width="11.7109375" style="175" customWidth="1"/>
    <col min="1273" max="1273" width="10.5703125" style="175" customWidth="1"/>
    <col min="1274" max="1274" width="10.7109375" style="175" customWidth="1"/>
    <col min="1275" max="1280" width="11.42578125" style="175"/>
    <col min="1281" max="1281" width="13.7109375" style="175" customWidth="1"/>
    <col min="1282" max="1524" width="11.42578125" style="175"/>
    <col min="1525" max="1525" width="37.42578125" style="175" customWidth="1"/>
    <col min="1526" max="1528" width="11.7109375" style="175" customWidth="1"/>
    <col min="1529" max="1529" width="10.5703125" style="175" customWidth="1"/>
    <col min="1530" max="1530" width="10.7109375" style="175" customWidth="1"/>
    <col min="1531" max="1536" width="11.42578125" style="175"/>
    <col min="1537" max="1537" width="13.7109375" style="175" customWidth="1"/>
    <col min="1538" max="1780" width="11.42578125" style="175"/>
    <col min="1781" max="1781" width="37.42578125" style="175" customWidth="1"/>
    <col min="1782" max="1784" width="11.7109375" style="175" customWidth="1"/>
    <col min="1785" max="1785" width="10.5703125" style="175" customWidth="1"/>
    <col min="1786" max="1786" width="10.7109375" style="175" customWidth="1"/>
    <col min="1787" max="1792" width="11.42578125" style="175"/>
    <col min="1793" max="1793" width="13.7109375" style="175" customWidth="1"/>
    <col min="1794" max="2036" width="11.42578125" style="175"/>
    <col min="2037" max="2037" width="37.42578125" style="175" customWidth="1"/>
    <col min="2038" max="2040" width="11.7109375" style="175" customWidth="1"/>
    <col min="2041" max="2041" width="10.5703125" style="175" customWidth="1"/>
    <col min="2042" max="2042" width="10.7109375" style="175" customWidth="1"/>
    <col min="2043" max="2048" width="11.42578125" style="175"/>
    <col min="2049" max="2049" width="13.7109375" style="175" customWidth="1"/>
    <col min="2050" max="2292" width="11.42578125" style="175"/>
    <col min="2293" max="2293" width="37.42578125" style="175" customWidth="1"/>
    <col min="2294" max="2296" width="11.7109375" style="175" customWidth="1"/>
    <col min="2297" max="2297" width="10.5703125" style="175" customWidth="1"/>
    <col min="2298" max="2298" width="10.7109375" style="175" customWidth="1"/>
    <col min="2299" max="2304" width="11.42578125" style="175"/>
    <col min="2305" max="2305" width="13.7109375" style="175" customWidth="1"/>
    <col min="2306" max="2548" width="11.42578125" style="175"/>
    <col min="2549" max="2549" width="37.42578125" style="175" customWidth="1"/>
    <col min="2550" max="2552" width="11.7109375" style="175" customWidth="1"/>
    <col min="2553" max="2553" width="10.5703125" style="175" customWidth="1"/>
    <col min="2554" max="2554" width="10.7109375" style="175" customWidth="1"/>
    <col min="2555" max="2560" width="11.42578125" style="175"/>
    <col min="2561" max="2561" width="13.7109375" style="175" customWidth="1"/>
    <col min="2562" max="2804" width="11.42578125" style="175"/>
    <col min="2805" max="2805" width="37.42578125" style="175" customWidth="1"/>
    <col min="2806" max="2808" width="11.7109375" style="175" customWidth="1"/>
    <col min="2809" max="2809" width="10.5703125" style="175" customWidth="1"/>
    <col min="2810" max="2810" width="10.7109375" style="175" customWidth="1"/>
    <col min="2811" max="2816" width="11.42578125" style="175"/>
    <col min="2817" max="2817" width="13.7109375" style="175" customWidth="1"/>
    <col min="2818" max="3060" width="11.42578125" style="175"/>
    <col min="3061" max="3061" width="37.42578125" style="175" customWidth="1"/>
    <col min="3062" max="3064" width="11.7109375" style="175" customWidth="1"/>
    <col min="3065" max="3065" width="10.5703125" style="175" customWidth="1"/>
    <col min="3066" max="3066" width="10.7109375" style="175" customWidth="1"/>
    <col min="3067" max="3072" width="11.42578125" style="175"/>
    <col min="3073" max="3073" width="13.7109375" style="175" customWidth="1"/>
    <col min="3074" max="3316" width="11.42578125" style="175"/>
    <col min="3317" max="3317" width="37.42578125" style="175" customWidth="1"/>
    <col min="3318" max="3320" width="11.7109375" style="175" customWidth="1"/>
    <col min="3321" max="3321" width="10.5703125" style="175" customWidth="1"/>
    <col min="3322" max="3322" width="10.7109375" style="175" customWidth="1"/>
    <col min="3323" max="3328" width="11.42578125" style="175"/>
    <col min="3329" max="3329" width="13.7109375" style="175" customWidth="1"/>
    <col min="3330" max="3572" width="11.42578125" style="175"/>
    <col min="3573" max="3573" width="37.42578125" style="175" customWidth="1"/>
    <col min="3574" max="3576" width="11.7109375" style="175" customWidth="1"/>
    <col min="3577" max="3577" width="10.5703125" style="175" customWidth="1"/>
    <col min="3578" max="3578" width="10.7109375" style="175" customWidth="1"/>
    <col min="3579" max="3584" width="11.42578125" style="175"/>
    <col min="3585" max="3585" width="13.7109375" style="175" customWidth="1"/>
    <col min="3586" max="3828" width="11.42578125" style="175"/>
    <col min="3829" max="3829" width="37.42578125" style="175" customWidth="1"/>
    <col min="3830" max="3832" width="11.7109375" style="175" customWidth="1"/>
    <col min="3833" max="3833" width="10.5703125" style="175" customWidth="1"/>
    <col min="3834" max="3834" width="10.7109375" style="175" customWidth="1"/>
    <col min="3835" max="3840" width="11.42578125" style="175"/>
    <col min="3841" max="3841" width="13.7109375" style="175" customWidth="1"/>
    <col min="3842" max="4084" width="11.42578125" style="175"/>
    <col min="4085" max="4085" width="37.42578125" style="175" customWidth="1"/>
    <col min="4086" max="4088" width="11.7109375" style="175" customWidth="1"/>
    <col min="4089" max="4089" width="10.5703125" style="175" customWidth="1"/>
    <col min="4090" max="4090" width="10.7109375" style="175" customWidth="1"/>
    <col min="4091" max="4096" width="11.42578125" style="175"/>
    <col min="4097" max="4097" width="13.7109375" style="175" customWidth="1"/>
    <col min="4098" max="4340" width="11.42578125" style="175"/>
    <col min="4341" max="4341" width="37.42578125" style="175" customWidth="1"/>
    <col min="4342" max="4344" width="11.7109375" style="175" customWidth="1"/>
    <col min="4345" max="4345" width="10.5703125" style="175" customWidth="1"/>
    <col min="4346" max="4346" width="10.7109375" style="175" customWidth="1"/>
    <col min="4347" max="4352" width="11.42578125" style="175"/>
    <col min="4353" max="4353" width="13.7109375" style="175" customWidth="1"/>
    <col min="4354" max="4596" width="11.42578125" style="175"/>
    <col min="4597" max="4597" width="37.42578125" style="175" customWidth="1"/>
    <col min="4598" max="4600" width="11.7109375" style="175" customWidth="1"/>
    <col min="4601" max="4601" width="10.5703125" style="175" customWidth="1"/>
    <col min="4602" max="4602" width="10.7109375" style="175" customWidth="1"/>
    <col min="4603" max="4608" width="11.42578125" style="175"/>
    <col min="4609" max="4609" width="13.7109375" style="175" customWidth="1"/>
    <col min="4610" max="4852" width="11.42578125" style="175"/>
    <col min="4853" max="4853" width="37.42578125" style="175" customWidth="1"/>
    <col min="4854" max="4856" width="11.7109375" style="175" customWidth="1"/>
    <col min="4857" max="4857" width="10.5703125" style="175" customWidth="1"/>
    <col min="4858" max="4858" width="10.7109375" style="175" customWidth="1"/>
    <col min="4859" max="4864" width="11.42578125" style="175"/>
    <col min="4865" max="4865" width="13.7109375" style="175" customWidth="1"/>
    <col min="4866" max="5108" width="11.42578125" style="175"/>
    <col min="5109" max="5109" width="37.42578125" style="175" customWidth="1"/>
    <col min="5110" max="5112" width="11.7109375" style="175" customWidth="1"/>
    <col min="5113" max="5113" width="10.5703125" style="175" customWidth="1"/>
    <col min="5114" max="5114" width="10.7109375" style="175" customWidth="1"/>
    <col min="5115" max="5120" width="11.42578125" style="175"/>
    <col min="5121" max="5121" width="13.7109375" style="175" customWidth="1"/>
    <col min="5122" max="5364" width="11.42578125" style="175"/>
    <col min="5365" max="5365" width="37.42578125" style="175" customWidth="1"/>
    <col min="5366" max="5368" width="11.7109375" style="175" customWidth="1"/>
    <col min="5369" max="5369" width="10.5703125" style="175" customWidth="1"/>
    <col min="5370" max="5370" width="10.7109375" style="175" customWidth="1"/>
    <col min="5371" max="5376" width="11.42578125" style="175"/>
    <col min="5377" max="5377" width="13.7109375" style="175" customWidth="1"/>
    <col min="5378" max="5620" width="11.42578125" style="175"/>
    <col min="5621" max="5621" width="37.42578125" style="175" customWidth="1"/>
    <col min="5622" max="5624" width="11.7109375" style="175" customWidth="1"/>
    <col min="5625" max="5625" width="10.5703125" style="175" customWidth="1"/>
    <col min="5626" max="5626" width="10.7109375" style="175" customWidth="1"/>
    <col min="5627" max="5632" width="11.42578125" style="175"/>
    <col min="5633" max="5633" width="13.7109375" style="175" customWidth="1"/>
    <col min="5634" max="5876" width="11.42578125" style="175"/>
    <col min="5877" max="5877" width="37.42578125" style="175" customWidth="1"/>
    <col min="5878" max="5880" width="11.7109375" style="175" customWidth="1"/>
    <col min="5881" max="5881" width="10.5703125" style="175" customWidth="1"/>
    <col min="5882" max="5882" width="10.7109375" style="175" customWidth="1"/>
    <col min="5883" max="5888" width="11.42578125" style="175"/>
    <col min="5889" max="5889" width="13.7109375" style="175" customWidth="1"/>
    <col min="5890" max="6132" width="11.42578125" style="175"/>
    <col min="6133" max="6133" width="37.42578125" style="175" customWidth="1"/>
    <col min="6134" max="6136" width="11.7109375" style="175" customWidth="1"/>
    <col min="6137" max="6137" width="10.5703125" style="175" customWidth="1"/>
    <col min="6138" max="6138" width="10.7109375" style="175" customWidth="1"/>
    <col min="6139" max="6144" width="11.42578125" style="175"/>
    <col min="6145" max="6145" width="13.7109375" style="175" customWidth="1"/>
    <col min="6146" max="6388" width="11.42578125" style="175"/>
    <col min="6389" max="6389" width="37.42578125" style="175" customWidth="1"/>
    <col min="6390" max="6392" width="11.7109375" style="175" customWidth="1"/>
    <col min="6393" max="6393" width="10.5703125" style="175" customWidth="1"/>
    <col min="6394" max="6394" width="10.7109375" style="175" customWidth="1"/>
    <col min="6395" max="6400" width="11.42578125" style="175"/>
    <col min="6401" max="6401" width="13.7109375" style="175" customWidth="1"/>
    <col min="6402" max="6644" width="11.42578125" style="175"/>
    <col min="6645" max="6645" width="37.42578125" style="175" customWidth="1"/>
    <col min="6646" max="6648" width="11.7109375" style="175" customWidth="1"/>
    <col min="6649" max="6649" width="10.5703125" style="175" customWidth="1"/>
    <col min="6650" max="6650" width="10.7109375" style="175" customWidth="1"/>
    <col min="6651" max="6656" width="11.42578125" style="175"/>
    <col min="6657" max="6657" width="13.7109375" style="175" customWidth="1"/>
    <col min="6658" max="6900" width="11.42578125" style="175"/>
    <col min="6901" max="6901" width="37.42578125" style="175" customWidth="1"/>
    <col min="6902" max="6904" width="11.7109375" style="175" customWidth="1"/>
    <col min="6905" max="6905" width="10.5703125" style="175" customWidth="1"/>
    <col min="6906" max="6906" width="10.7109375" style="175" customWidth="1"/>
    <col min="6907" max="6912" width="11.42578125" style="175"/>
    <col min="6913" max="6913" width="13.7109375" style="175" customWidth="1"/>
    <col min="6914" max="7156" width="11.42578125" style="175"/>
    <col min="7157" max="7157" width="37.42578125" style="175" customWidth="1"/>
    <col min="7158" max="7160" width="11.7109375" style="175" customWidth="1"/>
    <col min="7161" max="7161" width="10.5703125" style="175" customWidth="1"/>
    <col min="7162" max="7162" width="10.7109375" style="175" customWidth="1"/>
    <col min="7163" max="7168" width="11.42578125" style="175"/>
    <col min="7169" max="7169" width="13.7109375" style="175" customWidth="1"/>
    <col min="7170" max="7412" width="11.42578125" style="175"/>
    <col min="7413" max="7413" width="37.42578125" style="175" customWidth="1"/>
    <col min="7414" max="7416" width="11.7109375" style="175" customWidth="1"/>
    <col min="7417" max="7417" width="10.5703125" style="175" customWidth="1"/>
    <col min="7418" max="7418" width="10.7109375" style="175" customWidth="1"/>
    <col min="7419" max="7424" width="11.42578125" style="175"/>
    <col min="7425" max="7425" width="13.7109375" style="175" customWidth="1"/>
    <col min="7426" max="7668" width="11.42578125" style="175"/>
    <col min="7669" max="7669" width="37.42578125" style="175" customWidth="1"/>
    <col min="7670" max="7672" width="11.7109375" style="175" customWidth="1"/>
    <col min="7673" max="7673" width="10.5703125" style="175" customWidth="1"/>
    <col min="7674" max="7674" width="10.7109375" style="175" customWidth="1"/>
    <col min="7675" max="7680" width="11.42578125" style="175"/>
    <col min="7681" max="7681" width="13.7109375" style="175" customWidth="1"/>
    <col min="7682" max="7924" width="11.42578125" style="175"/>
    <col min="7925" max="7925" width="37.42578125" style="175" customWidth="1"/>
    <col min="7926" max="7928" width="11.7109375" style="175" customWidth="1"/>
    <col min="7929" max="7929" width="10.5703125" style="175" customWidth="1"/>
    <col min="7930" max="7930" width="10.7109375" style="175" customWidth="1"/>
    <col min="7931" max="7936" width="11.42578125" style="175"/>
    <col min="7937" max="7937" width="13.7109375" style="175" customWidth="1"/>
    <col min="7938" max="8180" width="11.42578125" style="175"/>
    <col min="8181" max="8181" width="37.42578125" style="175" customWidth="1"/>
    <col min="8182" max="8184" width="11.7109375" style="175" customWidth="1"/>
    <col min="8185" max="8185" width="10.5703125" style="175" customWidth="1"/>
    <col min="8186" max="8186" width="10.7109375" style="175" customWidth="1"/>
    <col min="8187" max="8192" width="11.42578125" style="175"/>
    <col min="8193" max="8193" width="13.7109375" style="175" customWidth="1"/>
    <col min="8194" max="8436" width="11.42578125" style="175"/>
    <col min="8437" max="8437" width="37.42578125" style="175" customWidth="1"/>
    <col min="8438" max="8440" width="11.7109375" style="175" customWidth="1"/>
    <col min="8441" max="8441" width="10.5703125" style="175" customWidth="1"/>
    <col min="8442" max="8442" width="10.7109375" style="175" customWidth="1"/>
    <col min="8443" max="8448" width="11.42578125" style="175"/>
    <col min="8449" max="8449" width="13.7109375" style="175" customWidth="1"/>
    <col min="8450" max="8692" width="11.42578125" style="175"/>
    <col min="8693" max="8693" width="37.42578125" style="175" customWidth="1"/>
    <col min="8694" max="8696" width="11.7109375" style="175" customWidth="1"/>
    <col min="8697" max="8697" width="10.5703125" style="175" customWidth="1"/>
    <col min="8698" max="8698" width="10.7109375" style="175" customWidth="1"/>
    <col min="8699" max="8704" width="11.42578125" style="175"/>
    <col min="8705" max="8705" width="13.7109375" style="175" customWidth="1"/>
    <col min="8706" max="8948" width="11.42578125" style="175"/>
    <col min="8949" max="8949" width="37.42578125" style="175" customWidth="1"/>
    <col min="8950" max="8952" width="11.7109375" style="175" customWidth="1"/>
    <col min="8953" max="8953" width="10.5703125" style="175" customWidth="1"/>
    <col min="8954" max="8954" width="10.7109375" style="175" customWidth="1"/>
    <col min="8955" max="8960" width="11.42578125" style="175"/>
    <col min="8961" max="8961" width="13.7109375" style="175" customWidth="1"/>
    <col min="8962" max="9204" width="11.42578125" style="175"/>
    <col min="9205" max="9205" width="37.42578125" style="175" customWidth="1"/>
    <col min="9206" max="9208" width="11.7109375" style="175" customWidth="1"/>
    <col min="9209" max="9209" width="10.5703125" style="175" customWidth="1"/>
    <col min="9210" max="9210" width="10.7109375" style="175" customWidth="1"/>
    <col min="9211" max="9216" width="11.42578125" style="175"/>
    <col min="9217" max="9217" width="13.7109375" style="175" customWidth="1"/>
    <col min="9218" max="9460" width="11.42578125" style="175"/>
    <col min="9461" max="9461" width="37.42578125" style="175" customWidth="1"/>
    <col min="9462" max="9464" width="11.7109375" style="175" customWidth="1"/>
    <col min="9465" max="9465" width="10.5703125" style="175" customWidth="1"/>
    <col min="9466" max="9466" width="10.7109375" style="175" customWidth="1"/>
    <col min="9467" max="9472" width="11.42578125" style="175"/>
    <col min="9473" max="9473" width="13.7109375" style="175" customWidth="1"/>
    <col min="9474" max="9716" width="11.42578125" style="175"/>
    <col min="9717" max="9717" width="37.42578125" style="175" customWidth="1"/>
    <col min="9718" max="9720" width="11.7109375" style="175" customWidth="1"/>
    <col min="9721" max="9721" width="10.5703125" style="175" customWidth="1"/>
    <col min="9722" max="9722" width="10.7109375" style="175" customWidth="1"/>
    <col min="9723" max="9728" width="11.42578125" style="175"/>
    <col min="9729" max="9729" width="13.7109375" style="175" customWidth="1"/>
    <col min="9730" max="9972" width="11.42578125" style="175"/>
    <col min="9973" max="9973" width="37.42578125" style="175" customWidth="1"/>
    <col min="9974" max="9976" width="11.7109375" style="175" customWidth="1"/>
    <col min="9977" max="9977" width="10.5703125" style="175" customWidth="1"/>
    <col min="9978" max="9978" width="10.7109375" style="175" customWidth="1"/>
    <col min="9979" max="9984" width="11.42578125" style="175"/>
    <col min="9985" max="9985" width="13.7109375" style="175" customWidth="1"/>
    <col min="9986" max="10228" width="11.42578125" style="175"/>
    <col min="10229" max="10229" width="37.42578125" style="175" customWidth="1"/>
    <col min="10230" max="10232" width="11.7109375" style="175" customWidth="1"/>
    <col min="10233" max="10233" width="10.5703125" style="175" customWidth="1"/>
    <col min="10234" max="10234" width="10.7109375" style="175" customWidth="1"/>
    <col min="10235" max="10240" width="11.42578125" style="175"/>
    <col min="10241" max="10241" width="13.7109375" style="175" customWidth="1"/>
    <col min="10242" max="10484" width="11.42578125" style="175"/>
    <col min="10485" max="10485" width="37.42578125" style="175" customWidth="1"/>
    <col min="10486" max="10488" width="11.7109375" style="175" customWidth="1"/>
    <col min="10489" max="10489" width="10.5703125" style="175" customWidth="1"/>
    <col min="10490" max="10490" width="10.7109375" style="175" customWidth="1"/>
    <col min="10491" max="10496" width="11.42578125" style="175"/>
    <col min="10497" max="10497" width="13.7109375" style="175" customWidth="1"/>
    <col min="10498" max="10740" width="11.42578125" style="175"/>
    <col min="10741" max="10741" width="37.42578125" style="175" customWidth="1"/>
    <col min="10742" max="10744" width="11.7109375" style="175" customWidth="1"/>
    <col min="10745" max="10745" width="10.5703125" style="175" customWidth="1"/>
    <col min="10746" max="10746" width="10.7109375" style="175" customWidth="1"/>
    <col min="10747" max="10752" width="11.42578125" style="175"/>
    <col min="10753" max="10753" width="13.7109375" style="175" customWidth="1"/>
    <col min="10754" max="10996" width="11.42578125" style="175"/>
    <col min="10997" max="10997" width="37.42578125" style="175" customWidth="1"/>
    <col min="10998" max="11000" width="11.7109375" style="175" customWidth="1"/>
    <col min="11001" max="11001" width="10.5703125" style="175" customWidth="1"/>
    <col min="11002" max="11002" width="10.7109375" style="175" customWidth="1"/>
    <col min="11003" max="11008" width="11.42578125" style="175"/>
    <col min="11009" max="11009" width="13.7109375" style="175" customWidth="1"/>
    <col min="11010" max="11252" width="11.42578125" style="175"/>
    <col min="11253" max="11253" width="37.42578125" style="175" customWidth="1"/>
    <col min="11254" max="11256" width="11.7109375" style="175" customWidth="1"/>
    <col min="11257" max="11257" width="10.5703125" style="175" customWidth="1"/>
    <col min="11258" max="11258" width="10.7109375" style="175" customWidth="1"/>
    <col min="11259" max="11264" width="11.42578125" style="175"/>
    <col min="11265" max="11265" width="13.7109375" style="175" customWidth="1"/>
    <col min="11266" max="11508" width="11.42578125" style="175"/>
    <col min="11509" max="11509" width="37.42578125" style="175" customWidth="1"/>
    <col min="11510" max="11512" width="11.7109375" style="175" customWidth="1"/>
    <col min="11513" max="11513" width="10.5703125" style="175" customWidth="1"/>
    <col min="11514" max="11514" width="10.7109375" style="175" customWidth="1"/>
    <col min="11515" max="11520" width="11.42578125" style="175"/>
    <col min="11521" max="11521" width="13.7109375" style="175" customWidth="1"/>
    <col min="11522" max="11764" width="11.42578125" style="175"/>
    <col min="11765" max="11765" width="37.42578125" style="175" customWidth="1"/>
    <col min="11766" max="11768" width="11.7109375" style="175" customWidth="1"/>
    <col min="11769" max="11769" width="10.5703125" style="175" customWidth="1"/>
    <col min="11770" max="11770" width="10.7109375" style="175" customWidth="1"/>
    <col min="11771" max="11776" width="11.42578125" style="175"/>
    <col min="11777" max="11777" width="13.7109375" style="175" customWidth="1"/>
    <col min="11778" max="12020" width="11.42578125" style="175"/>
    <col min="12021" max="12021" width="37.42578125" style="175" customWidth="1"/>
    <col min="12022" max="12024" width="11.7109375" style="175" customWidth="1"/>
    <col min="12025" max="12025" width="10.5703125" style="175" customWidth="1"/>
    <col min="12026" max="12026" width="10.7109375" style="175" customWidth="1"/>
    <col min="12027" max="12032" width="11.42578125" style="175"/>
    <col min="12033" max="12033" width="13.7109375" style="175" customWidth="1"/>
    <col min="12034" max="12276" width="11.42578125" style="175"/>
    <col min="12277" max="12277" width="37.42578125" style="175" customWidth="1"/>
    <col min="12278" max="12280" width="11.7109375" style="175" customWidth="1"/>
    <col min="12281" max="12281" width="10.5703125" style="175" customWidth="1"/>
    <col min="12282" max="12282" width="10.7109375" style="175" customWidth="1"/>
    <col min="12283" max="12288" width="11.42578125" style="175"/>
    <col min="12289" max="12289" width="13.7109375" style="175" customWidth="1"/>
    <col min="12290" max="12532" width="11.42578125" style="175"/>
    <col min="12533" max="12533" width="37.42578125" style="175" customWidth="1"/>
    <col min="12534" max="12536" width="11.7109375" style="175" customWidth="1"/>
    <col min="12537" max="12537" width="10.5703125" style="175" customWidth="1"/>
    <col min="12538" max="12538" width="10.7109375" style="175" customWidth="1"/>
    <col min="12539" max="12544" width="11.42578125" style="175"/>
    <col min="12545" max="12545" width="13.7109375" style="175" customWidth="1"/>
    <col min="12546" max="12788" width="11.42578125" style="175"/>
    <col min="12789" max="12789" width="37.42578125" style="175" customWidth="1"/>
    <col min="12790" max="12792" width="11.7109375" style="175" customWidth="1"/>
    <col min="12793" max="12793" width="10.5703125" style="175" customWidth="1"/>
    <col min="12794" max="12794" width="10.7109375" style="175" customWidth="1"/>
    <col min="12795" max="12800" width="11.42578125" style="175"/>
    <col min="12801" max="12801" width="13.7109375" style="175" customWidth="1"/>
    <col min="12802" max="13044" width="11.42578125" style="175"/>
    <col min="13045" max="13045" width="37.42578125" style="175" customWidth="1"/>
    <col min="13046" max="13048" width="11.7109375" style="175" customWidth="1"/>
    <col min="13049" max="13049" width="10.5703125" style="175" customWidth="1"/>
    <col min="13050" max="13050" width="10.7109375" style="175" customWidth="1"/>
    <col min="13051" max="13056" width="11.42578125" style="175"/>
    <col min="13057" max="13057" width="13.7109375" style="175" customWidth="1"/>
    <col min="13058" max="13300" width="11.42578125" style="175"/>
    <col min="13301" max="13301" width="37.42578125" style="175" customWidth="1"/>
    <col min="13302" max="13304" width="11.7109375" style="175" customWidth="1"/>
    <col min="13305" max="13305" width="10.5703125" style="175" customWidth="1"/>
    <col min="13306" max="13306" width="10.7109375" style="175" customWidth="1"/>
    <col min="13307" max="13312" width="11.42578125" style="175"/>
    <col min="13313" max="13313" width="13.7109375" style="175" customWidth="1"/>
    <col min="13314" max="13556" width="11.42578125" style="175"/>
    <col min="13557" max="13557" width="37.42578125" style="175" customWidth="1"/>
    <col min="13558" max="13560" width="11.7109375" style="175" customWidth="1"/>
    <col min="13561" max="13561" width="10.5703125" style="175" customWidth="1"/>
    <col min="13562" max="13562" width="10.7109375" style="175" customWidth="1"/>
    <col min="13563" max="13568" width="11.42578125" style="175"/>
    <col min="13569" max="13569" width="13.7109375" style="175" customWidth="1"/>
    <col min="13570" max="13812" width="11.42578125" style="175"/>
    <col min="13813" max="13813" width="37.42578125" style="175" customWidth="1"/>
    <col min="13814" max="13816" width="11.7109375" style="175" customWidth="1"/>
    <col min="13817" max="13817" width="10.5703125" style="175" customWidth="1"/>
    <col min="13818" max="13818" width="10.7109375" style="175" customWidth="1"/>
    <col min="13819" max="13824" width="11.42578125" style="175"/>
    <col min="13825" max="13825" width="13.7109375" style="175" customWidth="1"/>
    <col min="13826" max="14068" width="11.42578125" style="175"/>
    <col min="14069" max="14069" width="37.42578125" style="175" customWidth="1"/>
    <col min="14070" max="14072" width="11.7109375" style="175" customWidth="1"/>
    <col min="14073" max="14073" width="10.5703125" style="175" customWidth="1"/>
    <col min="14074" max="14074" width="10.7109375" style="175" customWidth="1"/>
    <col min="14075" max="14080" width="11.42578125" style="175"/>
    <col min="14081" max="14081" width="13.7109375" style="175" customWidth="1"/>
    <col min="14082" max="14324" width="11.42578125" style="175"/>
    <col min="14325" max="14325" width="37.42578125" style="175" customWidth="1"/>
    <col min="14326" max="14328" width="11.7109375" style="175" customWidth="1"/>
    <col min="14329" max="14329" width="10.5703125" style="175" customWidth="1"/>
    <col min="14330" max="14330" width="10.7109375" style="175" customWidth="1"/>
    <col min="14331" max="14336" width="11.42578125" style="175"/>
    <col min="14337" max="14337" width="13.7109375" style="175" customWidth="1"/>
    <col min="14338" max="14580" width="11.42578125" style="175"/>
    <col min="14581" max="14581" width="37.42578125" style="175" customWidth="1"/>
    <col min="14582" max="14584" width="11.7109375" style="175" customWidth="1"/>
    <col min="14585" max="14585" width="10.5703125" style="175" customWidth="1"/>
    <col min="14586" max="14586" width="10.7109375" style="175" customWidth="1"/>
    <col min="14587" max="14592" width="11.42578125" style="175"/>
    <col min="14593" max="14593" width="13.7109375" style="175" customWidth="1"/>
    <col min="14594" max="14836" width="11.42578125" style="175"/>
    <col min="14837" max="14837" width="37.42578125" style="175" customWidth="1"/>
    <col min="14838" max="14840" width="11.7109375" style="175" customWidth="1"/>
    <col min="14841" max="14841" width="10.5703125" style="175" customWidth="1"/>
    <col min="14842" max="14842" width="10.7109375" style="175" customWidth="1"/>
    <col min="14843" max="14848" width="11.42578125" style="175"/>
    <col min="14849" max="14849" width="13.7109375" style="175" customWidth="1"/>
    <col min="14850" max="15092" width="11.42578125" style="175"/>
    <col min="15093" max="15093" width="37.42578125" style="175" customWidth="1"/>
    <col min="15094" max="15096" width="11.7109375" style="175" customWidth="1"/>
    <col min="15097" max="15097" width="10.5703125" style="175" customWidth="1"/>
    <col min="15098" max="15098" width="10.7109375" style="175" customWidth="1"/>
    <col min="15099" max="15104" width="11.42578125" style="175"/>
    <col min="15105" max="15105" width="13.7109375" style="175" customWidth="1"/>
    <col min="15106" max="15348" width="11.42578125" style="175"/>
    <col min="15349" max="15349" width="37.42578125" style="175" customWidth="1"/>
    <col min="15350" max="15352" width="11.7109375" style="175" customWidth="1"/>
    <col min="15353" max="15353" width="10.5703125" style="175" customWidth="1"/>
    <col min="15354" max="15354" width="10.7109375" style="175" customWidth="1"/>
    <col min="15355" max="15360" width="11.42578125" style="175"/>
    <col min="15361" max="15361" width="13.7109375" style="175" customWidth="1"/>
    <col min="15362" max="15604" width="11.42578125" style="175"/>
    <col min="15605" max="15605" width="37.42578125" style="175" customWidth="1"/>
    <col min="15606" max="15608" width="11.7109375" style="175" customWidth="1"/>
    <col min="15609" max="15609" width="10.5703125" style="175" customWidth="1"/>
    <col min="15610" max="15610" width="10.7109375" style="175" customWidth="1"/>
    <col min="15611" max="15616" width="11.42578125" style="175"/>
    <col min="15617" max="15617" width="13.7109375" style="175" customWidth="1"/>
    <col min="15618" max="15860" width="11.42578125" style="175"/>
    <col min="15861" max="15861" width="37.42578125" style="175" customWidth="1"/>
    <col min="15862" max="15864" width="11.7109375" style="175" customWidth="1"/>
    <col min="15865" max="15865" width="10.5703125" style="175" customWidth="1"/>
    <col min="15866" max="15866" width="10.7109375" style="175" customWidth="1"/>
    <col min="15867" max="15872" width="11.42578125" style="175"/>
    <col min="15873" max="15873" width="13.7109375" style="175" customWidth="1"/>
    <col min="15874" max="16116" width="11.42578125" style="175"/>
    <col min="16117" max="16117" width="37.42578125" style="175" customWidth="1"/>
    <col min="16118" max="16120" width="11.7109375" style="175" customWidth="1"/>
    <col min="16121" max="16121" width="10.5703125" style="175" customWidth="1"/>
    <col min="16122" max="16122" width="10.7109375" style="175" customWidth="1"/>
    <col min="16123" max="16128" width="11.42578125" style="175"/>
    <col min="16129" max="16129" width="13.7109375" style="175" customWidth="1"/>
    <col min="16130" max="16384" width="11.42578125" style="175"/>
  </cols>
  <sheetData>
    <row r="1" spans="2:6" ht="15" customHeight="1" x14ac:dyDescent="0.25">
      <c r="C1" s="323"/>
      <c r="D1" s="321"/>
      <c r="E1" s="321"/>
      <c r="F1" s="321"/>
    </row>
    <row r="2" spans="2:6" ht="15" customHeight="1" x14ac:dyDescent="0.25">
      <c r="C2" s="323"/>
      <c r="D2" s="321"/>
      <c r="E2" s="321"/>
      <c r="F2" s="321"/>
    </row>
    <row r="3" spans="2:6" ht="15" customHeight="1" x14ac:dyDescent="0.25">
      <c r="C3" s="323"/>
      <c r="D3" s="321"/>
      <c r="E3" s="321"/>
      <c r="F3" s="321"/>
    </row>
    <row r="4" spans="2:6" ht="15" customHeight="1" x14ac:dyDescent="0.25">
      <c r="B4" s="323"/>
      <c r="C4" s="321"/>
      <c r="D4" s="321"/>
      <c r="E4" s="321"/>
    </row>
    <row r="5" spans="2:6" ht="54.75" customHeight="1" x14ac:dyDescent="0.25">
      <c r="B5" s="427" t="s">
        <v>289</v>
      </c>
      <c r="C5" s="427"/>
      <c r="D5" s="427"/>
      <c r="E5" s="427"/>
    </row>
    <row r="6" spans="2:6" ht="39.950000000000003" customHeight="1" x14ac:dyDescent="0.25">
      <c r="B6" s="40" t="s">
        <v>157</v>
      </c>
      <c r="C6" s="99" t="str">
        <f>actualizaciones!A3</f>
        <v>I cuatrimestre 2013</v>
      </c>
      <c r="D6" s="99" t="str">
        <f>actualizaciones!A2</f>
        <v>I cuatrimestre 2014</v>
      </c>
      <c r="E6" s="42" t="s">
        <v>280</v>
      </c>
    </row>
    <row r="7" spans="2:6" ht="14.25" customHeight="1" x14ac:dyDescent="0.25">
      <c r="B7" s="324" t="s">
        <v>158</v>
      </c>
      <c r="C7" s="325"/>
      <c r="D7" s="325"/>
      <c r="E7" s="325"/>
    </row>
    <row r="8" spans="2:6" ht="14.25" customHeight="1" x14ac:dyDescent="0.25">
      <c r="B8" s="326" t="s">
        <v>281</v>
      </c>
      <c r="C8" s="300">
        <v>65.537098782790338</v>
      </c>
      <c r="D8" s="300">
        <v>68.953529142055729</v>
      </c>
      <c r="E8" s="327">
        <f>D8/C8-1</f>
        <v>5.2129716186986919E-2</v>
      </c>
    </row>
    <row r="9" spans="2:6" ht="14.25" customHeight="1" x14ac:dyDescent="0.25">
      <c r="B9" s="324" t="s">
        <v>160</v>
      </c>
      <c r="C9" s="328"/>
      <c r="D9" s="328"/>
      <c r="E9" s="329"/>
    </row>
    <row r="10" spans="2:6" ht="14.25" customHeight="1" x14ac:dyDescent="0.25">
      <c r="B10" s="330" t="s">
        <v>161</v>
      </c>
      <c r="C10" s="331">
        <v>70.991349029525708</v>
      </c>
      <c r="D10" s="331">
        <v>73.497778044679322</v>
      </c>
      <c r="E10" s="332">
        <f>D10/C10-1</f>
        <v>3.5306118976710543E-2</v>
      </c>
      <c r="F10" s="333"/>
    </row>
    <row r="11" spans="2:6" ht="14.25" customHeight="1" x14ac:dyDescent="0.25">
      <c r="B11" s="334" t="s">
        <v>290</v>
      </c>
      <c r="C11" s="303">
        <v>73.561082662765173</v>
      </c>
      <c r="D11" s="303">
        <v>74.667398195562058</v>
      </c>
      <c r="E11" s="335">
        <f>D11/C11-1</f>
        <v>1.5039413406525037E-2</v>
      </c>
      <c r="F11" s="333"/>
    </row>
    <row r="12" spans="2:6" ht="14.25" customHeight="1" x14ac:dyDescent="0.25">
      <c r="B12" s="334" t="s">
        <v>163</v>
      </c>
      <c r="C12" s="303">
        <v>63.438269205855683</v>
      </c>
      <c r="D12" s="303">
        <v>71.488858660448244</v>
      </c>
      <c r="E12" s="335">
        <f>D12/C12-1</f>
        <v>0.12690430485214832</v>
      </c>
      <c r="F12" s="333"/>
    </row>
    <row r="13" spans="2:6" ht="14.25" customHeight="1" x14ac:dyDescent="0.25">
      <c r="B13" s="334" t="s">
        <v>164</v>
      </c>
      <c r="C13" s="303">
        <v>27.875457875457876</v>
      </c>
      <c r="D13" s="303">
        <v>47.043602281988591</v>
      </c>
      <c r="E13" s="335">
        <f>D13/C13-1</f>
        <v>0.68763514099643697</v>
      </c>
      <c r="F13" s="333"/>
    </row>
    <row r="14" spans="2:6" ht="14.25" customHeight="1" x14ac:dyDescent="0.25">
      <c r="B14" s="324" t="s">
        <v>165</v>
      </c>
      <c r="C14" s="328"/>
      <c r="D14" s="328"/>
      <c r="E14" s="329"/>
    </row>
    <row r="15" spans="2:6" ht="14.25" customHeight="1" x14ac:dyDescent="0.25">
      <c r="B15" s="330" t="s">
        <v>166</v>
      </c>
      <c r="C15" s="331">
        <v>54.605559578405341</v>
      </c>
      <c r="D15" s="331">
        <v>59.572072072072075</v>
      </c>
      <c r="E15" s="332">
        <f>D15/C15-1</f>
        <v>9.0952506155267399E-2</v>
      </c>
      <c r="F15" s="333"/>
    </row>
    <row r="16" spans="2:6" ht="24.75" customHeight="1" x14ac:dyDescent="0.25">
      <c r="B16" s="420" t="s">
        <v>288</v>
      </c>
      <c r="C16" s="420"/>
      <c r="D16" s="420"/>
      <c r="E16" s="420"/>
      <c r="F16" s="333"/>
    </row>
    <row r="17" spans="2:6" ht="15" customHeight="1" x14ac:dyDescent="0.25"/>
    <row r="18" spans="2:6" ht="30" customHeight="1" x14ac:dyDescent="0.25">
      <c r="E18" s="75" t="s">
        <v>98</v>
      </c>
    </row>
    <row r="26" spans="2:6" x14ac:dyDescent="0.25">
      <c r="B26" s="281"/>
      <c r="C26" s="281"/>
      <c r="D26" s="281"/>
      <c r="E26" s="281"/>
      <c r="F26" s="281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30" spans="2:12" ht="15" customHeight="1" x14ac:dyDescent="0.25"/>
    <row r="31" spans="2:12" ht="30" customHeight="1" x14ac:dyDescent="0.25">
      <c r="I31" s="75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16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1" customWidth="1"/>
    <col min="2" max="2" width="13" style="281" customWidth="1"/>
    <col min="3" max="6" width="10.7109375" style="281" customWidth="1"/>
    <col min="7" max="18" width="11" style="281" customWidth="1"/>
    <col min="19" max="21" width="10.42578125" style="281" customWidth="1"/>
    <col min="22" max="25" width="9.28515625" style="281" customWidth="1"/>
    <col min="26" max="37" width="7.28515625" style="281" customWidth="1"/>
    <col min="38" max="38" width="11.5703125" style="281" bestFit="1" customWidth="1"/>
    <col min="39" max="258" width="11.42578125" style="281"/>
    <col min="259" max="259" width="13.7109375" style="281" customWidth="1"/>
    <col min="260" max="260" width="12.140625" style="281" customWidth="1"/>
    <col min="261" max="274" width="11" style="281" customWidth="1"/>
    <col min="275" max="277" width="10.42578125" style="281" customWidth="1"/>
    <col min="278" max="279" width="7.28515625" style="281" customWidth="1"/>
    <col min="280" max="280" width="7.85546875" style="281" bestFit="1" customWidth="1"/>
    <col min="281" max="293" width="7.28515625" style="281" customWidth="1"/>
    <col min="294" max="294" width="11.5703125" style="281" bestFit="1" customWidth="1"/>
    <col min="295" max="514" width="11.42578125" style="281"/>
    <col min="515" max="515" width="13.7109375" style="281" customWidth="1"/>
    <col min="516" max="516" width="12.140625" style="281" customWidth="1"/>
    <col min="517" max="530" width="11" style="281" customWidth="1"/>
    <col min="531" max="533" width="10.42578125" style="281" customWidth="1"/>
    <col min="534" max="535" width="7.28515625" style="281" customWidth="1"/>
    <col min="536" max="536" width="7.85546875" style="281" bestFit="1" customWidth="1"/>
    <col min="537" max="549" width="7.28515625" style="281" customWidth="1"/>
    <col min="550" max="550" width="11.5703125" style="281" bestFit="1" customWidth="1"/>
    <col min="551" max="770" width="11.42578125" style="281"/>
    <col min="771" max="771" width="13.7109375" style="281" customWidth="1"/>
    <col min="772" max="772" width="12.140625" style="281" customWidth="1"/>
    <col min="773" max="786" width="11" style="281" customWidth="1"/>
    <col min="787" max="789" width="10.42578125" style="281" customWidth="1"/>
    <col min="790" max="791" width="7.28515625" style="281" customWidth="1"/>
    <col min="792" max="792" width="7.85546875" style="281" bestFit="1" customWidth="1"/>
    <col min="793" max="805" width="7.28515625" style="281" customWidth="1"/>
    <col min="806" max="806" width="11.5703125" style="281" bestFit="1" customWidth="1"/>
    <col min="807" max="1026" width="11.42578125" style="281"/>
    <col min="1027" max="1027" width="13.7109375" style="281" customWidth="1"/>
    <col min="1028" max="1028" width="12.140625" style="281" customWidth="1"/>
    <col min="1029" max="1042" width="11" style="281" customWidth="1"/>
    <col min="1043" max="1045" width="10.42578125" style="281" customWidth="1"/>
    <col min="1046" max="1047" width="7.28515625" style="281" customWidth="1"/>
    <col min="1048" max="1048" width="7.85546875" style="281" bestFit="1" customWidth="1"/>
    <col min="1049" max="1061" width="7.28515625" style="281" customWidth="1"/>
    <col min="1062" max="1062" width="11.5703125" style="281" bestFit="1" customWidth="1"/>
    <col min="1063" max="1282" width="11.42578125" style="281"/>
    <col min="1283" max="1283" width="13.7109375" style="281" customWidth="1"/>
    <col min="1284" max="1284" width="12.140625" style="281" customWidth="1"/>
    <col min="1285" max="1298" width="11" style="281" customWidth="1"/>
    <col min="1299" max="1301" width="10.42578125" style="281" customWidth="1"/>
    <col min="1302" max="1303" width="7.28515625" style="281" customWidth="1"/>
    <col min="1304" max="1304" width="7.85546875" style="281" bestFit="1" customWidth="1"/>
    <col min="1305" max="1317" width="7.28515625" style="281" customWidth="1"/>
    <col min="1318" max="1318" width="11.5703125" style="281" bestFit="1" customWidth="1"/>
    <col min="1319" max="1538" width="11.42578125" style="281"/>
    <col min="1539" max="1539" width="13.7109375" style="281" customWidth="1"/>
    <col min="1540" max="1540" width="12.140625" style="281" customWidth="1"/>
    <col min="1541" max="1554" width="11" style="281" customWidth="1"/>
    <col min="1555" max="1557" width="10.42578125" style="281" customWidth="1"/>
    <col min="1558" max="1559" width="7.28515625" style="281" customWidth="1"/>
    <col min="1560" max="1560" width="7.85546875" style="281" bestFit="1" customWidth="1"/>
    <col min="1561" max="1573" width="7.28515625" style="281" customWidth="1"/>
    <col min="1574" max="1574" width="11.5703125" style="281" bestFit="1" customWidth="1"/>
    <col min="1575" max="1794" width="11.42578125" style="281"/>
    <col min="1795" max="1795" width="13.7109375" style="281" customWidth="1"/>
    <col min="1796" max="1796" width="12.140625" style="281" customWidth="1"/>
    <col min="1797" max="1810" width="11" style="281" customWidth="1"/>
    <col min="1811" max="1813" width="10.42578125" style="281" customWidth="1"/>
    <col min="1814" max="1815" width="7.28515625" style="281" customWidth="1"/>
    <col min="1816" max="1816" width="7.85546875" style="281" bestFit="1" customWidth="1"/>
    <col min="1817" max="1829" width="7.28515625" style="281" customWidth="1"/>
    <col min="1830" max="1830" width="11.5703125" style="281" bestFit="1" customWidth="1"/>
    <col min="1831" max="2050" width="11.42578125" style="281"/>
    <col min="2051" max="2051" width="13.7109375" style="281" customWidth="1"/>
    <col min="2052" max="2052" width="12.140625" style="281" customWidth="1"/>
    <col min="2053" max="2066" width="11" style="281" customWidth="1"/>
    <col min="2067" max="2069" width="10.42578125" style="281" customWidth="1"/>
    <col min="2070" max="2071" width="7.28515625" style="281" customWidth="1"/>
    <col min="2072" max="2072" width="7.85546875" style="281" bestFit="1" customWidth="1"/>
    <col min="2073" max="2085" width="7.28515625" style="281" customWidth="1"/>
    <col min="2086" max="2086" width="11.5703125" style="281" bestFit="1" customWidth="1"/>
    <col min="2087" max="2306" width="11.42578125" style="281"/>
    <col min="2307" max="2307" width="13.7109375" style="281" customWidth="1"/>
    <col min="2308" max="2308" width="12.140625" style="281" customWidth="1"/>
    <col min="2309" max="2322" width="11" style="281" customWidth="1"/>
    <col min="2323" max="2325" width="10.42578125" style="281" customWidth="1"/>
    <col min="2326" max="2327" width="7.28515625" style="281" customWidth="1"/>
    <col min="2328" max="2328" width="7.85546875" style="281" bestFit="1" customWidth="1"/>
    <col min="2329" max="2341" width="7.28515625" style="281" customWidth="1"/>
    <col min="2342" max="2342" width="11.5703125" style="281" bestFit="1" customWidth="1"/>
    <col min="2343" max="2562" width="11.42578125" style="281"/>
    <col min="2563" max="2563" width="13.7109375" style="281" customWidth="1"/>
    <col min="2564" max="2564" width="12.140625" style="281" customWidth="1"/>
    <col min="2565" max="2578" width="11" style="281" customWidth="1"/>
    <col min="2579" max="2581" width="10.42578125" style="281" customWidth="1"/>
    <col min="2582" max="2583" width="7.28515625" style="281" customWidth="1"/>
    <col min="2584" max="2584" width="7.85546875" style="281" bestFit="1" customWidth="1"/>
    <col min="2585" max="2597" width="7.28515625" style="281" customWidth="1"/>
    <col min="2598" max="2598" width="11.5703125" style="281" bestFit="1" customWidth="1"/>
    <col min="2599" max="2818" width="11.42578125" style="281"/>
    <col min="2819" max="2819" width="13.7109375" style="281" customWidth="1"/>
    <col min="2820" max="2820" width="12.140625" style="281" customWidth="1"/>
    <col min="2821" max="2834" width="11" style="281" customWidth="1"/>
    <col min="2835" max="2837" width="10.42578125" style="281" customWidth="1"/>
    <col min="2838" max="2839" width="7.28515625" style="281" customWidth="1"/>
    <col min="2840" max="2840" width="7.85546875" style="281" bestFit="1" customWidth="1"/>
    <col min="2841" max="2853" width="7.28515625" style="281" customWidth="1"/>
    <col min="2854" max="2854" width="11.5703125" style="281" bestFit="1" customWidth="1"/>
    <col min="2855" max="3074" width="11.42578125" style="281"/>
    <col min="3075" max="3075" width="13.7109375" style="281" customWidth="1"/>
    <col min="3076" max="3076" width="12.140625" style="281" customWidth="1"/>
    <col min="3077" max="3090" width="11" style="281" customWidth="1"/>
    <col min="3091" max="3093" width="10.42578125" style="281" customWidth="1"/>
    <col min="3094" max="3095" width="7.28515625" style="281" customWidth="1"/>
    <col min="3096" max="3096" width="7.85546875" style="281" bestFit="1" customWidth="1"/>
    <col min="3097" max="3109" width="7.28515625" style="281" customWidth="1"/>
    <col min="3110" max="3110" width="11.5703125" style="281" bestFit="1" customWidth="1"/>
    <col min="3111" max="3330" width="11.42578125" style="281"/>
    <col min="3331" max="3331" width="13.7109375" style="281" customWidth="1"/>
    <col min="3332" max="3332" width="12.140625" style="281" customWidth="1"/>
    <col min="3333" max="3346" width="11" style="281" customWidth="1"/>
    <col min="3347" max="3349" width="10.42578125" style="281" customWidth="1"/>
    <col min="3350" max="3351" width="7.28515625" style="281" customWidth="1"/>
    <col min="3352" max="3352" width="7.85546875" style="281" bestFit="1" customWidth="1"/>
    <col min="3353" max="3365" width="7.28515625" style="281" customWidth="1"/>
    <col min="3366" max="3366" width="11.5703125" style="281" bestFit="1" customWidth="1"/>
    <col min="3367" max="3586" width="11.42578125" style="281"/>
    <col min="3587" max="3587" width="13.7109375" style="281" customWidth="1"/>
    <col min="3588" max="3588" width="12.140625" style="281" customWidth="1"/>
    <col min="3589" max="3602" width="11" style="281" customWidth="1"/>
    <col min="3603" max="3605" width="10.42578125" style="281" customWidth="1"/>
    <col min="3606" max="3607" width="7.28515625" style="281" customWidth="1"/>
    <col min="3608" max="3608" width="7.85546875" style="281" bestFit="1" customWidth="1"/>
    <col min="3609" max="3621" width="7.28515625" style="281" customWidth="1"/>
    <col min="3622" max="3622" width="11.5703125" style="281" bestFit="1" customWidth="1"/>
    <col min="3623" max="3842" width="11.42578125" style="281"/>
    <col min="3843" max="3843" width="13.7109375" style="281" customWidth="1"/>
    <col min="3844" max="3844" width="12.140625" style="281" customWidth="1"/>
    <col min="3845" max="3858" width="11" style="281" customWidth="1"/>
    <col min="3859" max="3861" width="10.42578125" style="281" customWidth="1"/>
    <col min="3862" max="3863" width="7.28515625" style="281" customWidth="1"/>
    <col min="3864" max="3864" width="7.85546875" style="281" bestFit="1" customWidth="1"/>
    <col min="3865" max="3877" width="7.28515625" style="281" customWidth="1"/>
    <col min="3878" max="3878" width="11.5703125" style="281" bestFit="1" customWidth="1"/>
    <col min="3879" max="4098" width="11.42578125" style="281"/>
    <col min="4099" max="4099" width="13.7109375" style="281" customWidth="1"/>
    <col min="4100" max="4100" width="12.140625" style="281" customWidth="1"/>
    <col min="4101" max="4114" width="11" style="281" customWidth="1"/>
    <col min="4115" max="4117" width="10.42578125" style="281" customWidth="1"/>
    <col min="4118" max="4119" width="7.28515625" style="281" customWidth="1"/>
    <col min="4120" max="4120" width="7.85546875" style="281" bestFit="1" customWidth="1"/>
    <col min="4121" max="4133" width="7.28515625" style="281" customWidth="1"/>
    <col min="4134" max="4134" width="11.5703125" style="281" bestFit="1" customWidth="1"/>
    <col min="4135" max="4354" width="11.42578125" style="281"/>
    <col min="4355" max="4355" width="13.7109375" style="281" customWidth="1"/>
    <col min="4356" max="4356" width="12.140625" style="281" customWidth="1"/>
    <col min="4357" max="4370" width="11" style="281" customWidth="1"/>
    <col min="4371" max="4373" width="10.42578125" style="281" customWidth="1"/>
    <col min="4374" max="4375" width="7.28515625" style="281" customWidth="1"/>
    <col min="4376" max="4376" width="7.85546875" style="281" bestFit="1" customWidth="1"/>
    <col min="4377" max="4389" width="7.28515625" style="281" customWidth="1"/>
    <col min="4390" max="4390" width="11.5703125" style="281" bestFit="1" customWidth="1"/>
    <col min="4391" max="4610" width="11.42578125" style="281"/>
    <col min="4611" max="4611" width="13.7109375" style="281" customWidth="1"/>
    <col min="4612" max="4612" width="12.140625" style="281" customWidth="1"/>
    <col min="4613" max="4626" width="11" style="281" customWidth="1"/>
    <col min="4627" max="4629" width="10.42578125" style="281" customWidth="1"/>
    <col min="4630" max="4631" width="7.28515625" style="281" customWidth="1"/>
    <col min="4632" max="4632" width="7.85546875" style="281" bestFit="1" customWidth="1"/>
    <col min="4633" max="4645" width="7.28515625" style="281" customWidth="1"/>
    <col min="4646" max="4646" width="11.5703125" style="281" bestFit="1" customWidth="1"/>
    <col min="4647" max="4866" width="11.42578125" style="281"/>
    <col min="4867" max="4867" width="13.7109375" style="281" customWidth="1"/>
    <col min="4868" max="4868" width="12.140625" style="281" customWidth="1"/>
    <col min="4869" max="4882" width="11" style="281" customWidth="1"/>
    <col min="4883" max="4885" width="10.42578125" style="281" customWidth="1"/>
    <col min="4886" max="4887" width="7.28515625" style="281" customWidth="1"/>
    <col min="4888" max="4888" width="7.85546875" style="281" bestFit="1" customWidth="1"/>
    <col min="4889" max="4901" width="7.28515625" style="281" customWidth="1"/>
    <col min="4902" max="4902" width="11.5703125" style="281" bestFit="1" customWidth="1"/>
    <col min="4903" max="5122" width="11.42578125" style="281"/>
    <col min="5123" max="5123" width="13.7109375" style="281" customWidth="1"/>
    <col min="5124" max="5124" width="12.140625" style="281" customWidth="1"/>
    <col min="5125" max="5138" width="11" style="281" customWidth="1"/>
    <col min="5139" max="5141" width="10.42578125" style="281" customWidth="1"/>
    <col min="5142" max="5143" width="7.28515625" style="281" customWidth="1"/>
    <col min="5144" max="5144" width="7.85546875" style="281" bestFit="1" customWidth="1"/>
    <col min="5145" max="5157" width="7.28515625" style="281" customWidth="1"/>
    <col min="5158" max="5158" width="11.5703125" style="281" bestFit="1" customWidth="1"/>
    <col min="5159" max="5378" width="11.42578125" style="281"/>
    <col min="5379" max="5379" width="13.7109375" style="281" customWidth="1"/>
    <col min="5380" max="5380" width="12.140625" style="281" customWidth="1"/>
    <col min="5381" max="5394" width="11" style="281" customWidth="1"/>
    <col min="5395" max="5397" width="10.42578125" style="281" customWidth="1"/>
    <col min="5398" max="5399" width="7.28515625" style="281" customWidth="1"/>
    <col min="5400" max="5400" width="7.85546875" style="281" bestFit="1" customWidth="1"/>
    <col min="5401" max="5413" width="7.28515625" style="281" customWidth="1"/>
    <col min="5414" max="5414" width="11.5703125" style="281" bestFit="1" customWidth="1"/>
    <col min="5415" max="5634" width="11.42578125" style="281"/>
    <col min="5635" max="5635" width="13.7109375" style="281" customWidth="1"/>
    <col min="5636" max="5636" width="12.140625" style="281" customWidth="1"/>
    <col min="5637" max="5650" width="11" style="281" customWidth="1"/>
    <col min="5651" max="5653" width="10.42578125" style="281" customWidth="1"/>
    <col min="5654" max="5655" width="7.28515625" style="281" customWidth="1"/>
    <col min="5656" max="5656" width="7.85546875" style="281" bestFit="1" customWidth="1"/>
    <col min="5657" max="5669" width="7.28515625" style="281" customWidth="1"/>
    <col min="5670" max="5670" width="11.5703125" style="281" bestFit="1" customWidth="1"/>
    <col min="5671" max="5890" width="11.42578125" style="281"/>
    <col min="5891" max="5891" width="13.7109375" style="281" customWidth="1"/>
    <col min="5892" max="5892" width="12.140625" style="281" customWidth="1"/>
    <col min="5893" max="5906" width="11" style="281" customWidth="1"/>
    <col min="5907" max="5909" width="10.42578125" style="281" customWidth="1"/>
    <col min="5910" max="5911" width="7.28515625" style="281" customWidth="1"/>
    <col min="5912" max="5912" width="7.85546875" style="281" bestFit="1" customWidth="1"/>
    <col min="5913" max="5925" width="7.28515625" style="281" customWidth="1"/>
    <col min="5926" max="5926" width="11.5703125" style="281" bestFit="1" customWidth="1"/>
    <col min="5927" max="6146" width="11.42578125" style="281"/>
    <col min="6147" max="6147" width="13.7109375" style="281" customWidth="1"/>
    <col min="6148" max="6148" width="12.140625" style="281" customWidth="1"/>
    <col min="6149" max="6162" width="11" style="281" customWidth="1"/>
    <col min="6163" max="6165" width="10.42578125" style="281" customWidth="1"/>
    <col min="6166" max="6167" width="7.28515625" style="281" customWidth="1"/>
    <col min="6168" max="6168" width="7.85546875" style="281" bestFit="1" customWidth="1"/>
    <col min="6169" max="6181" width="7.28515625" style="281" customWidth="1"/>
    <col min="6182" max="6182" width="11.5703125" style="281" bestFit="1" customWidth="1"/>
    <col min="6183" max="6402" width="11.42578125" style="281"/>
    <col min="6403" max="6403" width="13.7109375" style="281" customWidth="1"/>
    <col min="6404" max="6404" width="12.140625" style="281" customWidth="1"/>
    <col min="6405" max="6418" width="11" style="281" customWidth="1"/>
    <col min="6419" max="6421" width="10.42578125" style="281" customWidth="1"/>
    <col min="6422" max="6423" width="7.28515625" style="281" customWidth="1"/>
    <col min="6424" max="6424" width="7.85546875" style="281" bestFit="1" customWidth="1"/>
    <col min="6425" max="6437" width="7.28515625" style="281" customWidth="1"/>
    <col min="6438" max="6438" width="11.5703125" style="281" bestFit="1" customWidth="1"/>
    <col min="6439" max="6658" width="11.42578125" style="281"/>
    <col min="6659" max="6659" width="13.7109375" style="281" customWidth="1"/>
    <col min="6660" max="6660" width="12.140625" style="281" customWidth="1"/>
    <col min="6661" max="6674" width="11" style="281" customWidth="1"/>
    <col min="6675" max="6677" width="10.42578125" style="281" customWidth="1"/>
    <col min="6678" max="6679" width="7.28515625" style="281" customWidth="1"/>
    <col min="6680" max="6680" width="7.85546875" style="281" bestFit="1" customWidth="1"/>
    <col min="6681" max="6693" width="7.28515625" style="281" customWidth="1"/>
    <col min="6694" max="6694" width="11.5703125" style="281" bestFit="1" customWidth="1"/>
    <col min="6695" max="6914" width="11.42578125" style="281"/>
    <col min="6915" max="6915" width="13.7109375" style="281" customWidth="1"/>
    <col min="6916" max="6916" width="12.140625" style="281" customWidth="1"/>
    <col min="6917" max="6930" width="11" style="281" customWidth="1"/>
    <col min="6931" max="6933" width="10.42578125" style="281" customWidth="1"/>
    <col min="6934" max="6935" width="7.28515625" style="281" customWidth="1"/>
    <col min="6936" max="6936" width="7.85546875" style="281" bestFit="1" customWidth="1"/>
    <col min="6937" max="6949" width="7.28515625" style="281" customWidth="1"/>
    <col min="6950" max="6950" width="11.5703125" style="281" bestFit="1" customWidth="1"/>
    <col min="6951" max="7170" width="11.42578125" style="281"/>
    <col min="7171" max="7171" width="13.7109375" style="281" customWidth="1"/>
    <col min="7172" max="7172" width="12.140625" style="281" customWidth="1"/>
    <col min="7173" max="7186" width="11" style="281" customWidth="1"/>
    <col min="7187" max="7189" width="10.42578125" style="281" customWidth="1"/>
    <col min="7190" max="7191" width="7.28515625" style="281" customWidth="1"/>
    <col min="7192" max="7192" width="7.85546875" style="281" bestFit="1" customWidth="1"/>
    <col min="7193" max="7205" width="7.28515625" style="281" customWidth="1"/>
    <col min="7206" max="7206" width="11.5703125" style="281" bestFit="1" customWidth="1"/>
    <col min="7207" max="7426" width="11.42578125" style="281"/>
    <col min="7427" max="7427" width="13.7109375" style="281" customWidth="1"/>
    <col min="7428" max="7428" width="12.140625" style="281" customWidth="1"/>
    <col min="7429" max="7442" width="11" style="281" customWidth="1"/>
    <col min="7443" max="7445" width="10.42578125" style="281" customWidth="1"/>
    <col min="7446" max="7447" width="7.28515625" style="281" customWidth="1"/>
    <col min="7448" max="7448" width="7.85546875" style="281" bestFit="1" customWidth="1"/>
    <col min="7449" max="7461" width="7.28515625" style="281" customWidth="1"/>
    <col min="7462" max="7462" width="11.5703125" style="281" bestFit="1" customWidth="1"/>
    <col min="7463" max="7682" width="11.42578125" style="281"/>
    <col min="7683" max="7683" width="13.7109375" style="281" customWidth="1"/>
    <col min="7684" max="7684" width="12.140625" style="281" customWidth="1"/>
    <col min="7685" max="7698" width="11" style="281" customWidth="1"/>
    <col min="7699" max="7701" width="10.42578125" style="281" customWidth="1"/>
    <col min="7702" max="7703" width="7.28515625" style="281" customWidth="1"/>
    <col min="7704" max="7704" width="7.85546875" style="281" bestFit="1" customWidth="1"/>
    <col min="7705" max="7717" width="7.28515625" style="281" customWidth="1"/>
    <col min="7718" max="7718" width="11.5703125" style="281" bestFit="1" customWidth="1"/>
    <col min="7719" max="7938" width="11.42578125" style="281"/>
    <col min="7939" max="7939" width="13.7109375" style="281" customWidth="1"/>
    <col min="7940" max="7940" width="12.140625" style="281" customWidth="1"/>
    <col min="7941" max="7954" width="11" style="281" customWidth="1"/>
    <col min="7955" max="7957" width="10.42578125" style="281" customWidth="1"/>
    <col min="7958" max="7959" width="7.28515625" style="281" customWidth="1"/>
    <col min="7960" max="7960" width="7.85546875" style="281" bestFit="1" customWidth="1"/>
    <col min="7961" max="7973" width="7.28515625" style="281" customWidth="1"/>
    <col min="7974" max="7974" width="11.5703125" style="281" bestFit="1" customWidth="1"/>
    <col min="7975" max="8194" width="11.42578125" style="281"/>
    <col min="8195" max="8195" width="13.7109375" style="281" customWidth="1"/>
    <col min="8196" max="8196" width="12.140625" style="281" customWidth="1"/>
    <col min="8197" max="8210" width="11" style="281" customWidth="1"/>
    <col min="8211" max="8213" width="10.42578125" style="281" customWidth="1"/>
    <col min="8214" max="8215" width="7.28515625" style="281" customWidth="1"/>
    <col min="8216" max="8216" width="7.85546875" style="281" bestFit="1" customWidth="1"/>
    <col min="8217" max="8229" width="7.28515625" style="281" customWidth="1"/>
    <col min="8230" max="8230" width="11.5703125" style="281" bestFit="1" customWidth="1"/>
    <col min="8231" max="8450" width="11.42578125" style="281"/>
    <col min="8451" max="8451" width="13.7109375" style="281" customWidth="1"/>
    <col min="8452" max="8452" width="12.140625" style="281" customWidth="1"/>
    <col min="8453" max="8466" width="11" style="281" customWidth="1"/>
    <col min="8467" max="8469" width="10.42578125" style="281" customWidth="1"/>
    <col min="8470" max="8471" width="7.28515625" style="281" customWidth="1"/>
    <col min="8472" max="8472" width="7.85546875" style="281" bestFit="1" customWidth="1"/>
    <col min="8473" max="8485" width="7.28515625" style="281" customWidth="1"/>
    <col min="8486" max="8486" width="11.5703125" style="281" bestFit="1" customWidth="1"/>
    <col min="8487" max="8706" width="11.42578125" style="281"/>
    <col min="8707" max="8707" width="13.7109375" style="281" customWidth="1"/>
    <col min="8708" max="8708" width="12.140625" style="281" customWidth="1"/>
    <col min="8709" max="8722" width="11" style="281" customWidth="1"/>
    <col min="8723" max="8725" width="10.42578125" style="281" customWidth="1"/>
    <col min="8726" max="8727" width="7.28515625" style="281" customWidth="1"/>
    <col min="8728" max="8728" width="7.85546875" style="281" bestFit="1" customWidth="1"/>
    <col min="8729" max="8741" width="7.28515625" style="281" customWidth="1"/>
    <col min="8742" max="8742" width="11.5703125" style="281" bestFit="1" customWidth="1"/>
    <col min="8743" max="8962" width="11.42578125" style="281"/>
    <col min="8963" max="8963" width="13.7109375" style="281" customWidth="1"/>
    <col min="8964" max="8964" width="12.140625" style="281" customWidth="1"/>
    <col min="8965" max="8978" width="11" style="281" customWidth="1"/>
    <col min="8979" max="8981" width="10.42578125" style="281" customWidth="1"/>
    <col min="8982" max="8983" width="7.28515625" style="281" customWidth="1"/>
    <col min="8984" max="8984" width="7.85546875" style="281" bestFit="1" customWidth="1"/>
    <col min="8985" max="8997" width="7.28515625" style="281" customWidth="1"/>
    <col min="8998" max="8998" width="11.5703125" style="281" bestFit="1" customWidth="1"/>
    <col min="8999" max="9218" width="11.42578125" style="281"/>
    <col min="9219" max="9219" width="13.7109375" style="281" customWidth="1"/>
    <col min="9220" max="9220" width="12.140625" style="281" customWidth="1"/>
    <col min="9221" max="9234" width="11" style="281" customWidth="1"/>
    <col min="9235" max="9237" width="10.42578125" style="281" customWidth="1"/>
    <col min="9238" max="9239" width="7.28515625" style="281" customWidth="1"/>
    <col min="9240" max="9240" width="7.85546875" style="281" bestFit="1" customWidth="1"/>
    <col min="9241" max="9253" width="7.28515625" style="281" customWidth="1"/>
    <col min="9254" max="9254" width="11.5703125" style="281" bestFit="1" customWidth="1"/>
    <col min="9255" max="9474" width="11.42578125" style="281"/>
    <col min="9475" max="9475" width="13.7109375" style="281" customWidth="1"/>
    <col min="9476" max="9476" width="12.140625" style="281" customWidth="1"/>
    <col min="9477" max="9490" width="11" style="281" customWidth="1"/>
    <col min="9491" max="9493" width="10.42578125" style="281" customWidth="1"/>
    <col min="9494" max="9495" width="7.28515625" style="281" customWidth="1"/>
    <col min="9496" max="9496" width="7.85546875" style="281" bestFit="1" customWidth="1"/>
    <col min="9497" max="9509" width="7.28515625" style="281" customWidth="1"/>
    <col min="9510" max="9510" width="11.5703125" style="281" bestFit="1" customWidth="1"/>
    <col min="9511" max="9730" width="11.42578125" style="281"/>
    <col min="9731" max="9731" width="13.7109375" style="281" customWidth="1"/>
    <col min="9732" max="9732" width="12.140625" style="281" customWidth="1"/>
    <col min="9733" max="9746" width="11" style="281" customWidth="1"/>
    <col min="9747" max="9749" width="10.42578125" style="281" customWidth="1"/>
    <col min="9750" max="9751" width="7.28515625" style="281" customWidth="1"/>
    <col min="9752" max="9752" width="7.85546875" style="281" bestFit="1" customWidth="1"/>
    <col min="9753" max="9765" width="7.28515625" style="281" customWidth="1"/>
    <col min="9766" max="9766" width="11.5703125" style="281" bestFit="1" customWidth="1"/>
    <col min="9767" max="9986" width="11.42578125" style="281"/>
    <col min="9987" max="9987" width="13.7109375" style="281" customWidth="1"/>
    <col min="9988" max="9988" width="12.140625" style="281" customWidth="1"/>
    <col min="9989" max="10002" width="11" style="281" customWidth="1"/>
    <col min="10003" max="10005" width="10.42578125" style="281" customWidth="1"/>
    <col min="10006" max="10007" width="7.28515625" style="281" customWidth="1"/>
    <col min="10008" max="10008" width="7.85546875" style="281" bestFit="1" customWidth="1"/>
    <col min="10009" max="10021" width="7.28515625" style="281" customWidth="1"/>
    <col min="10022" max="10022" width="11.5703125" style="281" bestFit="1" customWidth="1"/>
    <col min="10023" max="10242" width="11.42578125" style="281"/>
    <col min="10243" max="10243" width="13.7109375" style="281" customWidth="1"/>
    <col min="10244" max="10244" width="12.140625" style="281" customWidth="1"/>
    <col min="10245" max="10258" width="11" style="281" customWidth="1"/>
    <col min="10259" max="10261" width="10.42578125" style="281" customWidth="1"/>
    <col min="10262" max="10263" width="7.28515625" style="281" customWidth="1"/>
    <col min="10264" max="10264" width="7.85546875" style="281" bestFit="1" customWidth="1"/>
    <col min="10265" max="10277" width="7.28515625" style="281" customWidth="1"/>
    <col min="10278" max="10278" width="11.5703125" style="281" bestFit="1" customWidth="1"/>
    <col min="10279" max="10498" width="11.42578125" style="281"/>
    <col min="10499" max="10499" width="13.7109375" style="281" customWidth="1"/>
    <col min="10500" max="10500" width="12.140625" style="281" customWidth="1"/>
    <col min="10501" max="10514" width="11" style="281" customWidth="1"/>
    <col min="10515" max="10517" width="10.42578125" style="281" customWidth="1"/>
    <col min="10518" max="10519" width="7.28515625" style="281" customWidth="1"/>
    <col min="10520" max="10520" width="7.85546875" style="281" bestFit="1" customWidth="1"/>
    <col min="10521" max="10533" width="7.28515625" style="281" customWidth="1"/>
    <col min="10534" max="10534" width="11.5703125" style="281" bestFit="1" customWidth="1"/>
    <col min="10535" max="10754" width="11.42578125" style="281"/>
    <col min="10755" max="10755" width="13.7109375" style="281" customWidth="1"/>
    <col min="10756" max="10756" width="12.140625" style="281" customWidth="1"/>
    <col min="10757" max="10770" width="11" style="281" customWidth="1"/>
    <col min="10771" max="10773" width="10.42578125" style="281" customWidth="1"/>
    <col min="10774" max="10775" width="7.28515625" style="281" customWidth="1"/>
    <col min="10776" max="10776" width="7.85546875" style="281" bestFit="1" customWidth="1"/>
    <col min="10777" max="10789" width="7.28515625" style="281" customWidth="1"/>
    <col min="10790" max="10790" width="11.5703125" style="281" bestFit="1" customWidth="1"/>
    <col min="10791" max="11010" width="11.42578125" style="281"/>
    <col min="11011" max="11011" width="13.7109375" style="281" customWidth="1"/>
    <col min="11012" max="11012" width="12.140625" style="281" customWidth="1"/>
    <col min="11013" max="11026" width="11" style="281" customWidth="1"/>
    <col min="11027" max="11029" width="10.42578125" style="281" customWidth="1"/>
    <col min="11030" max="11031" width="7.28515625" style="281" customWidth="1"/>
    <col min="11032" max="11032" width="7.85546875" style="281" bestFit="1" customWidth="1"/>
    <col min="11033" max="11045" width="7.28515625" style="281" customWidth="1"/>
    <col min="11046" max="11046" width="11.5703125" style="281" bestFit="1" customWidth="1"/>
    <col min="11047" max="11266" width="11.42578125" style="281"/>
    <col min="11267" max="11267" width="13.7109375" style="281" customWidth="1"/>
    <col min="11268" max="11268" width="12.140625" style="281" customWidth="1"/>
    <col min="11269" max="11282" width="11" style="281" customWidth="1"/>
    <col min="11283" max="11285" width="10.42578125" style="281" customWidth="1"/>
    <col min="11286" max="11287" width="7.28515625" style="281" customWidth="1"/>
    <col min="11288" max="11288" width="7.85546875" style="281" bestFit="1" customWidth="1"/>
    <col min="11289" max="11301" width="7.28515625" style="281" customWidth="1"/>
    <col min="11302" max="11302" width="11.5703125" style="281" bestFit="1" customWidth="1"/>
    <col min="11303" max="11522" width="11.42578125" style="281"/>
    <col min="11523" max="11523" width="13.7109375" style="281" customWidth="1"/>
    <col min="11524" max="11524" width="12.140625" style="281" customWidth="1"/>
    <col min="11525" max="11538" width="11" style="281" customWidth="1"/>
    <col min="11539" max="11541" width="10.42578125" style="281" customWidth="1"/>
    <col min="11542" max="11543" width="7.28515625" style="281" customWidth="1"/>
    <col min="11544" max="11544" width="7.85546875" style="281" bestFit="1" customWidth="1"/>
    <col min="11545" max="11557" width="7.28515625" style="281" customWidth="1"/>
    <col min="11558" max="11558" width="11.5703125" style="281" bestFit="1" customWidth="1"/>
    <col min="11559" max="11778" width="11.42578125" style="281"/>
    <col min="11779" max="11779" width="13.7109375" style="281" customWidth="1"/>
    <col min="11780" max="11780" width="12.140625" style="281" customWidth="1"/>
    <col min="11781" max="11794" width="11" style="281" customWidth="1"/>
    <col min="11795" max="11797" width="10.42578125" style="281" customWidth="1"/>
    <col min="11798" max="11799" width="7.28515625" style="281" customWidth="1"/>
    <col min="11800" max="11800" width="7.85546875" style="281" bestFit="1" customWidth="1"/>
    <col min="11801" max="11813" width="7.28515625" style="281" customWidth="1"/>
    <col min="11814" max="11814" width="11.5703125" style="281" bestFit="1" customWidth="1"/>
    <col min="11815" max="12034" width="11.42578125" style="281"/>
    <col min="12035" max="12035" width="13.7109375" style="281" customWidth="1"/>
    <col min="12036" max="12036" width="12.140625" style="281" customWidth="1"/>
    <col min="12037" max="12050" width="11" style="281" customWidth="1"/>
    <col min="12051" max="12053" width="10.42578125" style="281" customWidth="1"/>
    <col min="12054" max="12055" width="7.28515625" style="281" customWidth="1"/>
    <col min="12056" max="12056" width="7.85546875" style="281" bestFit="1" customWidth="1"/>
    <col min="12057" max="12069" width="7.28515625" style="281" customWidth="1"/>
    <col min="12070" max="12070" width="11.5703125" style="281" bestFit="1" customWidth="1"/>
    <col min="12071" max="12290" width="11.42578125" style="281"/>
    <col min="12291" max="12291" width="13.7109375" style="281" customWidth="1"/>
    <col min="12292" max="12292" width="12.140625" style="281" customWidth="1"/>
    <col min="12293" max="12306" width="11" style="281" customWidth="1"/>
    <col min="12307" max="12309" width="10.42578125" style="281" customWidth="1"/>
    <col min="12310" max="12311" width="7.28515625" style="281" customWidth="1"/>
    <col min="12312" max="12312" width="7.85546875" style="281" bestFit="1" customWidth="1"/>
    <col min="12313" max="12325" width="7.28515625" style="281" customWidth="1"/>
    <col min="12326" max="12326" width="11.5703125" style="281" bestFit="1" customWidth="1"/>
    <col min="12327" max="12546" width="11.42578125" style="281"/>
    <col min="12547" max="12547" width="13.7109375" style="281" customWidth="1"/>
    <col min="12548" max="12548" width="12.140625" style="281" customWidth="1"/>
    <col min="12549" max="12562" width="11" style="281" customWidth="1"/>
    <col min="12563" max="12565" width="10.42578125" style="281" customWidth="1"/>
    <col min="12566" max="12567" width="7.28515625" style="281" customWidth="1"/>
    <col min="12568" max="12568" width="7.85546875" style="281" bestFit="1" customWidth="1"/>
    <col min="12569" max="12581" width="7.28515625" style="281" customWidth="1"/>
    <col min="12582" max="12582" width="11.5703125" style="281" bestFit="1" customWidth="1"/>
    <col min="12583" max="12802" width="11.42578125" style="281"/>
    <col min="12803" max="12803" width="13.7109375" style="281" customWidth="1"/>
    <col min="12804" max="12804" width="12.140625" style="281" customWidth="1"/>
    <col min="12805" max="12818" width="11" style="281" customWidth="1"/>
    <col min="12819" max="12821" width="10.42578125" style="281" customWidth="1"/>
    <col min="12822" max="12823" width="7.28515625" style="281" customWidth="1"/>
    <col min="12824" max="12824" width="7.85546875" style="281" bestFit="1" customWidth="1"/>
    <col min="12825" max="12837" width="7.28515625" style="281" customWidth="1"/>
    <col min="12838" max="12838" width="11.5703125" style="281" bestFit="1" customWidth="1"/>
    <col min="12839" max="13058" width="11.42578125" style="281"/>
    <col min="13059" max="13059" width="13.7109375" style="281" customWidth="1"/>
    <col min="13060" max="13060" width="12.140625" style="281" customWidth="1"/>
    <col min="13061" max="13074" width="11" style="281" customWidth="1"/>
    <col min="13075" max="13077" width="10.42578125" style="281" customWidth="1"/>
    <col min="13078" max="13079" width="7.28515625" style="281" customWidth="1"/>
    <col min="13080" max="13080" width="7.85546875" style="281" bestFit="1" customWidth="1"/>
    <col min="13081" max="13093" width="7.28515625" style="281" customWidth="1"/>
    <col min="13094" max="13094" width="11.5703125" style="281" bestFit="1" customWidth="1"/>
    <col min="13095" max="13314" width="11.42578125" style="281"/>
    <col min="13315" max="13315" width="13.7109375" style="281" customWidth="1"/>
    <col min="13316" max="13316" width="12.140625" style="281" customWidth="1"/>
    <col min="13317" max="13330" width="11" style="281" customWidth="1"/>
    <col min="13331" max="13333" width="10.42578125" style="281" customWidth="1"/>
    <col min="13334" max="13335" width="7.28515625" style="281" customWidth="1"/>
    <col min="13336" max="13336" width="7.85546875" style="281" bestFit="1" customWidth="1"/>
    <col min="13337" max="13349" width="7.28515625" style="281" customWidth="1"/>
    <col min="13350" max="13350" width="11.5703125" style="281" bestFit="1" customWidth="1"/>
    <col min="13351" max="13570" width="11.42578125" style="281"/>
    <col min="13571" max="13571" width="13.7109375" style="281" customWidth="1"/>
    <col min="13572" max="13572" width="12.140625" style="281" customWidth="1"/>
    <col min="13573" max="13586" width="11" style="281" customWidth="1"/>
    <col min="13587" max="13589" width="10.42578125" style="281" customWidth="1"/>
    <col min="13590" max="13591" width="7.28515625" style="281" customWidth="1"/>
    <col min="13592" max="13592" width="7.85546875" style="281" bestFit="1" customWidth="1"/>
    <col min="13593" max="13605" width="7.28515625" style="281" customWidth="1"/>
    <col min="13606" max="13606" width="11.5703125" style="281" bestFit="1" customWidth="1"/>
    <col min="13607" max="13826" width="11.42578125" style="281"/>
    <col min="13827" max="13827" width="13.7109375" style="281" customWidth="1"/>
    <col min="13828" max="13828" width="12.140625" style="281" customWidth="1"/>
    <col min="13829" max="13842" width="11" style="281" customWidth="1"/>
    <col min="13843" max="13845" width="10.42578125" style="281" customWidth="1"/>
    <col min="13846" max="13847" width="7.28515625" style="281" customWidth="1"/>
    <col min="13848" max="13848" width="7.85546875" style="281" bestFit="1" customWidth="1"/>
    <col min="13849" max="13861" width="7.28515625" style="281" customWidth="1"/>
    <col min="13862" max="13862" width="11.5703125" style="281" bestFit="1" customWidth="1"/>
    <col min="13863" max="14082" width="11.42578125" style="281"/>
    <col min="14083" max="14083" width="13.7109375" style="281" customWidth="1"/>
    <col min="14084" max="14084" width="12.140625" style="281" customWidth="1"/>
    <col min="14085" max="14098" width="11" style="281" customWidth="1"/>
    <col min="14099" max="14101" width="10.42578125" style="281" customWidth="1"/>
    <col min="14102" max="14103" width="7.28515625" style="281" customWidth="1"/>
    <col min="14104" max="14104" width="7.85546875" style="281" bestFit="1" customWidth="1"/>
    <col min="14105" max="14117" width="7.28515625" style="281" customWidth="1"/>
    <col min="14118" max="14118" width="11.5703125" style="281" bestFit="1" customWidth="1"/>
    <col min="14119" max="14338" width="11.42578125" style="281"/>
    <col min="14339" max="14339" width="13.7109375" style="281" customWidth="1"/>
    <col min="14340" max="14340" width="12.140625" style="281" customWidth="1"/>
    <col min="14341" max="14354" width="11" style="281" customWidth="1"/>
    <col min="14355" max="14357" width="10.42578125" style="281" customWidth="1"/>
    <col min="14358" max="14359" width="7.28515625" style="281" customWidth="1"/>
    <col min="14360" max="14360" width="7.85546875" style="281" bestFit="1" customWidth="1"/>
    <col min="14361" max="14373" width="7.28515625" style="281" customWidth="1"/>
    <col min="14374" max="14374" width="11.5703125" style="281" bestFit="1" customWidth="1"/>
    <col min="14375" max="14594" width="11.42578125" style="281"/>
    <col min="14595" max="14595" width="13.7109375" style="281" customWidth="1"/>
    <col min="14596" max="14596" width="12.140625" style="281" customWidth="1"/>
    <col min="14597" max="14610" width="11" style="281" customWidth="1"/>
    <col min="14611" max="14613" width="10.42578125" style="281" customWidth="1"/>
    <col min="14614" max="14615" width="7.28515625" style="281" customWidth="1"/>
    <col min="14616" max="14616" width="7.85546875" style="281" bestFit="1" customWidth="1"/>
    <col min="14617" max="14629" width="7.28515625" style="281" customWidth="1"/>
    <col min="14630" max="14630" width="11.5703125" style="281" bestFit="1" customWidth="1"/>
    <col min="14631" max="14850" width="11.42578125" style="281"/>
    <col min="14851" max="14851" width="13.7109375" style="281" customWidth="1"/>
    <col min="14852" max="14852" width="12.140625" style="281" customWidth="1"/>
    <col min="14853" max="14866" width="11" style="281" customWidth="1"/>
    <col min="14867" max="14869" width="10.42578125" style="281" customWidth="1"/>
    <col min="14870" max="14871" width="7.28515625" style="281" customWidth="1"/>
    <col min="14872" max="14872" width="7.85546875" style="281" bestFit="1" customWidth="1"/>
    <col min="14873" max="14885" width="7.28515625" style="281" customWidth="1"/>
    <col min="14886" max="14886" width="11.5703125" style="281" bestFit="1" customWidth="1"/>
    <col min="14887" max="15106" width="11.42578125" style="281"/>
    <col min="15107" max="15107" width="13.7109375" style="281" customWidth="1"/>
    <col min="15108" max="15108" width="12.140625" style="281" customWidth="1"/>
    <col min="15109" max="15122" width="11" style="281" customWidth="1"/>
    <col min="15123" max="15125" width="10.42578125" style="281" customWidth="1"/>
    <col min="15126" max="15127" width="7.28515625" style="281" customWidth="1"/>
    <col min="15128" max="15128" width="7.85546875" style="281" bestFit="1" customWidth="1"/>
    <col min="15129" max="15141" width="7.28515625" style="281" customWidth="1"/>
    <col min="15142" max="15142" width="11.5703125" style="281" bestFit="1" customWidth="1"/>
    <col min="15143" max="15362" width="11.42578125" style="281"/>
    <col min="15363" max="15363" width="13.7109375" style="281" customWidth="1"/>
    <col min="15364" max="15364" width="12.140625" style="281" customWidth="1"/>
    <col min="15365" max="15378" width="11" style="281" customWidth="1"/>
    <col min="15379" max="15381" width="10.42578125" style="281" customWidth="1"/>
    <col min="15382" max="15383" width="7.28515625" style="281" customWidth="1"/>
    <col min="15384" max="15384" width="7.85546875" style="281" bestFit="1" customWidth="1"/>
    <col min="15385" max="15397" width="7.28515625" style="281" customWidth="1"/>
    <col min="15398" max="15398" width="11.5703125" style="281" bestFit="1" customWidth="1"/>
    <col min="15399" max="15618" width="11.42578125" style="281"/>
    <col min="15619" max="15619" width="13.7109375" style="281" customWidth="1"/>
    <col min="15620" max="15620" width="12.140625" style="281" customWidth="1"/>
    <col min="15621" max="15634" width="11" style="281" customWidth="1"/>
    <col min="15635" max="15637" width="10.42578125" style="281" customWidth="1"/>
    <col min="15638" max="15639" width="7.28515625" style="281" customWidth="1"/>
    <col min="15640" max="15640" width="7.85546875" style="281" bestFit="1" customWidth="1"/>
    <col min="15641" max="15653" width="7.28515625" style="281" customWidth="1"/>
    <col min="15654" max="15654" width="11.5703125" style="281" bestFit="1" customWidth="1"/>
    <col min="15655" max="15874" width="11.42578125" style="281"/>
    <col min="15875" max="15875" width="13.7109375" style="281" customWidth="1"/>
    <col min="15876" max="15876" width="12.140625" style="281" customWidth="1"/>
    <col min="15877" max="15890" width="11" style="281" customWidth="1"/>
    <col min="15891" max="15893" width="10.42578125" style="281" customWidth="1"/>
    <col min="15894" max="15895" width="7.28515625" style="281" customWidth="1"/>
    <col min="15896" max="15896" width="7.85546875" style="281" bestFit="1" customWidth="1"/>
    <col min="15897" max="15909" width="7.28515625" style="281" customWidth="1"/>
    <col min="15910" max="15910" width="11.5703125" style="281" bestFit="1" customWidth="1"/>
    <col min="15911" max="16130" width="11.42578125" style="281"/>
    <col min="16131" max="16131" width="13.7109375" style="281" customWidth="1"/>
    <col min="16132" max="16132" width="12.140625" style="281" customWidth="1"/>
    <col min="16133" max="16146" width="11" style="281" customWidth="1"/>
    <col min="16147" max="16149" width="10.42578125" style="281" customWidth="1"/>
    <col min="16150" max="16151" width="7.28515625" style="281" customWidth="1"/>
    <col min="16152" max="16152" width="7.85546875" style="281" bestFit="1" customWidth="1"/>
    <col min="16153" max="16165" width="7.28515625" style="281" customWidth="1"/>
    <col min="16166" max="16166" width="11.5703125" style="281" bestFit="1" customWidth="1"/>
    <col min="16167" max="16384" width="11.42578125" style="28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2"/>
    </row>
    <row r="4" spans="2:12" ht="15" customHeight="1" x14ac:dyDescent="0.25">
      <c r="B4" s="282"/>
    </row>
    <row r="5" spans="2:12" ht="36" customHeight="1" x14ac:dyDescent="0.25">
      <c r="B5" s="413" t="s">
        <v>291</v>
      </c>
      <c r="C5" s="413"/>
      <c r="D5" s="413"/>
      <c r="E5" s="413"/>
      <c r="F5" s="413"/>
    </row>
    <row r="6" spans="2:12" ht="45" customHeight="1" x14ac:dyDescent="0.25">
      <c r="B6" s="40"/>
      <c r="C6" s="261" t="s">
        <v>292</v>
      </c>
      <c r="D6" s="261" t="s">
        <v>247</v>
      </c>
      <c r="E6" s="262" t="s">
        <v>248</v>
      </c>
      <c r="F6" s="261" t="s">
        <v>249</v>
      </c>
      <c r="H6" s="75" t="s">
        <v>98</v>
      </c>
    </row>
    <row r="7" spans="2:12" ht="15" customHeight="1" x14ac:dyDescent="0.2">
      <c r="B7" s="264" t="s">
        <v>258</v>
      </c>
      <c r="C7" s="336">
        <v>56.78</v>
      </c>
      <c r="D7" s="48">
        <f t="shared" ref="D7:D9" si="0">IFERROR((C7-C8)/C8,"-")</f>
        <v>-0.17254444768289132</v>
      </c>
      <c r="E7" s="49">
        <f t="shared" ref="E7:E10" si="1">C7/C20-1</f>
        <v>0.12849467991675212</v>
      </c>
      <c r="F7" s="285">
        <f>((SUM(C7:C10,C12:C19)/SUM(C20:C23,C25:C32))-1)</f>
        <v>8.8697184340845947E-2</v>
      </c>
      <c r="G7" s="19"/>
      <c r="H7" s="19"/>
      <c r="I7" s="19"/>
      <c r="J7" s="19"/>
      <c r="K7" s="19"/>
      <c r="L7" s="19"/>
    </row>
    <row r="8" spans="2:12" ht="15" customHeight="1" x14ac:dyDescent="0.2">
      <c r="B8" s="264" t="s">
        <v>259</v>
      </c>
      <c r="C8" s="336">
        <v>68.62</v>
      </c>
      <c r="D8" s="48">
        <f t="shared" si="0"/>
        <v>-9.6867596735983136E-2</v>
      </c>
      <c r="E8" s="49">
        <f t="shared" si="1"/>
        <v>4.9794961921501013E-3</v>
      </c>
      <c r="F8" s="285">
        <f>((SUM(C8:C10,C12:C20)/SUM(C21:C23,C25:C33))-1)</f>
        <v>7.1895932740682067E-2</v>
      </c>
      <c r="G8" s="19"/>
      <c r="I8" s="19"/>
      <c r="J8" s="19"/>
      <c r="K8" s="19"/>
      <c r="L8" s="19"/>
    </row>
    <row r="9" spans="2:12" ht="15" customHeight="1" x14ac:dyDescent="0.2">
      <c r="B9" s="264" t="s">
        <v>260</v>
      </c>
      <c r="C9" s="336">
        <v>75.98</v>
      </c>
      <c r="D9" s="48">
        <f t="shared" si="0"/>
        <v>1.6862955032119983E-2</v>
      </c>
      <c r="E9" s="49">
        <f t="shared" si="1"/>
        <v>3.6805458275905201E-2</v>
      </c>
      <c r="F9" s="285">
        <f>((SUM(C9:C10,C12:C21)/SUM(C22:C23,C25:C34))-1)</f>
        <v>6.9121193072850362E-2</v>
      </c>
    </row>
    <row r="10" spans="2:12" ht="15" customHeight="1" x14ac:dyDescent="0.2">
      <c r="B10" s="264" t="s">
        <v>261</v>
      </c>
      <c r="C10" s="336">
        <v>74.72</v>
      </c>
      <c r="D10" s="48">
        <f>C10/C12-1</f>
        <v>9.4638148256665611E-2</v>
      </c>
      <c r="E10" s="49">
        <f t="shared" si="1"/>
        <v>5.9419062142864965E-2</v>
      </c>
      <c r="F10" s="285">
        <f>((SUM(C10,C12:C22)/SUM(C23,C25:C35))-1)</f>
        <v>5.829261410942399E-2</v>
      </c>
    </row>
    <row r="11" spans="2:12" ht="30" customHeight="1" x14ac:dyDescent="0.25">
      <c r="B11" s="63" t="str">
        <f>actualizaciones!$A$2</f>
        <v>I cuatrimestre 2014</v>
      </c>
      <c r="C11" s="337">
        <v>68.953529142055729</v>
      </c>
      <c r="D11" s="338"/>
      <c r="E11" s="327">
        <v>5.2129716186986919E-2</v>
      </c>
      <c r="F11" s="267" t="s">
        <v>64</v>
      </c>
    </row>
    <row r="12" spans="2:12" ht="15" customHeight="1" outlineLevel="1" x14ac:dyDescent="0.2">
      <c r="B12" s="264" t="s">
        <v>250</v>
      </c>
      <c r="C12" s="336">
        <v>68.260000000000005</v>
      </c>
      <c r="D12" s="48">
        <f t="shared" ref="D12:D22" si="2">IFERROR((C12-C13)/C13,"-")</f>
        <v>-6.7613713973500744E-2</v>
      </c>
      <c r="E12" s="49">
        <f>C12/C25-1</f>
        <v>0.104051913684998</v>
      </c>
      <c r="F12" s="285">
        <f>((SUM(C12:C23)/SUM(C25:C36))-1)</f>
        <v>4.8207812867747002E-2</v>
      </c>
    </row>
    <row r="13" spans="2:12" ht="15" customHeight="1" outlineLevel="1" x14ac:dyDescent="0.2">
      <c r="B13" s="264" t="s">
        <v>251</v>
      </c>
      <c r="C13" s="336">
        <v>73.209999999999994</v>
      </c>
      <c r="D13" s="48">
        <f t="shared" si="2"/>
        <v>0.32915758896151048</v>
      </c>
      <c r="E13" s="49">
        <f t="shared" ref="E13:E23" si="3">C13/C26-1</f>
        <v>0.26478396874453303</v>
      </c>
      <c r="F13" s="285">
        <f>((SUM(C13:C23,C25)/SUM(C26:C36,C38))-1)</f>
        <v>3.5084633505229501E-2</v>
      </c>
    </row>
    <row r="14" spans="2:12" ht="15" customHeight="1" outlineLevel="1" x14ac:dyDescent="0.2">
      <c r="B14" s="264" t="s">
        <v>252</v>
      </c>
      <c r="C14" s="336">
        <v>55.08</v>
      </c>
      <c r="D14" s="48">
        <f t="shared" si="2"/>
        <v>-4.46698866494432E-3</v>
      </c>
      <c r="E14" s="49">
        <f t="shared" si="3"/>
        <v>9.1252930822038225E-2</v>
      </c>
      <c r="F14" s="285">
        <f>((SUM(C14:C23,C25:C26)/SUM(C27:C36,C38:C39))-1)</f>
        <v>2.1727210568749378E-3</v>
      </c>
    </row>
    <row r="15" spans="2:12" ht="15" customHeight="1" outlineLevel="1" x14ac:dyDescent="0.2">
      <c r="B15" s="264" t="s">
        <v>253</v>
      </c>
      <c r="C15" s="336">
        <v>55.327145732852372</v>
      </c>
      <c r="D15" s="48">
        <f t="shared" si="2"/>
        <v>-0.15621643141657182</v>
      </c>
      <c r="E15" s="49">
        <f t="shared" si="3"/>
        <v>3.170083156978265E-2</v>
      </c>
      <c r="F15" s="285">
        <f>((SUM(C15:C23,C25:C27)/SUM(C28:C36,C38:C40))-1)</f>
        <v>-1.729183217923369E-4</v>
      </c>
      <c r="H15" s="19"/>
    </row>
    <row r="16" spans="2:12" ht="15" customHeight="1" outlineLevel="1" x14ac:dyDescent="0.2">
      <c r="B16" s="264" t="s">
        <v>254</v>
      </c>
      <c r="C16" s="336">
        <v>65.570304747386132</v>
      </c>
      <c r="D16" s="48">
        <f t="shared" si="2"/>
        <v>0.12386610136067831</v>
      </c>
      <c r="E16" s="49">
        <f t="shared" si="3"/>
        <v>0.11472532971318694</v>
      </c>
      <c r="F16" s="285">
        <f>((SUM(C16:C23,C25:C28)/SUM(C29:C36,C38:C41))-1)</f>
        <v>-2.4696625325832944E-3</v>
      </c>
      <c r="G16" s="19"/>
      <c r="H16" s="19"/>
      <c r="I16" s="19"/>
      <c r="J16" s="19"/>
      <c r="K16" s="19"/>
      <c r="L16" s="19"/>
    </row>
    <row r="17" spans="2:12" ht="15" customHeight="1" outlineLevel="1" x14ac:dyDescent="0.2">
      <c r="B17" s="264" t="s">
        <v>255</v>
      </c>
      <c r="C17" s="336">
        <v>58.343520342858788</v>
      </c>
      <c r="D17" s="48">
        <f t="shared" si="2"/>
        <v>0.16793388526741396</v>
      </c>
      <c r="E17" s="49">
        <f t="shared" si="3"/>
        <v>0.41786707096330877</v>
      </c>
      <c r="F17" s="285">
        <f>((SUM(C17:C23,C25:C29)/SUM(C30:C36,C38:C42))-1)</f>
        <v>-2.0717391186038769E-2</v>
      </c>
      <c r="G17" s="19"/>
      <c r="H17" s="19"/>
      <c r="I17" s="19"/>
      <c r="J17" s="19"/>
      <c r="K17" s="19"/>
      <c r="L17" s="19"/>
    </row>
    <row r="18" spans="2:12" ht="15" customHeight="1" outlineLevel="1" x14ac:dyDescent="0.2">
      <c r="B18" s="264" t="s">
        <v>256</v>
      </c>
      <c r="C18" s="336">
        <v>49.954471805996334</v>
      </c>
      <c r="D18" s="48">
        <f t="shared" si="2"/>
        <v>0.13959312580680128</v>
      </c>
      <c r="E18" s="49">
        <f t="shared" si="3"/>
        <v>-3.7922290375273837E-2</v>
      </c>
      <c r="F18" s="285">
        <f>((SUM(C18:C23,C25:C30)/SUM(C31:C36,C38:C43))-1)</f>
        <v>-6.2064457757059377E-2</v>
      </c>
      <c r="G18" s="19"/>
      <c r="H18" s="19"/>
      <c r="I18" s="19"/>
      <c r="J18" s="19"/>
      <c r="K18" s="19"/>
      <c r="L18" s="19"/>
    </row>
    <row r="19" spans="2:12" ht="15" customHeight="1" outlineLevel="1" x14ac:dyDescent="0.2">
      <c r="B19" s="264" t="s">
        <v>257</v>
      </c>
      <c r="C19" s="336">
        <v>43.83535726457626</v>
      </c>
      <c r="D19" s="48">
        <f t="shared" si="2"/>
        <v>-0.12877831163570863</v>
      </c>
      <c r="E19" s="49">
        <f t="shared" si="3"/>
        <v>-6.3686660899215708E-2</v>
      </c>
      <c r="F19" s="285">
        <f>((SUM(C19:C23,C25:C31)/SUM(C32:C36,C38:C44))-1)</f>
        <v>-5.5709797168161601E-2</v>
      </c>
      <c r="G19" s="19"/>
      <c r="H19" s="19"/>
      <c r="I19" s="19"/>
      <c r="J19" s="19"/>
      <c r="K19" s="19"/>
      <c r="L19" s="19"/>
    </row>
    <row r="20" spans="2:12" ht="15" customHeight="1" outlineLevel="1" x14ac:dyDescent="0.2">
      <c r="B20" s="264" t="s">
        <v>258</v>
      </c>
      <c r="C20" s="336">
        <v>50.31481407089008</v>
      </c>
      <c r="D20" s="48">
        <f t="shared" si="2"/>
        <v>-0.26311051448608552</v>
      </c>
      <c r="E20" s="49">
        <f t="shared" si="3"/>
        <v>-8.5502494785236749E-2</v>
      </c>
      <c r="F20" s="285">
        <f>((SUM(C20:C23,C25:C32)/SUM(C33:C36,C38:C45))-1)</f>
        <v>-4.6312759125667013E-2</v>
      </c>
      <c r="G20" s="19"/>
      <c r="H20" s="19"/>
      <c r="I20" s="19"/>
      <c r="J20" s="19"/>
      <c r="K20" s="19"/>
      <c r="L20" s="19"/>
    </row>
    <row r="21" spans="2:12" ht="15" customHeight="1" outlineLevel="1" x14ac:dyDescent="0.2">
      <c r="B21" s="264" t="s">
        <v>259</v>
      </c>
      <c r="C21" s="336">
        <v>68.28</v>
      </c>
      <c r="D21" s="48">
        <f t="shared" si="2"/>
        <v>-6.8266955895251266E-2</v>
      </c>
      <c r="E21" s="49">
        <f t="shared" si="3"/>
        <v>-2.1100813701886434E-2</v>
      </c>
      <c r="F21" s="285">
        <f>((SUM(C21:C23,C25:C33)/SUM(C34:C36,C38:C46))-1)</f>
        <v>-4.235647961104605E-2</v>
      </c>
      <c r="G21" s="19"/>
      <c r="I21" s="19"/>
      <c r="J21" s="19"/>
      <c r="K21" s="19"/>
      <c r="L21" s="19"/>
    </row>
    <row r="22" spans="2:12" ht="15" customHeight="1" outlineLevel="1" x14ac:dyDescent="0.2">
      <c r="B22" s="264" t="s">
        <v>260</v>
      </c>
      <c r="C22" s="336">
        <v>73.28279321209061</v>
      </c>
      <c r="D22" s="48">
        <f t="shared" si="2"/>
        <v>3.9041596038042657E-2</v>
      </c>
      <c r="E22" s="49">
        <f t="shared" si="3"/>
        <v>-5.8129939006520748E-2</v>
      </c>
      <c r="F22" s="285">
        <f>((SUM(C22:C23,C25:C34)/SUM(C35:C36,C38:C47))-1)</f>
        <v>-4.0816387220435124E-2</v>
      </c>
    </row>
    <row r="23" spans="2:12" ht="15" customHeight="1" outlineLevel="1" x14ac:dyDescent="0.2">
      <c r="B23" s="264" t="s">
        <v>261</v>
      </c>
      <c r="C23" s="336">
        <v>70.52921989988117</v>
      </c>
      <c r="D23" s="48">
        <f>C23/C25-1</f>
        <v>0.14075476415431942</v>
      </c>
      <c r="E23" s="49">
        <f t="shared" si="3"/>
        <v>-3.6799417313490457E-2</v>
      </c>
      <c r="F23" s="285">
        <f>((SUM(C23,C25:C35)/SUM(C36,C38:C48))-1)</f>
        <v>-3.0711003573375972E-2</v>
      </c>
    </row>
    <row r="24" spans="2:12" x14ac:dyDescent="0.2">
      <c r="B24" s="339">
        <v>2013</v>
      </c>
      <c r="C24" s="294">
        <v>60.932257213974076</v>
      </c>
      <c r="D24" s="340"/>
      <c r="E24" s="45">
        <f>C24/C37-1</f>
        <v>4.8920742278788731E-2</v>
      </c>
      <c r="F24" s="269">
        <f>C24/C37-1</f>
        <v>4.8920742278788731E-2</v>
      </c>
    </row>
    <row r="25" spans="2:12" ht="15" hidden="1" customHeight="1" outlineLevel="1" x14ac:dyDescent="0.2">
      <c r="B25" s="264" t="s">
        <v>250</v>
      </c>
      <c r="C25" s="336">
        <v>61.826802846768643</v>
      </c>
      <c r="D25" s="48">
        <f t="shared" ref="D25:D35" si="4">IFERROR((C25-C26)/C26,"-")</f>
        <v>6.8126609470316207E-2</v>
      </c>
      <c r="E25" s="49">
        <f>C25/C38-1</f>
        <v>-4.0928276245753792E-2</v>
      </c>
      <c r="F25" s="285">
        <f>((SUM(C25:C36)/SUM(C38:C49))-1)</f>
        <v>-1.7007089178464496E-2</v>
      </c>
    </row>
    <row r="26" spans="2:12" ht="15" hidden="1" customHeight="1" outlineLevel="1" x14ac:dyDescent="0.2">
      <c r="B26" s="264" t="s">
        <v>251</v>
      </c>
      <c r="C26" s="336">
        <v>57.883402864973604</v>
      </c>
      <c r="D26" s="48">
        <f t="shared" si="4"/>
        <v>0.14679435407326097</v>
      </c>
      <c r="E26" s="49">
        <f t="shared" ref="E26:E36" si="5">C26/C39-1</f>
        <v>-0.11776554084783408</v>
      </c>
      <c r="F26" s="285">
        <f>((SUM(C26:C36,C38)/SUM(C39:C49,C51))-1)</f>
        <v>-1.5859806862045245E-3</v>
      </c>
    </row>
    <row r="27" spans="2:12" ht="15" hidden="1" customHeight="1" outlineLevel="1" x14ac:dyDescent="0.2">
      <c r="B27" s="264" t="s">
        <v>252</v>
      </c>
      <c r="C27" s="336">
        <v>50.474091243455689</v>
      </c>
      <c r="D27" s="48">
        <f t="shared" si="4"/>
        <v>-5.8795439041029067E-2</v>
      </c>
      <c r="E27" s="49">
        <f t="shared" si="5"/>
        <v>6.1941747179795614E-2</v>
      </c>
      <c r="F27" s="285">
        <f>((SUM(C27:C36,C38:C39)/SUM(C40:C49,C51:C52))-1)</f>
        <v>2.0759960067461947E-2</v>
      </c>
    </row>
    <row r="28" spans="2:12" ht="15" hidden="1" customHeight="1" outlineLevel="1" x14ac:dyDescent="0.2">
      <c r="B28" s="264" t="s">
        <v>253</v>
      </c>
      <c r="C28" s="336">
        <v>53.627121390092753</v>
      </c>
      <c r="D28" s="48">
        <f t="shared" si="4"/>
        <v>-8.8314278796709944E-2</v>
      </c>
      <c r="E28" s="49">
        <f t="shared" si="5"/>
        <v>1.481047358320442E-3</v>
      </c>
      <c r="F28" s="285">
        <f>((SUM(C28:C36,C38:C40)/SUM(C41:C49,C51:C53))-1)</f>
        <v>2.315107128587357E-2</v>
      </c>
      <c r="H28" s="19"/>
    </row>
    <row r="29" spans="2:12" ht="15" hidden="1" customHeight="1" outlineLevel="1" x14ac:dyDescent="0.2">
      <c r="B29" s="264" t="s">
        <v>254</v>
      </c>
      <c r="C29" s="336">
        <v>58.821938462865141</v>
      </c>
      <c r="D29" s="48">
        <f t="shared" si="4"/>
        <v>0.42949361140041165</v>
      </c>
      <c r="E29" s="49">
        <f t="shared" si="5"/>
        <v>-9.6159519624075873E-2</v>
      </c>
      <c r="F29" s="285">
        <f>((SUM(C29:C36,C38:C41)/SUM(C42:C49,C51:C54))-1)</f>
        <v>3.6218398038664779E-2</v>
      </c>
      <c r="G29" s="19"/>
      <c r="H29" s="19"/>
      <c r="I29" s="19"/>
      <c r="J29" s="19"/>
      <c r="K29" s="19"/>
      <c r="L29" s="19"/>
    </row>
    <row r="30" spans="2:12" ht="15" hidden="1" customHeight="1" outlineLevel="1" x14ac:dyDescent="0.2">
      <c r="B30" s="264" t="s">
        <v>255</v>
      </c>
      <c r="C30" s="336">
        <v>41.14879422597761</v>
      </c>
      <c r="D30" s="48">
        <f t="shared" si="4"/>
        <v>-0.20751163466419298</v>
      </c>
      <c r="E30" s="49">
        <f t="shared" si="5"/>
        <v>-0.24079715450225814</v>
      </c>
      <c r="F30" s="285">
        <f>((SUM(C30:C36,C38:C42)/SUM(C43:C49,C51:C55))-1)</f>
        <v>5.9371707121812056E-2</v>
      </c>
      <c r="G30" s="19"/>
      <c r="H30" s="19"/>
      <c r="I30" s="19"/>
      <c r="J30" s="19"/>
      <c r="K30" s="19"/>
      <c r="L30" s="19"/>
    </row>
    <row r="31" spans="2:12" ht="15" hidden="1" customHeight="1" outlineLevel="1" x14ac:dyDescent="0.2">
      <c r="B31" s="264" t="s">
        <v>256</v>
      </c>
      <c r="C31" s="336">
        <v>51.923531026908293</v>
      </c>
      <c r="D31" s="48">
        <f t="shared" si="4"/>
        <v>0.10907490545298379</v>
      </c>
      <c r="E31" s="49">
        <f t="shared" si="5"/>
        <v>5.6859984264365782E-2</v>
      </c>
      <c r="F31" s="285">
        <f>((SUM(C31:C36,C38:C43)/SUM(C44:C49,C51:C56))-1)</f>
        <v>9.0955531869998385E-2</v>
      </c>
      <c r="G31" s="19"/>
      <c r="H31" s="19"/>
      <c r="I31" s="19"/>
      <c r="J31" s="19"/>
      <c r="K31" s="19"/>
      <c r="L31" s="19"/>
    </row>
    <row r="32" spans="2:12" ht="15" hidden="1" customHeight="1" outlineLevel="1" x14ac:dyDescent="0.2">
      <c r="B32" s="264" t="s">
        <v>257</v>
      </c>
      <c r="C32" s="336">
        <v>46.816974012860712</v>
      </c>
      <c r="D32" s="48">
        <f t="shared" si="4"/>
        <v>-0.14907752861525903</v>
      </c>
      <c r="E32" s="49">
        <f t="shared" si="5"/>
        <v>9.3152943585183223E-2</v>
      </c>
      <c r="F32" s="285">
        <f>((SUM(C32:C36,C38:C44)/SUM(C45:C49,C51:C57))-1)</f>
        <v>8.4762996934550028E-2</v>
      </c>
      <c r="G32" s="19"/>
      <c r="H32" s="19"/>
      <c r="I32" s="19"/>
      <c r="J32" s="19"/>
      <c r="K32" s="19"/>
      <c r="L32" s="19"/>
    </row>
    <row r="33" spans="2:12" ht="15" hidden="1" customHeight="1" outlineLevel="1" x14ac:dyDescent="0.2">
      <c r="B33" s="264" t="s">
        <v>258</v>
      </c>
      <c r="C33" s="336">
        <v>55.019082921471721</v>
      </c>
      <c r="D33" s="48">
        <f t="shared" si="4"/>
        <v>-0.21121652749418424</v>
      </c>
      <c r="E33" s="49">
        <f t="shared" si="5"/>
        <v>-3.4149426968933194E-2</v>
      </c>
      <c r="F33" s="285">
        <f>((SUM(C33:C36,C38:C45)/SUM(C46:C49,C51:C58))-1)</f>
        <v>7.603044177064433E-2</v>
      </c>
      <c r="G33" s="19"/>
      <c r="H33" s="19"/>
      <c r="I33" s="19"/>
      <c r="J33" s="19"/>
      <c r="K33" s="19"/>
      <c r="L33" s="19"/>
    </row>
    <row r="34" spans="2:12" ht="15" hidden="1" customHeight="1" outlineLevel="1" x14ac:dyDescent="0.2">
      <c r="B34" s="264" t="s">
        <v>259</v>
      </c>
      <c r="C34" s="336">
        <v>69.751820162618912</v>
      </c>
      <c r="D34" s="48">
        <f t="shared" si="4"/>
        <v>-0.10351191280556997</v>
      </c>
      <c r="E34" s="49">
        <f t="shared" si="5"/>
        <v>-5.3925543616295535E-3</v>
      </c>
      <c r="F34" s="285">
        <f>((SUM(C34:C36,C38:C46)/SUM(C47:C49,C51:C59))-1)</f>
        <v>9.695382536323649E-2</v>
      </c>
      <c r="G34" s="19"/>
      <c r="I34" s="19"/>
      <c r="J34" s="19"/>
      <c r="K34" s="19"/>
      <c r="L34" s="19"/>
    </row>
    <row r="35" spans="2:12" ht="15" hidden="1" customHeight="1" outlineLevel="1" x14ac:dyDescent="0.2">
      <c r="B35" s="264" t="s">
        <v>260</v>
      </c>
      <c r="C35" s="336">
        <v>77.805629722206405</v>
      </c>
      <c r="D35" s="48">
        <f t="shared" si="4"/>
        <v>6.2572760497047283E-2</v>
      </c>
      <c r="E35" s="49">
        <f t="shared" si="5"/>
        <v>3.7961976016627652E-2</v>
      </c>
      <c r="F35" s="285">
        <f>((SUM(C35:C36,C38:C47)/SUM(C48:C49,C51:C60))-1)</f>
        <v>0.1186173588789452</v>
      </c>
    </row>
    <row r="36" spans="2:12" ht="15" hidden="1" customHeight="1" outlineLevel="1" x14ac:dyDescent="0.2">
      <c r="B36" s="264" t="s">
        <v>261</v>
      </c>
      <c r="C36" s="336">
        <v>73.22381357283308</v>
      </c>
      <c r="D36" s="48">
        <f>C36/C38-1</f>
        <v>0.13586480085678532</v>
      </c>
      <c r="E36" s="49">
        <f t="shared" si="5"/>
        <v>0.11012452354204205</v>
      </c>
      <c r="F36" s="285">
        <f>((SUM(C36,C38:C48)/SUM(C49,C51:C61))-1)</f>
        <v>0.12538142226467963</v>
      </c>
    </row>
    <row r="37" spans="2:12" collapsed="1" x14ac:dyDescent="0.25">
      <c r="B37" s="270">
        <v>2012</v>
      </c>
      <c r="C37" s="341">
        <v>58.090430246996789</v>
      </c>
      <c r="D37" s="342"/>
      <c r="E37" s="272">
        <f>C37/C50-1</f>
        <v>-1.7320730175295007E-2</v>
      </c>
      <c r="F37" s="273">
        <f>C37/C50-1</f>
        <v>-1.7320730175295007E-2</v>
      </c>
    </row>
    <row r="38" spans="2:12" ht="15" hidden="1" customHeight="1" outlineLevel="1" x14ac:dyDescent="0.2">
      <c r="B38" s="264" t="s">
        <v>250</v>
      </c>
      <c r="C38" s="336">
        <v>64.465254595089306</v>
      </c>
      <c r="D38" s="48">
        <f t="shared" ref="D38:D48" si="6">IFERROR((C38-C39)/C39,"-")</f>
        <v>-1.7447727555413715E-2</v>
      </c>
      <c r="E38" s="49">
        <f>C38/C51-1</f>
        <v>0.14839140816470708</v>
      </c>
      <c r="F38" s="285">
        <f>((SUM(C38:C49)/SUM(C51:C62))-1)</f>
        <v>0.11621392035065514</v>
      </c>
    </row>
    <row r="39" spans="2:12" ht="15" hidden="1" customHeight="1" outlineLevel="1" x14ac:dyDescent="0.2">
      <c r="B39" s="264" t="s">
        <v>251</v>
      </c>
      <c r="C39" s="336">
        <v>65.61</v>
      </c>
      <c r="D39" s="48">
        <f t="shared" si="6"/>
        <v>0.3803913317904481</v>
      </c>
      <c r="E39" s="49">
        <f t="shared" ref="E39:E49" si="7">C39/C52-1</f>
        <v>0.13492475350285416</v>
      </c>
      <c r="F39" s="285">
        <f>((SUM(C39:C49,C51)/SUM(C52:C62,C64))-1)</f>
        <v>0.10075045346834011</v>
      </c>
    </row>
    <row r="40" spans="2:12" ht="15" hidden="1" customHeight="1" outlineLevel="1" x14ac:dyDescent="0.2">
      <c r="B40" s="264" t="s">
        <v>252</v>
      </c>
      <c r="C40" s="336">
        <v>47.53</v>
      </c>
      <c r="D40" s="48">
        <f t="shared" si="6"/>
        <v>-0.11238207557911514</v>
      </c>
      <c r="E40" s="49">
        <f t="shared" si="7"/>
        <v>0.10457820125493833</v>
      </c>
      <c r="F40" s="285">
        <f>((SUM(C40:C49,C51:C52)/SUM(C53:C62,C64:C65))-1)</f>
        <v>8.9790280687279012E-2</v>
      </c>
    </row>
    <row r="41" spans="2:12" ht="15" hidden="1" customHeight="1" outlineLevel="1" x14ac:dyDescent="0.2">
      <c r="B41" s="264" t="s">
        <v>253</v>
      </c>
      <c r="C41" s="336">
        <v>53.547814540823239</v>
      </c>
      <c r="D41" s="48">
        <f t="shared" si="6"/>
        <v>-0.17720014534690778</v>
      </c>
      <c r="E41" s="49">
        <f t="shared" si="7"/>
        <v>0.19598959001221661</v>
      </c>
      <c r="F41" s="285">
        <f>((SUM(C41:C49,C51:C53)/SUM(C54:C62,C64:C66))-1)</f>
        <v>8.3702690105318611E-2</v>
      </c>
      <c r="H41" s="19"/>
    </row>
    <row r="42" spans="2:12" ht="15" hidden="1" customHeight="1" outlineLevel="1" x14ac:dyDescent="0.2">
      <c r="B42" s="264" t="s">
        <v>254</v>
      </c>
      <c r="C42" s="336">
        <v>65.08</v>
      </c>
      <c r="D42" s="48">
        <f t="shared" si="6"/>
        <v>0.20073800738007372</v>
      </c>
      <c r="E42" s="49">
        <f t="shared" si="7"/>
        <v>0.15999678609817281</v>
      </c>
      <c r="F42" s="285">
        <f>((SUM(C42:C49,C51:C54)/SUM(C55:C62,C64:C67))-1)</f>
        <v>6.8075176237207158E-2</v>
      </c>
      <c r="G42" s="19"/>
      <c r="H42" s="19"/>
      <c r="I42" s="19"/>
      <c r="J42" s="19"/>
      <c r="K42" s="19"/>
      <c r="L42" s="19"/>
    </row>
    <row r="43" spans="2:12" ht="15" hidden="1" customHeight="1" outlineLevel="1" x14ac:dyDescent="0.2">
      <c r="B43" s="264" t="s">
        <v>255</v>
      </c>
      <c r="C43" s="336">
        <v>54.2</v>
      </c>
      <c r="D43" s="48">
        <f t="shared" si="6"/>
        <v>0.10319560350091594</v>
      </c>
      <c r="E43" s="49">
        <f t="shared" si="7"/>
        <v>0.16041055270434579</v>
      </c>
      <c r="F43" s="285">
        <f>((SUM(C43:C49,C51:C55)/SUM(C56:C62,C64:C68))-1)</f>
        <v>4.1296551085733713E-2</v>
      </c>
      <c r="G43" s="19"/>
      <c r="H43" s="19"/>
      <c r="I43" s="19"/>
      <c r="J43" s="19"/>
      <c r="K43" s="19"/>
      <c r="L43" s="19"/>
    </row>
    <row r="44" spans="2:12" ht="15" hidden="1" customHeight="1" outlineLevel="1" x14ac:dyDescent="0.2">
      <c r="B44" s="264" t="s">
        <v>256</v>
      </c>
      <c r="C44" s="336">
        <v>49.13</v>
      </c>
      <c r="D44" s="48">
        <f t="shared" si="6"/>
        <v>0.14716094431021423</v>
      </c>
      <c r="E44" s="49">
        <f t="shared" si="7"/>
        <v>-2.4198057001118545E-2</v>
      </c>
      <c r="F44" s="285">
        <f>((SUM(C44:C49,C51:C56)/SUM(C57:C62,C64:C69))-1)</f>
        <v>2.2112977858864902E-2</v>
      </c>
      <c r="G44" s="19"/>
      <c r="H44" s="19"/>
      <c r="I44" s="19"/>
      <c r="J44" s="19"/>
      <c r="K44" s="19"/>
      <c r="L44" s="19"/>
    </row>
    <row r="45" spans="2:12" ht="15" hidden="1" customHeight="1" outlineLevel="1" x14ac:dyDescent="0.2">
      <c r="B45" s="264" t="s">
        <v>257</v>
      </c>
      <c r="C45" s="336">
        <v>42.827469191379926</v>
      </c>
      <c r="D45" s="48">
        <f t="shared" si="6"/>
        <v>-0.24817111693765434</v>
      </c>
      <c r="E45" s="49">
        <f t="shared" si="7"/>
        <v>-3.8077040704200926E-2</v>
      </c>
      <c r="F45" s="285">
        <f>((SUM(C45:C49,C51:C57)/SUM(C58:C62,C64:C70))-1)</f>
        <v>2.9818868766510187E-2</v>
      </c>
      <c r="G45" s="19"/>
      <c r="H45" s="19"/>
      <c r="I45" s="19"/>
      <c r="J45" s="19"/>
      <c r="K45" s="19"/>
      <c r="L45" s="19"/>
    </row>
    <row r="46" spans="2:12" ht="15" hidden="1" customHeight="1" outlineLevel="1" x14ac:dyDescent="0.2">
      <c r="B46" s="264" t="s">
        <v>258</v>
      </c>
      <c r="C46" s="336">
        <v>56.964383992452234</v>
      </c>
      <c r="D46" s="48">
        <f t="shared" si="6"/>
        <v>-0.18773158430839529</v>
      </c>
      <c r="E46" s="49">
        <f t="shared" si="7"/>
        <v>0.23817162041391637</v>
      </c>
      <c r="F46" s="285">
        <f>((SUM(C46:C49,C51:C58)/SUM(C59:C62,C64:C71))-1)</f>
        <v>3.6035496998368943E-2</v>
      </c>
      <c r="G46" s="19"/>
      <c r="H46" s="19"/>
      <c r="I46" s="19"/>
      <c r="J46" s="19"/>
      <c r="K46" s="19"/>
      <c r="L46" s="19"/>
    </row>
    <row r="47" spans="2:12" ht="15" hidden="1" customHeight="1" outlineLevel="1" x14ac:dyDescent="0.2">
      <c r="B47" s="264" t="s">
        <v>259</v>
      </c>
      <c r="C47" s="336">
        <v>70.13</v>
      </c>
      <c r="D47" s="48">
        <f t="shared" si="6"/>
        <v>-6.4434364994663804E-2</v>
      </c>
      <c r="E47" s="49">
        <f t="shared" si="7"/>
        <v>0.21428151516519223</v>
      </c>
      <c r="F47" s="285">
        <f>((SUM(C47:C49,C51:C59)/SUM(C60:C62,C64:C72))-1)</f>
        <v>9.4635608566273621E-3</v>
      </c>
      <c r="G47" s="19"/>
      <c r="I47" s="19"/>
      <c r="J47" s="19"/>
      <c r="K47" s="19"/>
      <c r="L47" s="19"/>
    </row>
    <row r="48" spans="2:12" ht="15" hidden="1" customHeight="1" outlineLevel="1" x14ac:dyDescent="0.2">
      <c r="B48" s="264" t="s">
        <v>260</v>
      </c>
      <c r="C48" s="336">
        <v>74.959999999999994</v>
      </c>
      <c r="D48" s="48">
        <f t="shared" si="6"/>
        <v>0.13644633110976351</v>
      </c>
      <c r="E48" s="49">
        <f t="shared" si="7"/>
        <v>9.334889148191361E-2</v>
      </c>
      <c r="F48" s="285">
        <f>((SUM(C48:C49,C51:C60)/SUM(C61:C62,C64:C73))-1)</f>
        <v>-1.4816341956240375E-2</v>
      </c>
    </row>
    <row r="49" spans="2:12" ht="15" hidden="1" customHeight="1" outlineLevel="1" x14ac:dyDescent="0.2">
      <c r="B49" s="264" t="s">
        <v>261</v>
      </c>
      <c r="C49" s="336">
        <v>65.959999999999994</v>
      </c>
      <c r="D49" s="48">
        <f>C49/C51-1</f>
        <v>0.17501897352801632</v>
      </c>
      <c r="E49" s="49">
        <f t="shared" si="7"/>
        <v>1.9632091513371419E-2</v>
      </c>
      <c r="F49" s="285">
        <f>((SUM(C49,C51:C61)/SUM(C62,C64:C74))-1)</f>
        <v>-2.0440129421057884E-2</v>
      </c>
    </row>
    <row r="50" spans="2:12" collapsed="1" x14ac:dyDescent="0.25">
      <c r="B50" s="270">
        <v>2011</v>
      </c>
      <c r="C50" s="341">
        <v>59.114333669986991</v>
      </c>
      <c r="D50" s="342"/>
      <c r="E50" s="272">
        <f>C50/C63-1</f>
        <v>0.11515895252531783</v>
      </c>
      <c r="F50" s="273">
        <f>C50/C63-1</f>
        <v>0.11515895252531783</v>
      </c>
    </row>
    <row r="51" spans="2:12" ht="15" hidden="1" customHeight="1" outlineLevel="1" x14ac:dyDescent="0.2">
      <c r="B51" s="264" t="s">
        <v>250</v>
      </c>
      <c r="C51" s="336">
        <v>56.135263758298194</v>
      </c>
      <c r="D51" s="48">
        <f t="shared" ref="D51:D61" si="8">IFERROR((C51-C52)/C52,"-")</f>
        <v>-2.8969663409476008E-2</v>
      </c>
      <c r="E51" s="49">
        <f>C51/C64-1</f>
        <v>-2.387901905193468E-2</v>
      </c>
      <c r="F51" s="285">
        <f>((SUM(C51:C62)/SUM(C64:C75))-1)</f>
        <v>-2.504165223385868E-2</v>
      </c>
    </row>
    <row r="52" spans="2:12" ht="15" hidden="1" customHeight="1" outlineLevel="1" x14ac:dyDescent="0.2">
      <c r="B52" s="264" t="s">
        <v>251</v>
      </c>
      <c r="C52" s="336">
        <v>57.81</v>
      </c>
      <c r="D52" s="48">
        <f t="shared" si="8"/>
        <v>0.34348129212177553</v>
      </c>
      <c r="E52" s="49">
        <f t="shared" ref="E52:E101" si="9">C52/C65-1</f>
        <v>1.3015310863451646E-2</v>
      </c>
      <c r="F52" s="285">
        <f>((SUM(C52:C62,C64)/SUM(C65:C75,C77))-1)</f>
        <v>-3.1383103229039255E-2</v>
      </c>
    </row>
    <row r="53" spans="2:12" ht="15" hidden="1" customHeight="1" outlineLevel="1" x14ac:dyDescent="0.2">
      <c r="B53" s="264" t="s">
        <v>252</v>
      </c>
      <c r="C53" s="336">
        <v>43.03</v>
      </c>
      <c r="D53" s="48">
        <f t="shared" si="8"/>
        <v>-3.8925631241373722E-2</v>
      </c>
      <c r="E53" s="49">
        <f t="shared" si="9"/>
        <v>1.3513729680979303E-2</v>
      </c>
      <c r="F53" s="285">
        <f>((SUM(C53:C62,C64:C65)/SUM(C66:C75,C77:C78))-1)</f>
        <v>-3.9270308667240017E-2</v>
      </c>
    </row>
    <row r="54" spans="2:12" ht="15" hidden="1" customHeight="1" outlineLevel="1" x14ac:dyDescent="0.2">
      <c r="B54" s="264" t="s">
        <v>253</v>
      </c>
      <c r="C54" s="336">
        <v>44.772809887313706</v>
      </c>
      <c r="D54" s="48">
        <f t="shared" si="8"/>
        <v>-0.20196196106532899</v>
      </c>
      <c r="E54" s="49">
        <f t="shared" si="9"/>
        <v>-2.3919557721523654E-2</v>
      </c>
      <c r="F54" s="285">
        <f>((SUM(C54:C62,C64:C66)/SUM(C67:C75,C77:C79))-1)</f>
        <v>-5.381049014955086E-2</v>
      </c>
      <c r="H54" s="19"/>
    </row>
    <row r="55" spans="2:12" ht="15" hidden="1" customHeight="1" outlineLevel="1" x14ac:dyDescent="0.2">
      <c r="B55" s="264" t="s">
        <v>254</v>
      </c>
      <c r="C55" s="336">
        <v>56.103603716788363</v>
      </c>
      <c r="D55" s="48">
        <f t="shared" si="8"/>
        <v>0.20116630623070048</v>
      </c>
      <c r="E55" s="49">
        <f t="shared" si="9"/>
        <v>-0.12173444400769629</v>
      </c>
      <c r="F55" s="285">
        <f>((SUM(C55:C62,C64:C67)/SUM(C68:C75,C77:C80))-1)</f>
        <v>-6.7524424138949324E-2</v>
      </c>
      <c r="G55" s="19"/>
      <c r="H55" s="19"/>
      <c r="I55" s="19"/>
      <c r="J55" s="19"/>
      <c r="K55" s="19"/>
      <c r="L55" s="19"/>
    </row>
    <row r="56" spans="2:12" ht="15" hidden="1" customHeight="1" outlineLevel="1" x14ac:dyDescent="0.2">
      <c r="B56" s="264" t="s">
        <v>255</v>
      </c>
      <c r="C56" s="336">
        <v>46.707606953148165</v>
      </c>
      <c r="D56" s="48">
        <f t="shared" si="8"/>
        <v>-7.2310734424790482E-2</v>
      </c>
      <c r="E56" s="49">
        <f t="shared" si="9"/>
        <v>-9.28800358681654E-2</v>
      </c>
      <c r="F56" s="285">
        <f>((SUM(C56:C62,C64:C68)/SUM(C69:C75,C77:C81))-1)</f>
        <v>-7.9350672416971579E-2</v>
      </c>
      <c r="G56" s="19"/>
      <c r="H56" s="19"/>
      <c r="I56" s="19"/>
      <c r="J56" s="19"/>
      <c r="K56" s="19"/>
      <c r="L56" s="19"/>
    </row>
    <row r="57" spans="2:12" ht="15" hidden="1" customHeight="1" outlineLevel="1" x14ac:dyDescent="0.2">
      <c r="B57" s="264" t="s">
        <v>256</v>
      </c>
      <c r="C57" s="336">
        <v>50.348331802877254</v>
      </c>
      <c r="D57" s="48">
        <f t="shared" si="8"/>
        <v>0.13084469472173357</v>
      </c>
      <c r="E57" s="49">
        <f t="shared" si="9"/>
        <v>7.8898167490600635E-2</v>
      </c>
      <c r="F57" s="285">
        <f>((SUM(C57:C62,C64:C69)/SUM(C70:C75,C77:C82))-1)</f>
        <v>-9.042161722915365E-2</v>
      </c>
      <c r="G57" s="19"/>
      <c r="H57" s="19"/>
      <c r="I57" s="19"/>
      <c r="J57" s="19"/>
      <c r="K57" s="19"/>
      <c r="L57" s="19"/>
    </row>
    <row r="58" spans="2:12" ht="15" hidden="1" customHeight="1" outlineLevel="1" x14ac:dyDescent="0.2">
      <c r="B58" s="264" t="s">
        <v>257</v>
      </c>
      <c r="C58" s="336">
        <v>44.522764299890397</v>
      </c>
      <c r="D58" s="48">
        <f t="shared" si="8"/>
        <v>-3.2258064516129094E-2</v>
      </c>
      <c r="E58" s="49">
        <f t="shared" si="9"/>
        <v>5.3045513242440778E-2</v>
      </c>
      <c r="F58" s="285">
        <f>((SUM(C58:C62,C64:C70)/SUM(C71:C75,C77:C83))-1)</f>
        <v>-0.10836313330370095</v>
      </c>
      <c r="G58" s="19"/>
      <c r="H58" s="19"/>
      <c r="I58" s="19"/>
      <c r="J58" s="19"/>
      <c r="K58" s="19"/>
      <c r="L58" s="19"/>
    </row>
    <row r="59" spans="2:12" ht="15" hidden="1" customHeight="1" outlineLevel="1" x14ac:dyDescent="0.2">
      <c r="B59" s="264" t="s">
        <v>258</v>
      </c>
      <c r="C59" s="336">
        <v>46.00685644322008</v>
      </c>
      <c r="D59" s="48">
        <f t="shared" si="8"/>
        <v>-0.20340403037415133</v>
      </c>
      <c r="E59" s="49">
        <f t="shared" si="9"/>
        <v>-0.11712039065016155</v>
      </c>
      <c r="F59" s="285">
        <f>((SUM(C59:C62,C64:C71)/SUM(C72:C75,C77:C84))-1)</f>
        <v>-0.12727298283671418</v>
      </c>
      <c r="G59" s="19"/>
      <c r="H59" s="19"/>
      <c r="I59" s="19"/>
      <c r="J59" s="19"/>
      <c r="K59" s="19"/>
      <c r="L59" s="19"/>
    </row>
    <row r="60" spans="2:12" ht="15" hidden="1" customHeight="1" outlineLevel="1" x14ac:dyDescent="0.2">
      <c r="B60" s="264" t="s">
        <v>259</v>
      </c>
      <c r="C60" s="336">
        <v>57.754317367220594</v>
      </c>
      <c r="D60" s="48">
        <f t="shared" si="8"/>
        <v>-0.15760913991801936</v>
      </c>
      <c r="E60" s="49">
        <f t="shared" si="9"/>
        <v>-5.6610301090810222E-2</v>
      </c>
      <c r="F60" s="285">
        <f>((SUM(C60:C62,C64:C72)/SUM(C73:C75,C77:C85))-1)</f>
        <v>-0.13855221929665795</v>
      </c>
      <c r="G60" s="19"/>
      <c r="I60" s="19"/>
      <c r="J60" s="19"/>
      <c r="K60" s="19"/>
      <c r="L60" s="19"/>
    </row>
    <row r="61" spans="2:12" ht="15" hidden="1" customHeight="1" outlineLevel="1" x14ac:dyDescent="0.2">
      <c r="B61" s="264" t="s">
        <v>260</v>
      </c>
      <c r="C61" s="336">
        <v>68.56</v>
      </c>
      <c r="D61" s="48">
        <f t="shared" si="8"/>
        <v>5.982377492657296E-2</v>
      </c>
      <c r="E61" s="49">
        <f t="shared" si="9"/>
        <v>4.2262085740346622E-2</v>
      </c>
      <c r="F61" s="285">
        <f>((SUM(C61:C62,C64:C73)/SUM(C74:C75,C77:C86))-1)</f>
        <v>-0.14617625570481296</v>
      </c>
    </row>
    <row r="62" spans="2:12" ht="15" hidden="1" customHeight="1" outlineLevel="1" x14ac:dyDescent="0.2">
      <c r="B62" s="264" t="s">
        <v>261</v>
      </c>
      <c r="C62" s="336">
        <v>64.69</v>
      </c>
      <c r="D62" s="48">
        <f>C62/C64-1</f>
        <v>0.1248769851588325</v>
      </c>
      <c r="E62" s="49">
        <f t="shared" si="9"/>
        <v>-2.6632560938910532E-2</v>
      </c>
      <c r="F62" s="285">
        <f>((SUM(C62,C64:C74)/SUM(C75,C77:C87))-1)</f>
        <v>-0.15834718071214804</v>
      </c>
    </row>
    <row r="63" spans="2:12" ht="15" customHeight="1" collapsed="1" x14ac:dyDescent="0.25">
      <c r="B63" s="270">
        <v>2010</v>
      </c>
      <c r="C63" s="341">
        <v>53.009782628853443</v>
      </c>
      <c r="D63" s="342"/>
      <c r="E63" s="272">
        <f>C63/C76-1</f>
        <v>-2.4803804613551916E-2</v>
      </c>
      <c r="F63" s="273">
        <f>C63/C76-1</f>
        <v>-2.4803804613551916E-2</v>
      </c>
    </row>
    <row r="64" spans="2:12" ht="15" hidden="1" customHeight="1" outlineLevel="1" x14ac:dyDescent="0.2">
      <c r="B64" s="264" t="s">
        <v>250</v>
      </c>
      <c r="C64" s="336">
        <v>57.508510578039591</v>
      </c>
      <c r="D64" s="48">
        <f t="shared" ref="D64:D74" si="10">IFERROR((C64-C65)/C65,"-")</f>
        <v>7.7322560198385395E-3</v>
      </c>
      <c r="E64" s="49">
        <f t="shared" si="9"/>
        <v>-9.0055212372791349E-2</v>
      </c>
      <c r="F64" s="285">
        <f>((SUM(C64:C75)/SUM(C77:C88))-1)</f>
        <v>-0.15914617858263957</v>
      </c>
    </row>
    <row r="65" spans="2:6" ht="15" hidden="1" customHeight="1" outlineLevel="1" x14ac:dyDescent="0.2">
      <c r="B65" s="264" t="s">
        <v>251</v>
      </c>
      <c r="C65" s="336">
        <v>57.06725197541703</v>
      </c>
      <c r="D65" s="48">
        <f t="shared" si="10"/>
        <v>0.34414230518822103</v>
      </c>
      <c r="E65" s="49">
        <f t="shared" si="9"/>
        <v>-7.5085057124521404E-2</v>
      </c>
      <c r="F65" s="285">
        <f>((SUM(C65:C75,C77)/SUM(C78:C88,C90))-1)</f>
        <v>-0.15454844303638193</v>
      </c>
    </row>
    <row r="66" spans="2:6" ht="15" hidden="1" customHeight="1" outlineLevel="1" x14ac:dyDescent="0.2">
      <c r="B66" s="264" t="s">
        <v>252</v>
      </c>
      <c r="C66" s="336">
        <v>42.456257611373871</v>
      </c>
      <c r="D66" s="48">
        <f t="shared" si="10"/>
        <v>-7.4422114423939964E-2</v>
      </c>
      <c r="E66" s="49">
        <f t="shared" si="9"/>
        <v>-0.18416107587675112</v>
      </c>
      <c r="F66" s="285">
        <f>((SUM(C66:C75,C77:C78)/SUM(C79:C88,C90:C91))-1)</f>
        <v>-0.15287476281241597</v>
      </c>
    </row>
    <row r="67" spans="2:6" ht="15" hidden="1" customHeight="1" outlineLevel="1" x14ac:dyDescent="0.2">
      <c r="B67" s="264" t="s">
        <v>253</v>
      </c>
      <c r="C67" s="336">
        <v>45.87</v>
      </c>
      <c r="D67" s="48">
        <f t="shared" si="10"/>
        <v>-0.28193487789605515</v>
      </c>
      <c r="E67" s="49">
        <f t="shared" si="9"/>
        <v>-0.19441517386722873</v>
      </c>
      <c r="F67" s="285">
        <f>((SUM(C67:C75,C77:C79)/SUM(C80:C88,C90:C92))-1)</f>
        <v>-0.14300728001232843</v>
      </c>
    </row>
    <row r="68" spans="2:6" ht="15" hidden="1" customHeight="1" outlineLevel="1" x14ac:dyDescent="0.2">
      <c r="B68" s="264" t="s">
        <v>254</v>
      </c>
      <c r="C68" s="336">
        <v>63.88</v>
      </c>
      <c r="D68" s="48">
        <f t="shared" si="10"/>
        <v>0.24062924839774713</v>
      </c>
      <c r="E68" s="49">
        <f t="shared" si="9"/>
        <v>-0.21242756750092462</v>
      </c>
      <c r="F68" s="285">
        <f>((SUM(C68:C75,C77:C80)/SUM(C81:C88,C90:C93))-1)</f>
        <v>-0.13285932614571061</v>
      </c>
    </row>
    <row r="69" spans="2:6" ht="15" hidden="1" customHeight="1" outlineLevel="1" x14ac:dyDescent="0.2">
      <c r="B69" s="264" t="s">
        <v>255</v>
      </c>
      <c r="C69" s="336">
        <v>51.49</v>
      </c>
      <c r="D69" s="48">
        <f t="shared" si="10"/>
        <v>0.10336260715824504</v>
      </c>
      <c r="E69" s="49">
        <f t="shared" si="9"/>
        <v>-0.21124387254901955</v>
      </c>
      <c r="F69" s="285">
        <f>((SUM(C69:C75,C77:C81)/SUM(C82:C88,C90:C94))-1)</f>
        <v>-0.11069275540206436</v>
      </c>
    </row>
    <row r="70" spans="2:6" ht="15" hidden="1" customHeight="1" outlineLevel="1" x14ac:dyDescent="0.2">
      <c r="B70" s="264" t="s">
        <v>256</v>
      </c>
      <c r="C70" s="336">
        <v>46.666435554322959</v>
      </c>
      <c r="D70" s="48">
        <f t="shared" si="10"/>
        <v>0.10374729314860354</v>
      </c>
      <c r="E70" s="49">
        <f t="shared" si="9"/>
        <v>-0.18013992350100216</v>
      </c>
      <c r="F70" s="285">
        <f>((SUM(C70:C75,C77:C82)/SUM(C83:C88,C90:C95))-1)</f>
        <v>-9.6967385660455596E-2</v>
      </c>
    </row>
    <row r="71" spans="2:6" ht="15" hidden="1" customHeight="1" outlineLevel="1" x14ac:dyDescent="0.2">
      <c r="B71" s="264" t="s">
        <v>257</v>
      </c>
      <c r="C71" s="336">
        <v>42.28</v>
      </c>
      <c r="D71" s="48">
        <f t="shared" si="10"/>
        <v>-0.18863941661869119</v>
      </c>
      <c r="E71" s="49">
        <f t="shared" si="9"/>
        <v>-0.23709852038975099</v>
      </c>
      <c r="F71" s="285">
        <f>((SUM(C71:C75,C77:C83)/SUM(C84:C88,C90:C96))-1)</f>
        <v>-8.463791536208487E-2</v>
      </c>
    </row>
    <row r="72" spans="2:6" ht="15" hidden="1" customHeight="1" outlineLevel="1" x14ac:dyDescent="0.2">
      <c r="B72" s="264" t="s">
        <v>258</v>
      </c>
      <c r="C72" s="336">
        <v>52.11</v>
      </c>
      <c r="D72" s="48">
        <f t="shared" si="10"/>
        <v>-0.14880757922247631</v>
      </c>
      <c r="E72" s="49">
        <f t="shared" si="9"/>
        <v>-0.24324716816729597</v>
      </c>
      <c r="F72" s="285">
        <f>((SUM(C72:C75,C77:C84)/SUM(C85:C88,C90:C97))-1)</f>
        <v>-5.6783624236539154E-2</v>
      </c>
    </row>
    <row r="73" spans="2:6" ht="15" hidden="1" customHeight="1" outlineLevel="1" x14ac:dyDescent="0.2">
      <c r="B73" s="264" t="s">
        <v>259</v>
      </c>
      <c r="C73" s="336">
        <v>61.22</v>
      </c>
      <c r="D73" s="48">
        <f t="shared" si="10"/>
        <v>-6.9321982365460666E-2</v>
      </c>
      <c r="E73" s="49">
        <f t="shared" si="9"/>
        <v>-0.14995834490419324</v>
      </c>
      <c r="F73" s="285">
        <f>((SUM(C73:C75,C77:C85)/SUM(C86:C88,C90:C98))-1)</f>
        <v>-2.5909343105250282E-2</v>
      </c>
    </row>
    <row r="74" spans="2:6" ht="15" hidden="1" customHeight="1" outlineLevel="1" x14ac:dyDescent="0.2">
      <c r="B74" s="264" t="s">
        <v>260</v>
      </c>
      <c r="C74" s="336">
        <v>65.78</v>
      </c>
      <c r="D74" s="48">
        <f t="shared" si="10"/>
        <v>-1.023171832681301E-2</v>
      </c>
      <c r="E74" s="49">
        <f t="shared" si="9"/>
        <v>-0.10564242012236569</v>
      </c>
      <c r="F74" s="285">
        <f>((SUM(C74:C75,C77:C86)/SUM(C87:C88,C90:C99))-1)</f>
        <v>-1.2840181000141948E-2</v>
      </c>
    </row>
    <row r="75" spans="2:6" ht="15" hidden="1" customHeight="1" outlineLevel="1" x14ac:dyDescent="0.2">
      <c r="B75" s="264" t="s">
        <v>261</v>
      </c>
      <c r="C75" s="336">
        <v>66.459999999999994</v>
      </c>
      <c r="D75" s="48">
        <f>C75/C77-1</f>
        <v>5.1582278481012489E-2</v>
      </c>
      <c r="E75" s="49">
        <f t="shared" si="9"/>
        <v>-4.0981240981241007E-2</v>
      </c>
      <c r="F75" s="285">
        <f>((SUM(C75,C77:C87)/SUM(C88,C90:C100))-1)</f>
        <v>-3.260183240338721E-3</v>
      </c>
    </row>
    <row r="76" spans="2:6" ht="15" customHeight="1" collapsed="1" x14ac:dyDescent="0.25">
      <c r="B76" s="270">
        <v>2009</v>
      </c>
      <c r="C76" s="341">
        <v>54.358069565526627</v>
      </c>
      <c r="D76" s="342"/>
      <c r="E76" s="272">
        <f>C76/C89-1</f>
        <v>-0.15964622936945139</v>
      </c>
      <c r="F76" s="273">
        <f>C76/C89-1</f>
        <v>-0.15964622936945139</v>
      </c>
    </row>
    <row r="77" spans="2:6" ht="15" hidden="1" customHeight="1" outlineLevel="1" x14ac:dyDescent="0.2">
      <c r="B77" s="264" t="s">
        <v>250</v>
      </c>
      <c r="C77" s="336">
        <v>63.2</v>
      </c>
      <c r="D77" s="48">
        <f t="shared" ref="D77:D87" si="11">IFERROR((C77-C78)/C78,"-")</f>
        <v>2.4311183144246351E-2</v>
      </c>
      <c r="E77" s="49">
        <f t="shared" si="9"/>
        <v>-3.8198143357175307E-2</v>
      </c>
      <c r="F77" s="285">
        <f>((SUM(C77:C88)/SUM(C90:C101))-1)</f>
        <v>8.3796361948706988E-4</v>
      </c>
    </row>
    <row r="78" spans="2:6" ht="15" hidden="1" customHeight="1" outlineLevel="1" x14ac:dyDescent="0.2">
      <c r="B78" s="264" t="s">
        <v>251</v>
      </c>
      <c r="C78" s="336">
        <v>61.7</v>
      </c>
      <c r="D78" s="48">
        <f t="shared" si="11"/>
        <v>0.1856264411990777</v>
      </c>
      <c r="E78" s="49">
        <f t="shared" si="9"/>
        <v>-5.9881151912235198E-2</v>
      </c>
      <c r="F78" s="285">
        <f>((SUM(C78:C88,C90)/SUM(C91:C101,C103))-1)</f>
        <v>4.8899440043350673E-3</v>
      </c>
    </row>
    <row r="79" spans="2:6" ht="15" hidden="1" customHeight="1" outlineLevel="1" x14ac:dyDescent="0.2">
      <c r="B79" s="264" t="s">
        <v>252</v>
      </c>
      <c r="C79" s="336">
        <v>52.04</v>
      </c>
      <c r="D79" s="48">
        <f t="shared" si="11"/>
        <v>-8.60554970144011E-2</v>
      </c>
      <c r="E79" s="49">
        <f t="shared" si="9"/>
        <v>-4.0029514849658776E-2</v>
      </c>
      <c r="F79" s="285">
        <f>((SUM(C79:C88,C90:C91)/SUM(C92:C101,C103:C104))-1)</f>
        <v>8.9191348954706928E-3</v>
      </c>
    </row>
    <row r="80" spans="2:6" ht="15" hidden="1" customHeight="1" outlineLevel="1" x14ac:dyDescent="0.2">
      <c r="B80" s="264" t="s">
        <v>253</v>
      </c>
      <c r="C80" s="336">
        <v>56.94</v>
      </c>
      <c r="D80" s="48">
        <f t="shared" si="11"/>
        <v>-0.29799038342991002</v>
      </c>
      <c r="E80" s="49">
        <f t="shared" si="9"/>
        <v>-5.9153998678122988E-2</v>
      </c>
      <c r="F80" s="285">
        <f>((SUM(C80:C88,C90:C92)/SUM(C93:C101,C103:C105))-1)</f>
        <v>4.1576052193936786E-3</v>
      </c>
    </row>
    <row r="81" spans="2:6" ht="15" hidden="1" customHeight="1" outlineLevel="1" x14ac:dyDescent="0.2">
      <c r="B81" s="264" t="s">
        <v>254</v>
      </c>
      <c r="C81" s="336">
        <v>81.11</v>
      </c>
      <c r="D81" s="48">
        <f t="shared" si="11"/>
        <v>0.24249387254901958</v>
      </c>
      <c r="E81" s="49">
        <f t="shared" si="9"/>
        <v>3.4640603736235676E-3</v>
      </c>
      <c r="F81" s="285">
        <f>((SUM(C81:C88,C90:C93)/SUM(C94:C101,C103:C106))-1)</f>
        <v>-1.0388294166084888E-3</v>
      </c>
    </row>
    <row r="82" spans="2:6" ht="15" hidden="1" customHeight="1" outlineLevel="1" x14ac:dyDescent="0.2">
      <c r="B82" s="264" t="s">
        <v>255</v>
      </c>
      <c r="C82" s="336">
        <v>65.28</v>
      </c>
      <c r="D82" s="48">
        <f t="shared" si="11"/>
        <v>0.14687280393534785</v>
      </c>
      <c r="E82" s="49">
        <f t="shared" si="9"/>
        <v>-4.7980166253463463E-2</v>
      </c>
      <c r="F82" s="285">
        <f>((SUM(C82:C88,C90:C94)/SUM(C95:C101,C103:C107))-1)</f>
        <v>-4.9358715411025322E-3</v>
      </c>
    </row>
    <row r="83" spans="2:6" ht="15" hidden="1" customHeight="1" outlineLevel="1" x14ac:dyDescent="0.2">
      <c r="B83" s="264" t="s">
        <v>256</v>
      </c>
      <c r="C83" s="336">
        <v>56.92</v>
      </c>
      <c r="D83" s="48">
        <f t="shared" si="11"/>
        <v>2.7066041140382531E-2</v>
      </c>
      <c r="E83" s="49">
        <f t="shared" si="9"/>
        <v>-9.3978419770275323E-3</v>
      </c>
      <c r="F83" s="285">
        <f>((SUM(C83:C88,C90:C95)/SUM(C96:C101,C103:C108))-1)</f>
        <v>-9.8323742807103764E-3</v>
      </c>
    </row>
    <row r="84" spans="2:6" ht="15" hidden="1" customHeight="1" outlineLevel="1" x14ac:dyDescent="0.2">
      <c r="B84" s="264" t="s">
        <v>257</v>
      </c>
      <c r="C84" s="336">
        <v>55.42</v>
      </c>
      <c r="D84" s="48">
        <f t="shared" si="11"/>
        <v>-0.19517862329363925</v>
      </c>
      <c r="E84" s="49">
        <f t="shared" si="9"/>
        <v>0.2058311575282854</v>
      </c>
      <c r="F84" s="285">
        <f>((SUM(C84:C88,C90:C96)/SUM(C97:C101,C103:C109))-1)</f>
        <v>-1.3218054292441273E-2</v>
      </c>
    </row>
    <row r="85" spans="2:6" ht="15" hidden="1" customHeight="1" outlineLevel="1" x14ac:dyDescent="0.2">
      <c r="B85" s="264" t="s">
        <v>258</v>
      </c>
      <c r="C85" s="336">
        <v>68.86</v>
      </c>
      <c r="D85" s="48">
        <f t="shared" si="11"/>
        <v>-4.3876700916412062E-2</v>
      </c>
      <c r="E85" s="49">
        <f t="shared" si="9"/>
        <v>0.1242448979591837</v>
      </c>
      <c r="F85" s="285">
        <f>((SUM(C85:C88,C90:C97)/SUM(C98:C101,C103:C110))-1)</f>
        <v>-3.5207968638280018E-2</v>
      </c>
    </row>
    <row r="86" spans="2:6" ht="15" hidden="1" customHeight="1" outlineLevel="1" x14ac:dyDescent="0.2">
      <c r="B86" s="264" t="s">
        <v>259</v>
      </c>
      <c r="C86" s="336">
        <v>72.02</v>
      </c>
      <c r="D86" s="48">
        <f t="shared" si="11"/>
        <v>-2.0802175390890566E-2</v>
      </c>
      <c r="E86" s="49">
        <f t="shared" si="9"/>
        <v>-9.3535075653371491E-3</v>
      </c>
      <c r="F86" s="285">
        <f>((SUM(C86:C88,C90:C98)/SUM(C99:C101,C103:C111))-1)</f>
        <v>-4.9242470710912256E-2</v>
      </c>
    </row>
    <row r="87" spans="2:6" ht="15" hidden="1" customHeight="1" outlineLevel="1" x14ac:dyDescent="0.2">
      <c r="B87" s="264" t="s">
        <v>260</v>
      </c>
      <c r="C87" s="336">
        <v>73.55</v>
      </c>
      <c r="D87" s="48">
        <f t="shared" si="11"/>
        <v>6.1327561327561328E-2</v>
      </c>
      <c r="E87" s="49">
        <f t="shared" si="9"/>
        <v>-4.6014345648938138E-3</v>
      </c>
      <c r="F87" s="285">
        <f>((SUM(C87:C88,C90:C99)/SUM(C100:C101,C103:C112))-1)</f>
        <v>-4.9189772253683373E-2</v>
      </c>
    </row>
    <row r="88" spans="2:6" ht="15" hidden="1" customHeight="1" outlineLevel="1" x14ac:dyDescent="0.2">
      <c r="B88" s="264" t="s">
        <v>261</v>
      </c>
      <c r="C88" s="336">
        <v>69.3</v>
      </c>
      <c r="D88" s="48">
        <f>C88/C90-1</f>
        <v>5.4633997869426354E-2</v>
      </c>
      <c r="E88" s="49">
        <f t="shared" si="9"/>
        <v>4.93039443155463E-3</v>
      </c>
      <c r="F88" s="285">
        <f>((SUM(C88,C90:C100)/SUM(C101,C103:C113))-1)</f>
        <v>-4.9623415589982178E-2</v>
      </c>
    </row>
    <row r="89" spans="2:6" ht="15" customHeight="1" collapsed="1" x14ac:dyDescent="0.25">
      <c r="B89" s="270">
        <v>2008</v>
      </c>
      <c r="C89" s="341">
        <v>64.684745240971253</v>
      </c>
      <c r="D89" s="342"/>
      <c r="E89" s="272">
        <f>C89/C102-1</f>
        <v>1.0161953465488427E-3</v>
      </c>
      <c r="F89" s="273">
        <f>C89/C102-1</f>
        <v>1.0161953465488427E-3</v>
      </c>
    </row>
    <row r="90" spans="2:6" ht="15" hidden="1" customHeight="1" outlineLevel="1" x14ac:dyDescent="0.2">
      <c r="B90" s="264" t="s">
        <v>250</v>
      </c>
      <c r="C90" s="336">
        <v>65.709999999999994</v>
      </c>
      <c r="D90" s="48">
        <f t="shared" ref="D90:D100" si="12">IFERROR((C90-C91)/C91,"-")</f>
        <v>1.2189547463050175E-3</v>
      </c>
      <c r="E90" s="49">
        <f t="shared" si="9"/>
        <v>9.6803933620159821E-3</v>
      </c>
      <c r="F90" s="285">
        <f>((SUM(C90:C101)/SUM(C103:C114))-1)</f>
        <v>-4.7648864333947327E-2</v>
      </c>
    </row>
    <row r="91" spans="2:6" ht="15" hidden="1" customHeight="1" outlineLevel="1" x14ac:dyDescent="0.2">
      <c r="B91" s="264" t="s">
        <v>251</v>
      </c>
      <c r="C91" s="336">
        <v>65.63</v>
      </c>
      <c r="D91" s="48">
        <f t="shared" si="12"/>
        <v>0.21066223943921775</v>
      </c>
      <c r="E91" s="49">
        <f t="shared" si="9"/>
        <v>-1.2042751768779336E-2</v>
      </c>
      <c r="F91" s="285"/>
    </row>
    <row r="92" spans="2:6" ht="15" hidden="1" customHeight="1" outlineLevel="1" x14ac:dyDescent="0.2">
      <c r="B92" s="264" t="s">
        <v>252</v>
      </c>
      <c r="C92" s="336">
        <v>54.21</v>
      </c>
      <c r="D92" s="48">
        <f t="shared" si="12"/>
        <v>-0.10426305353602118</v>
      </c>
      <c r="E92" s="49">
        <f t="shared" si="9"/>
        <v>-9.7252289758534505E-2</v>
      </c>
      <c r="F92" s="285"/>
    </row>
    <row r="93" spans="2:6" ht="15" hidden="1" customHeight="1" outlineLevel="1" x14ac:dyDescent="0.2">
      <c r="B93" s="264" t="s">
        <v>253</v>
      </c>
      <c r="C93" s="336">
        <v>60.52</v>
      </c>
      <c r="D93" s="48">
        <f t="shared" si="12"/>
        <v>-0.25126809352963003</v>
      </c>
      <c r="E93" s="49">
        <f t="shared" si="9"/>
        <v>-0.11221945137157108</v>
      </c>
      <c r="F93" s="285"/>
    </row>
    <row r="94" spans="2:6" ht="15" hidden="1" customHeight="1" outlineLevel="1" x14ac:dyDescent="0.2">
      <c r="B94" s="264" t="s">
        <v>254</v>
      </c>
      <c r="C94" s="336">
        <v>80.83</v>
      </c>
      <c r="D94" s="48">
        <f t="shared" si="12"/>
        <v>0.17879539157065782</v>
      </c>
      <c r="E94" s="49">
        <f t="shared" si="9"/>
        <v>-3.3596365375418435E-2</v>
      </c>
      <c r="F94" s="285"/>
    </row>
    <row r="95" spans="2:6" ht="15" hidden="1" customHeight="1" outlineLevel="1" x14ac:dyDescent="0.2">
      <c r="B95" s="264" t="s">
        <v>255</v>
      </c>
      <c r="C95" s="336">
        <v>68.569999999999993</v>
      </c>
      <c r="D95" s="48">
        <f t="shared" si="12"/>
        <v>0.19335189697180633</v>
      </c>
      <c r="E95" s="49">
        <f t="shared" si="9"/>
        <v>-9.5501912676428047E-2</v>
      </c>
      <c r="F95" s="285"/>
    </row>
    <row r="96" spans="2:6" ht="15" hidden="1" customHeight="1" outlineLevel="1" x14ac:dyDescent="0.2">
      <c r="B96" s="264" t="s">
        <v>256</v>
      </c>
      <c r="C96" s="336">
        <v>57.46</v>
      </c>
      <c r="D96" s="48">
        <f t="shared" si="12"/>
        <v>0.25021758050478676</v>
      </c>
      <c r="E96" s="49">
        <f t="shared" si="9"/>
        <v>-5.4156378600823007E-2</v>
      </c>
      <c r="F96" s="285"/>
    </row>
    <row r="97" spans="2:6" ht="15" hidden="1" customHeight="1" outlineLevel="1" x14ac:dyDescent="0.2">
      <c r="B97" s="264" t="s">
        <v>257</v>
      </c>
      <c r="C97" s="336">
        <v>45.96</v>
      </c>
      <c r="D97" s="48">
        <f t="shared" si="12"/>
        <v>-0.24963265306122448</v>
      </c>
      <c r="E97" s="49">
        <f t="shared" si="9"/>
        <v>-0.15592286501377417</v>
      </c>
      <c r="F97" s="285"/>
    </row>
    <row r="98" spans="2:6" ht="15" hidden="1" customHeight="1" outlineLevel="1" x14ac:dyDescent="0.2">
      <c r="B98" s="264" t="s">
        <v>258</v>
      </c>
      <c r="C98" s="336">
        <v>61.25</v>
      </c>
      <c r="D98" s="48">
        <f t="shared" si="12"/>
        <v>-0.15749656121045397</v>
      </c>
      <c r="E98" s="49">
        <f t="shared" si="9"/>
        <v>-6.0870898497393466E-2</v>
      </c>
      <c r="F98" s="285"/>
    </row>
    <row r="99" spans="2:6" ht="15" hidden="1" customHeight="1" outlineLevel="1" x14ac:dyDescent="0.2">
      <c r="B99" s="264" t="s">
        <v>259</v>
      </c>
      <c r="C99" s="336">
        <v>72.7</v>
      </c>
      <c r="D99" s="48">
        <f t="shared" si="12"/>
        <v>-1.6105020977128133E-2</v>
      </c>
      <c r="E99" s="49">
        <f t="shared" si="9"/>
        <v>-9.1317977374949511E-3</v>
      </c>
      <c r="F99" s="285"/>
    </row>
    <row r="100" spans="2:6" ht="15" hidden="1" customHeight="1" outlineLevel="1" x14ac:dyDescent="0.2">
      <c r="B100" s="264" t="s">
        <v>260</v>
      </c>
      <c r="C100" s="336">
        <v>73.89</v>
      </c>
      <c r="D100" s="48">
        <f t="shared" si="12"/>
        <v>7.1490719257540705E-2</v>
      </c>
      <c r="E100" s="49">
        <f t="shared" si="9"/>
        <v>-9.7829000268024879E-3</v>
      </c>
      <c r="F100" s="285"/>
    </row>
    <row r="101" spans="2:6" ht="15" hidden="1" customHeight="1" outlineLevel="1" x14ac:dyDescent="0.2">
      <c r="B101" s="264" t="s">
        <v>261</v>
      </c>
      <c r="C101" s="336">
        <v>68.959999999999994</v>
      </c>
      <c r="D101" s="48">
        <f>C101/C103-1</f>
        <v>5.9618930547018945E-2</v>
      </c>
      <c r="E101" s="49">
        <f t="shared" si="9"/>
        <v>3.0638170677028898E-2</v>
      </c>
      <c r="F101" s="285"/>
    </row>
    <row r="102" spans="2:6" ht="15" customHeight="1" collapsed="1" x14ac:dyDescent="0.25">
      <c r="B102" s="270">
        <v>2007</v>
      </c>
      <c r="C102" s="341">
        <v>64.619079632949976</v>
      </c>
      <c r="D102" s="342"/>
      <c r="E102" s="272">
        <f>C102/C115-1</f>
        <v>-4.7618018101246662E-2</v>
      </c>
      <c r="F102" s="273">
        <f>C102/C115-1</f>
        <v>-4.7618018101246662E-2</v>
      </c>
    </row>
    <row r="103" spans="2:6" ht="15" hidden="1" customHeight="1" outlineLevel="1" x14ac:dyDescent="0.2">
      <c r="B103" s="264" t="s">
        <v>250</v>
      </c>
      <c r="C103" s="336">
        <v>65.08</v>
      </c>
      <c r="D103" s="48">
        <f t="shared" ref="D103:D113" si="13">IFERROR((C103-C104)/C104,"-")</f>
        <v>-2.032214360981497E-2</v>
      </c>
      <c r="E103" s="49"/>
      <c r="F103" s="285"/>
    </row>
    <row r="104" spans="2:6" ht="15" hidden="1" customHeight="1" outlineLevel="1" x14ac:dyDescent="0.2">
      <c r="B104" s="264" t="s">
        <v>251</v>
      </c>
      <c r="C104" s="336">
        <v>66.430000000000007</v>
      </c>
      <c r="D104" s="48">
        <f t="shared" si="13"/>
        <v>0.10624479600333073</v>
      </c>
      <c r="E104" s="49"/>
      <c r="F104" s="285"/>
    </row>
    <row r="105" spans="2:6" ht="15" hidden="1" customHeight="1" outlineLevel="1" x14ac:dyDescent="0.2">
      <c r="B105" s="264" t="s">
        <v>252</v>
      </c>
      <c r="C105" s="336">
        <v>60.05</v>
      </c>
      <c r="D105" s="48">
        <f t="shared" si="13"/>
        <v>-0.11911397975649118</v>
      </c>
      <c r="E105" s="49"/>
      <c r="F105" s="285"/>
    </row>
    <row r="106" spans="2:6" ht="15" hidden="1" customHeight="1" outlineLevel="1" x14ac:dyDescent="0.2">
      <c r="B106" s="264" t="s">
        <v>253</v>
      </c>
      <c r="C106" s="336">
        <v>68.17</v>
      </c>
      <c r="D106" s="48">
        <f t="shared" si="13"/>
        <v>-0.18495934959349591</v>
      </c>
      <c r="E106" s="49"/>
      <c r="F106" s="285"/>
    </row>
    <row r="107" spans="2:6" ht="15" hidden="1" customHeight="1" outlineLevel="1" x14ac:dyDescent="0.2">
      <c r="B107" s="264" t="s">
        <v>254</v>
      </c>
      <c r="C107" s="336">
        <v>83.64</v>
      </c>
      <c r="D107" s="48">
        <f t="shared" si="13"/>
        <v>0.10328452710724176</v>
      </c>
      <c r="E107" s="49"/>
      <c r="F107" s="285"/>
    </row>
    <row r="108" spans="2:6" ht="15" hidden="1" customHeight="1" outlineLevel="1" x14ac:dyDescent="0.2">
      <c r="B108" s="264" t="s">
        <v>255</v>
      </c>
      <c r="C108" s="336">
        <v>75.81</v>
      </c>
      <c r="D108" s="48">
        <f t="shared" si="13"/>
        <v>0.24790123456790128</v>
      </c>
      <c r="E108" s="49"/>
      <c r="F108" s="285"/>
    </row>
    <row r="109" spans="2:6" ht="15" hidden="1" customHeight="1" outlineLevel="1" x14ac:dyDescent="0.2">
      <c r="B109" s="264" t="s">
        <v>256</v>
      </c>
      <c r="C109" s="336">
        <v>60.75</v>
      </c>
      <c r="D109" s="48">
        <f t="shared" si="13"/>
        <v>0.11570247933884292</v>
      </c>
      <c r="E109" s="49"/>
      <c r="F109" s="285"/>
    </row>
    <row r="110" spans="2:6" ht="15" hidden="1" customHeight="1" outlineLevel="1" x14ac:dyDescent="0.2">
      <c r="B110" s="264" t="s">
        <v>257</v>
      </c>
      <c r="C110" s="336">
        <v>54.45</v>
      </c>
      <c r="D110" s="48">
        <f t="shared" si="13"/>
        <v>-0.16513339466421337</v>
      </c>
      <c r="E110" s="49"/>
      <c r="F110" s="285"/>
    </row>
    <row r="111" spans="2:6" ht="15" hidden="1" customHeight="1" outlineLevel="1" x14ac:dyDescent="0.2">
      <c r="B111" s="264" t="s">
        <v>258</v>
      </c>
      <c r="C111" s="336">
        <v>65.22</v>
      </c>
      <c r="D111" s="48">
        <f t="shared" si="13"/>
        <v>-0.11108082322475134</v>
      </c>
      <c r="E111" s="49"/>
      <c r="F111" s="285"/>
    </row>
    <row r="112" spans="2:6" ht="15" hidden="1" customHeight="1" outlineLevel="1" x14ac:dyDescent="0.2">
      <c r="B112" s="264" t="s">
        <v>259</v>
      </c>
      <c r="C112" s="336">
        <v>73.37</v>
      </c>
      <c r="D112" s="48">
        <f t="shared" si="13"/>
        <v>-1.6751541141785044E-2</v>
      </c>
      <c r="E112" s="49"/>
      <c r="F112" s="285"/>
    </row>
    <row r="113" spans="2:6" ht="15" hidden="1" customHeight="1" outlineLevel="1" x14ac:dyDescent="0.2">
      <c r="B113" s="264" t="s">
        <v>260</v>
      </c>
      <c r="C113" s="336">
        <v>74.62</v>
      </c>
      <c r="D113" s="48">
        <f t="shared" si="13"/>
        <v>0.11522941264385007</v>
      </c>
      <c r="E113" s="49"/>
      <c r="F113" s="285"/>
    </row>
    <row r="114" spans="2:6" ht="15" hidden="1" customHeight="1" outlineLevel="1" x14ac:dyDescent="0.2">
      <c r="B114" s="264" t="s">
        <v>261</v>
      </c>
      <c r="C114" s="336">
        <v>66.91</v>
      </c>
      <c r="D114" s="48"/>
      <c r="E114" s="49"/>
      <c r="F114" s="285"/>
    </row>
    <row r="115" spans="2:6" ht="15" customHeight="1" collapsed="1" x14ac:dyDescent="0.25">
      <c r="B115" s="270">
        <v>2006</v>
      </c>
      <c r="C115" s="341">
        <v>67.849960269218485</v>
      </c>
      <c r="D115" s="342"/>
      <c r="E115" s="272" t="s">
        <v>64</v>
      </c>
      <c r="F115" s="273" t="s">
        <v>64</v>
      </c>
    </row>
    <row r="116" spans="2:6" ht="26.25" customHeight="1" x14ac:dyDescent="0.25">
      <c r="B116" s="420" t="s">
        <v>293</v>
      </c>
      <c r="C116" s="420"/>
      <c r="D116" s="420"/>
      <c r="E116" s="420"/>
      <c r="F116" s="420"/>
    </row>
  </sheetData>
  <mergeCells count="2">
    <mergeCell ref="B5:F5"/>
    <mergeCell ref="B116:F116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19"/>
      <c r="C28" s="19"/>
      <c r="D28" s="19"/>
      <c r="E28" s="19"/>
      <c r="F28" s="19"/>
      <c r="G28" s="19"/>
      <c r="H28" s="19"/>
      <c r="J28" s="19"/>
      <c r="K28" s="19"/>
      <c r="L28" s="19"/>
    </row>
    <row r="30" spans="2:12" x14ac:dyDescent="0.25">
      <c r="I30" s="19"/>
    </row>
    <row r="32" spans="2:12" ht="15" customHeight="1" x14ac:dyDescent="0.25"/>
    <row r="33" spans="9:9" ht="30" customHeight="1" x14ac:dyDescent="0.25">
      <c r="I33" s="75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1:T11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20" width="9.7109375" style="110" customWidth="1"/>
    <col min="21" max="16384" width="11.42578125" style="11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403" t="s">
        <v>294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</row>
    <row r="6" spans="2:20" ht="15" customHeight="1" x14ac:dyDescent="0.25">
      <c r="B6" s="404"/>
      <c r="C6" s="405" t="s">
        <v>71</v>
      </c>
      <c r="D6" s="405"/>
      <c r="E6" s="405"/>
      <c r="F6" s="405"/>
      <c r="G6" s="405"/>
      <c r="H6" s="405"/>
      <c r="I6" s="406" t="s">
        <v>134</v>
      </c>
      <c r="J6" s="406"/>
      <c r="K6" s="406"/>
      <c r="L6" s="406"/>
      <c r="M6" s="406"/>
      <c r="N6" s="406"/>
      <c r="O6" s="405" t="s">
        <v>135</v>
      </c>
      <c r="P6" s="405"/>
      <c r="Q6" s="405"/>
      <c r="R6" s="405"/>
      <c r="S6" s="405"/>
      <c r="T6" s="405"/>
    </row>
    <row r="7" spans="2:20" ht="30" customHeight="1" x14ac:dyDescent="0.25">
      <c r="B7" s="404"/>
      <c r="C7" s="112" t="s">
        <v>136</v>
      </c>
      <c r="D7" s="113" t="s">
        <v>137</v>
      </c>
      <c r="E7" s="112" t="s">
        <v>138</v>
      </c>
      <c r="F7" s="113" t="s">
        <v>139</v>
      </c>
      <c r="G7" s="112" t="s">
        <v>83</v>
      </c>
      <c r="H7" s="113" t="s">
        <v>140</v>
      </c>
      <c r="I7" s="112" t="s">
        <v>136</v>
      </c>
      <c r="J7" s="113" t="s">
        <v>137</v>
      </c>
      <c r="K7" s="112" t="s">
        <v>138</v>
      </c>
      <c r="L7" s="113" t="s">
        <v>139</v>
      </c>
      <c r="M7" s="112" t="s">
        <v>83</v>
      </c>
      <c r="N7" s="113" t="s">
        <v>140</v>
      </c>
      <c r="O7" s="112" t="s">
        <v>136</v>
      </c>
      <c r="P7" s="113" t="s">
        <v>137</v>
      </c>
      <c r="Q7" s="112" t="s">
        <v>138</v>
      </c>
      <c r="R7" s="113" t="s">
        <v>139</v>
      </c>
      <c r="S7" s="112" t="s">
        <v>83</v>
      </c>
      <c r="T7" s="113" t="s">
        <v>140</v>
      </c>
    </row>
    <row r="8" spans="2:20" x14ac:dyDescent="0.25">
      <c r="B8" s="114" t="s">
        <v>94</v>
      </c>
      <c r="C8" s="343">
        <v>7.18</v>
      </c>
      <c r="D8" s="344">
        <f t="shared" ref="D8:D10" si="0">C8-C21</f>
        <v>0.24284842878928004</v>
      </c>
      <c r="E8" s="343">
        <v>7.01</v>
      </c>
      <c r="F8" s="344">
        <f t="shared" ref="F8:F11" si="1">E8-E21</f>
        <v>-6.1613646178206416E-2</v>
      </c>
      <c r="G8" s="343">
        <v>7.13</v>
      </c>
      <c r="H8" s="344">
        <f t="shared" ref="H8:H11" si="2">G8-G21</f>
        <v>0.15818443269319982</v>
      </c>
      <c r="I8" s="345">
        <v>7.2068527633054291</v>
      </c>
      <c r="J8" s="344">
        <f t="shared" ref="J8:J11" si="3">I8-I21</f>
        <v>-0.29314723669457088</v>
      </c>
      <c r="K8" s="345">
        <v>8.0360925822988083</v>
      </c>
      <c r="L8" s="344">
        <f t="shared" ref="L8:L11" si="4">K8-K21</f>
        <v>-0.24390741770119106</v>
      </c>
      <c r="M8" s="345">
        <v>7.5123421852735648</v>
      </c>
      <c r="N8" s="344">
        <f t="shared" ref="N8:N11" si="5">M8-M21</f>
        <v>-0.27765781472643525</v>
      </c>
      <c r="O8" s="343">
        <v>6.860488689160344</v>
      </c>
      <c r="P8" s="344">
        <f t="shared" ref="P8:P11" si="6">O8-O21</f>
        <v>-0.18951131083965578</v>
      </c>
      <c r="Q8" s="343">
        <v>7.9156155911791029</v>
      </c>
      <c r="R8" s="344">
        <f t="shared" ref="R8:R11" si="7">Q8-Q21</f>
        <v>-0.22438440882089772</v>
      </c>
      <c r="S8" s="343">
        <v>7.2169327441372468</v>
      </c>
      <c r="T8" s="344">
        <f t="shared" ref="T8:T11" si="8">S8-S21</f>
        <v>-0.20306725586275309</v>
      </c>
    </row>
    <row r="9" spans="2:20" x14ac:dyDescent="0.25">
      <c r="B9" s="114" t="s">
        <v>95</v>
      </c>
      <c r="C9" s="343">
        <v>7.74</v>
      </c>
      <c r="D9" s="344">
        <f t="shared" si="0"/>
        <v>-0.22999999999999954</v>
      </c>
      <c r="E9" s="343">
        <v>9.3000000000000007</v>
      </c>
      <c r="F9" s="344">
        <f t="shared" si="1"/>
        <v>0.55000000000000071</v>
      </c>
      <c r="G9" s="343">
        <v>8.15</v>
      </c>
      <c r="H9" s="344">
        <f t="shared" si="2"/>
        <v>-1.9999999999999574E-2</v>
      </c>
      <c r="I9" s="345">
        <v>7.82</v>
      </c>
      <c r="J9" s="344">
        <f t="shared" si="3"/>
        <v>0.52562778312336356</v>
      </c>
      <c r="K9" s="345">
        <v>8.69</v>
      </c>
      <c r="L9" s="344">
        <f t="shared" si="4"/>
        <v>0.77398934398934305</v>
      </c>
      <c r="M9" s="345">
        <v>8.15</v>
      </c>
      <c r="N9" s="344">
        <f t="shared" si="5"/>
        <v>0.60578768452468612</v>
      </c>
      <c r="O9" s="343">
        <v>7.34</v>
      </c>
      <c r="P9" s="344">
        <f t="shared" si="6"/>
        <v>0.29441450999879137</v>
      </c>
      <c r="Q9" s="343">
        <v>8.74</v>
      </c>
      <c r="R9" s="344">
        <f t="shared" si="7"/>
        <v>0.74543336262796611</v>
      </c>
      <c r="S9" s="343">
        <v>7.82</v>
      </c>
      <c r="T9" s="344">
        <f t="shared" si="8"/>
        <v>0.4316463623884701</v>
      </c>
    </row>
    <row r="10" spans="2:20" x14ac:dyDescent="0.25">
      <c r="B10" s="114" t="s">
        <v>96</v>
      </c>
      <c r="C10" s="343">
        <v>8.7100000000000009</v>
      </c>
      <c r="D10" s="344">
        <f t="shared" si="0"/>
        <v>-0.23995742610387971</v>
      </c>
      <c r="E10" s="343">
        <v>11.92</v>
      </c>
      <c r="F10" s="344">
        <f t="shared" si="1"/>
        <v>9.8689609530111966E-2</v>
      </c>
      <c r="G10" s="343">
        <v>9.44</v>
      </c>
      <c r="H10" s="344">
        <f t="shared" si="2"/>
        <v>-0.16246648995168655</v>
      </c>
      <c r="I10" s="345">
        <v>8.09</v>
      </c>
      <c r="J10" s="344">
        <f t="shared" si="3"/>
        <v>0.13999999999999968</v>
      </c>
      <c r="K10" s="345">
        <v>9.35</v>
      </c>
      <c r="L10" s="344">
        <f t="shared" si="4"/>
        <v>0.11999999999999922</v>
      </c>
      <c r="M10" s="345">
        <v>8.56</v>
      </c>
      <c r="N10" s="344">
        <f t="shared" si="5"/>
        <v>8.9999999999999858E-2</v>
      </c>
      <c r="O10" s="343">
        <v>7.64</v>
      </c>
      <c r="P10" s="344">
        <f t="shared" si="6"/>
        <v>-1.0000000000000675E-2</v>
      </c>
      <c r="Q10" s="343">
        <v>9.58</v>
      </c>
      <c r="R10" s="344">
        <f t="shared" si="7"/>
        <v>0.11999999999999922</v>
      </c>
      <c r="S10" s="343">
        <v>8.27</v>
      </c>
      <c r="T10" s="344">
        <f t="shared" si="8"/>
        <v>-1.9999999999999574E-2</v>
      </c>
    </row>
    <row r="11" spans="2:20" x14ac:dyDescent="0.25">
      <c r="B11" s="114" t="s">
        <v>97</v>
      </c>
      <c r="C11" s="343">
        <v>9.4700000000000006</v>
      </c>
      <c r="D11" s="344">
        <f>C11-C24</f>
        <v>0.16474827960883864</v>
      </c>
      <c r="E11" s="343">
        <v>11.8</v>
      </c>
      <c r="F11" s="344">
        <f t="shared" si="1"/>
        <v>0.79764559241049859</v>
      </c>
      <c r="G11" s="343">
        <v>10.01</v>
      </c>
      <c r="H11" s="344">
        <f t="shared" si="2"/>
        <v>0.26597966198796819</v>
      </c>
      <c r="I11" s="345">
        <v>8.94</v>
      </c>
      <c r="J11" s="344">
        <f t="shared" si="3"/>
        <v>0.1257087088064015</v>
      </c>
      <c r="K11" s="345">
        <v>9.6300000000000008</v>
      </c>
      <c r="L11" s="344">
        <f t="shared" si="4"/>
        <v>-0.44356130383514802</v>
      </c>
      <c r="M11" s="345">
        <v>9.2100000000000009</v>
      </c>
      <c r="N11" s="344">
        <f t="shared" si="5"/>
        <v>-0.10383972234852301</v>
      </c>
      <c r="O11" s="343">
        <v>8.42</v>
      </c>
      <c r="P11" s="344">
        <f t="shared" si="6"/>
        <v>8.7151516117591754E-2</v>
      </c>
      <c r="Q11" s="343">
        <v>9.82</v>
      </c>
      <c r="R11" s="344">
        <f t="shared" si="7"/>
        <v>-0.34439445912215838</v>
      </c>
      <c r="S11" s="343">
        <v>8.91</v>
      </c>
      <c r="T11" s="344">
        <f t="shared" si="8"/>
        <v>-6.97141421041092E-2</v>
      </c>
    </row>
    <row r="12" spans="2:20" ht="30" customHeight="1" x14ac:dyDescent="0.25">
      <c r="B12" s="118" t="str">
        <f>actualizaciones!$A$2</f>
        <v>I cuatrimestre 2014</v>
      </c>
      <c r="C12" s="346">
        <v>8.2669796345705695</v>
      </c>
      <c r="D12" s="346">
        <v>-2.1111474770012961E-2</v>
      </c>
      <c r="E12" s="346">
        <v>9.8129680054458817</v>
      </c>
      <c r="F12" s="346">
        <v>0.24751928975580739</v>
      </c>
      <c r="G12" s="346">
        <v>8.651230468584771</v>
      </c>
      <c r="H12" s="346">
        <v>4.4375576692640806E-2</v>
      </c>
      <c r="I12" s="346">
        <v>7.9778637135424129</v>
      </c>
      <c r="J12" s="347">
        <v>0.1223509859431795</v>
      </c>
      <c r="K12" s="346">
        <v>8.9084013229558145</v>
      </c>
      <c r="L12" s="347">
        <v>8.2450215720093922E-2</v>
      </c>
      <c r="M12" s="346">
        <v>8.3319891573144869</v>
      </c>
      <c r="N12" s="347">
        <v>9.3063209864105545E-2</v>
      </c>
      <c r="O12" s="346">
        <v>7.5400825457000646</v>
      </c>
      <c r="P12" s="347">
        <v>4.3655763982800799E-2</v>
      </c>
      <c r="Q12" s="346">
        <v>8.9888936426581907</v>
      </c>
      <c r="R12" s="347">
        <v>9.4713840977094677E-2</v>
      </c>
      <c r="S12" s="346">
        <v>8.0316113575045058</v>
      </c>
      <c r="T12" s="347">
        <v>4.1547375058774705E-2</v>
      </c>
    </row>
    <row r="13" spans="2:20" outlineLevel="1" x14ac:dyDescent="0.25">
      <c r="B13" s="114" t="s">
        <v>86</v>
      </c>
      <c r="C13" s="343">
        <v>8.0365242559073824</v>
      </c>
      <c r="D13" s="344">
        <f>C13-C26</f>
        <v>-8.1535731329376304E-2</v>
      </c>
      <c r="E13" s="343">
        <v>9.4460608350651807</v>
      </c>
      <c r="F13" s="344">
        <f>E13-E26</f>
        <v>0.40155289855724341</v>
      </c>
      <c r="G13" s="343">
        <v>8.3964970969972814</v>
      </c>
      <c r="H13" s="344">
        <f t="shared" ref="H13:H64" si="9">G13-G26</f>
        <v>2.0142922954939024E-2</v>
      </c>
      <c r="I13" s="345">
        <v>7.9786038831115542</v>
      </c>
      <c r="J13" s="344">
        <f t="shared" ref="J13:J76" si="10">I13-I26</f>
        <v>-0.12898131491629439</v>
      </c>
      <c r="K13" s="345">
        <v>8.9549434091603395</v>
      </c>
      <c r="L13" s="344">
        <f t="shared" ref="L13:L76" si="11">K13-K26</f>
        <v>0.16811586559832215</v>
      </c>
      <c r="M13" s="345">
        <v>8.3737259821245491</v>
      </c>
      <c r="N13" s="344">
        <f t="shared" ref="N13:N76" si="12">M13-M26</f>
        <v>-9.6161482083640948E-3</v>
      </c>
      <c r="O13" s="343">
        <v>7.4919216565549984</v>
      </c>
      <c r="P13" s="344">
        <f t="shared" ref="P13:P76" si="13">O13-O26</f>
        <v>-0.15907303519543348</v>
      </c>
      <c r="Q13" s="343">
        <v>8.962077629015436</v>
      </c>
      <c r="R13" s="344">
        <f t="shared" ref="R13:R76" si="14">Q13-Q26</f>
        <v>0.1690194403031704</v>
      </c>
      <c r="S13" s="343">
        <v>8.0187613864760987</v>
      </c>
      <c r="T13" s="344">
        <f t="shared" ref="T13:T76" si="15">S13-S26</f>
        <v>-5.185122397571007E-2</v>
      </c>
    </row>
    <row r="14" spans="2:20" outlineLevel="1" x14ac:dyDescent="0.25">
      <c r="B14" s="114" t="s">
        <v>87</v>
      </c>
      <c r="C14" s="343">
        <v>7.49</v>
      </c>
      <c r="D14" s="344">
        <f t="shared" ref="D14:D23" si="16">C14-C27</f>
        <v>-0.17588802465147424</v>
      </c>
      <c r="E14" s="343">
        <v>8.61</v>
      </c>
      <c r="F14" s="344">
        <f t="shared" ref="F14:F25" si="17">E14-E27</f>
        <v>-0.14633556655986091</v>
      </c>
      <c r="G14" s="343">
        <v>7.79</v>
      </c>
      <c r="H14" s="344">
        <f t="shared" si="9"/>
        <v>-0.15332351360865637</v>
      </c>
      <c r="I14" s="345">
        <v>7.7766837091962513</v>
      </c>
      <c r="J14" s="344">
        <f t="shared" si="10"/>
        <v>-0.37773278269376132</v>
      </c>
      <c r="K14" s="345">
        <v>8.8092217052883086</v>
      </c>
      <c r="L14" s="344">
        <f t="shared" si="11"/>
        <v>0.10280169201898026</v>
      </c>
      <c r="M14" s="345">
        <v>8.1820652728051346</v>
      </c>
      <c r="N14" s="344">
        <f t="shared" si="12"/>
        <v>-0.19482419212041968</v>
      </c>
      <c r="O14" s="343">
        <v>7.1936415291916296</v>
      </c>
      <c r="P14" s="344">
        <f t="shared" si="13"/>
        <v>-0.38173017145965993</v>
      </c>
      <c r="Q14" s="343">
        <v>8.7499614296734372</v>
      </c>
      <c r="R14" s="344">
        <f t="shared" si="14"/>
        <v>3.8166715132847528E-2</v>
      </c>
      <c r="S14" s="343">
        <v>7.7354669053880158</v>
      </c>
      <c r="T14" s="344">
        <f t="shared" si="15"/>
        <v>-0.2506585149679168</v>
      </c>
    </row>
    <row r="15" spans="2:20" outlineLevel="1" x14ac:dyDescent="0.25">
      <c r="B15" s="114" t="s">
        <v>88</v>
      </c>
      <c r="C15" s="343">
        <v>6.46</v>
      </c>
      <c r="D15" s="344">
        <f t="shared" si="16"/>
        <v>-0.44528320995394388</v>
      </c>
      <c r="E15" s="343">
        <v>6.56</v>
      </c>
      <c r="F15" s="344">
        <f t="shared" si="17"/>
        <v>-0.20635071090047408</v>
      </c>
      <c r="G15" s="343">
        <v>6.48</v>
      </c>
      <c r="H15" s="344">
        <f t="shared" si="9"/>
        <v>-0.38879678526341976</v>
      </c>
      <c r="I15" s="345">
        <v>7.93</v>
      </c>
      <c r="J15" s="344">
        <f t="shared" si="10"/>
        <v>0.33450833151894432</v>
      </c>
      <c r="K15" s="345">
        <v>8.34</v>
      </c>
      <c r="L15" s="344">
        <f t="shared" si="11"/>
        <v>-0.12676083080556744</v>
      </c>
      <c r="M15" s="345">
        <v>8.09</v>
      </c>
      <c r="N15" s="344">
        <f t="shared" si="12"/>
        <v>0.16771807728383337</v>
      </c>
      <c r="O15" s="343">
        <v>7.29</v>
      </c>
      <c r="P15" s="344">
        <f t="shared" si="13"/>
        <v>0.17191240315913614</v>
      </c>
      <c r="Q15" s="343">
        <v>8.1</v>
      </c>
      <c r="R15" s="344">
        <f t="shared" si="14"/>
        <v>-0.18487743454279304</v>
      </c>
      <c r="S15" s="343">
        <v>7.57</v>
      </c>
      <c r="T15" s="344">
        <f t="shared" si="15"/>
        <v>5.0799316807156103E-2</v>
      </c>
    </row>
    <row r="16" spans="2:20" outlineLevel="1" x14ac:dyDescent="0.25">
      <c r="B16" s="114" t="s">
        <v>89</v>
      </c>
      <c r="C16" s="343">
        <v>6.6587671643067976</v>
      </c>
      <c r="D16" s="344">
        <f t="shared" si="16"/>
        <v>5.7974542712253552E-3</v>
      </c>
      <c r="E16" s="343">
        <v>6.0626003210272872</v>
      </c>
      <c r="F16" s="344">
        <f t="shared" si="17"/>
        <v>-0.31853039557336071</v>
      </c>
      <c r="G16" s="343">
        <v>6.5053691701613925</v>
      </c>
      <c r="H16" s="344">
        <f t="shared" si="9"/>
        <v>-8.4974284293560132E-2</v>
      </c>
      <c r="I16" s="345">
        <v>8.0526413394796794</v>
      </c>
      <c r="J16" s="344">
        <f t="shared" si="10"/>
        <v>0.31602540116038558</v>
      </c>
      <c r="K16" s="345">
        <v>8.6512114110367389</v>
      </c>
      <c r="L16" s="344">
        <f t="shared" si="11"/>
        <v>6.5670895041023414E-3</v>
      </c>
      <c r="M16" s="345">
        <v>8.2836584762747592</v>
      </c>
      <c r="N16" s="344">
        <f t="shared" si="12"/>
        <v>0.20911844660030177</v>
      </c>
      <c r="O16" s="343">
        <v>7.4235338984383601</v>
      </c>
      <c r="P16" s="344">
        <f t="shared" si="13"/>
        <v>0.21720972634940239</v>
      </c>
      <c r="Q16" s="343">
        <v>8.3005594118853061</v>
      </c>
      <c r="R16" s="344">
        <f t="shared" si="14"/>
        <v>-8.1022769374294867E-2</v>
      </c>
      <c r="S16" s="343">
        <v>7.7299319553872916</v>
      </c>
      <c r="T16" s="344">
        <f t="shared" si="15"/>
        <v>0.12884843394259615</v>
      </c>
    </row>
    <row r="17" spans="2:20" outlineLevel="1" x14ac:dyDescent="0.25">
      <c r="B17" s="114" t="s">
        <v>90</v>
      </c>
      <c r="C17" s="343">
        <v>6.3891486220472444</v>
      </c>
      <c r="D17" s="344">
        <f t="shared" si="16"/>
        <v>-0.16769007866906804</v>
      </c>
      <c r="E17" s="343">
        <v>6.1194572543455124</v>
      </c>
      <c r="F17" s="344">
        <f t="shared" si="17"/>
        <v>-0.82723338896326393</v>
      </c>
      <c r="G17" s="343">
        <v>6.3125944013694495</v>
      </c>
      <c r="H17" s="344">
        <f t="shared" si="9"/>
        <v>-0.34360939542515734</v>
      </c>
      <c r="I17" s="345">
        <v>8.19</v>
      </c>
      <c r="J17" s="344">
        <f t="shared" si="10"/>
        <v>0.39999999999999947</v>
      </c>
      <c r="K17" s="345">
        <v>8.7200000000000006</v>
      </c>
      <c r="L17" s="344">
        <f t="shared" si="11"/>
        <v>-3.9999999999999147E-2</v>
      </c>
      <c r="M17" s="345">
        <v>8.4</v>
      </c>
      <c r="N17" s="344">
        <f t="shared" si="12"/>
        <v>0.22000000000000064</v>
      </c>
      <c r="O17" s="343">
        <v>7.54</v>
      </c>
      <c r="P17" s="344">
        <f t="shared" si="13"/>
        <v>0.20999999999999996</v>
      </c>
      <c r="Q17" s="343">
        <v>8.35</v>
      </c>
      <c r="R17" s="344">
        <f t="shared" si="14"/>
        <v>-0.22000000000000064</v>
      </c>
      <c r="S17" s="343">
        <v>7.84</v>
      </c>
      <c r="T17" s="344">
        <f t="shared" si="15"/>
        <v>5.9999999999999609E-2</v>
      </c>
    </row>
    <row r="18" spans="2:20" outlineLevel="1" x14ac:dyDescent="0.25">
      <c r="B18" s="114" t="s">
        <v>91</v>
      </c>
      <c r="C18" s="343">
        <v>6.4221761161872086</v>
      </c>
      <c r="D18" s="344">
        <f t="shared" si="16"/>
        <v>0.30362247066260917</v>
      </c>
      <c r="E18" s="343">
        <v>6.4660911171208655</v>
      </c>
      <c r="F18" s="344">
        <f t="shared" si="17"/>
        <v>0.44577150658006737</v>
      </c>
      <c r="G18" s="343">
        <v>6.4343512991319898</v>
      </c>
      <c r="H18" s="344">
        <f t="shared" si="9"/>
        <v>0.33377792240798509</v>
      </c>
      <c r="I18" s="345">
        <v>8.3429265752473523</v>
      </c>
      <c r="J18" s="344">
        <f t="shared" si="10"/>
        <v>0.24736327567067562</v>
      </c>
      <c r="K18" s="345">
        <v>8.9439080563245028</v>
      </c>
      <c r="L18" s="344">
        <f t="shared" si="11"/>
        <v>0.24168244525255567</v>
      </c>
      <c r="M18" s="345">
        <v>8.5821087139555861</v>
      </c>
      <c r="N18" s="344">
        <f t="shared" si="12"/>
        <v>0.24749704682123586</v>
      </c>
      <c r="O18" s="343">
        <v>7.5954863226935814</v>
      </c>
      <c r="P18" s="344">
        <f t="shared" si="13"/>
        <v>0.15487735328205332</v>
      </c>
      <c r="Q18" s="343">
        <v>8.6062125418363902</v>
      </c>
      <c r="R18" s="344">
        <f t="shared" si="14"/>
        <v>0.22082930663889755</v>
      </c>
      <c r="S18" s="343">
        <v>7.9621789908906715</v>
      </c>
      <c r="T18" s="344">
        <f t="shared" si="15"/>
        <v>0.17925201087679987</v>
      </c>
    </row>
    <row r="19" spans="2:20" outlineLevel="1" x14ac:dyDescent="0.25">
      <c r="B19" s="114" t="s">
        <v>92</v>
      </c>
      <c r="C19" s="343">
        <v>6.1787933942999205</v>
      </c>
      <c r="D19" s="344">
        <f t="shared" si="16"/>
        <v>-0.60077700468260353</v>
      </c>
      <c r="E19" s="343">
        <v>5.4799467561780197</v>
      </c>
      <c r="F19" s="344">
        <f t="shared" si="17"/>
        <v>-0.94296887393073003</v>
      </c>
      <c r="G19" s="343">
        <v>5.9850636120068668</v>
      </c>
      <c r="H19" s="344">
        <f t="shared" si="9"/>
        <v>-0.70573901328724009</v>
      </c>
      <c r="I19" s="345">
        <v>7.51</v>
      </c>
      <c r="J19" s="344">
        <f t="shared" si="10"/>
        <v>0.14777381079527796</v>
      </c>
      <c r="K19" s="345">
        <v>7.79</v>
      </c>
      <c r="L19" s="344">
        <f t="shared" si="11"/>
        <v>0.40173044993170492</v>
      </c>
      <c r="M19" s="345">
        <v>7.62</v>
      </c>
      <c r="N19" s="344">
        <f t="shared" si="12"/>
        <v>0.24778861411288045</v>
      </c>
      <c r="O19" s="343">
        <v>6.93</v>
      </c>
      <c r="P19" s="344">
        <f t="shared" si="13"/>
        <v>-1.1105974340278379E-2</v>
      </c>
      <c r="Q19" s="343">
        <v>7.48</v>
      </c>
      <c r="R19" s="344">
        <f t="shared" si="14"/>
        <v>0.19218523878437122</v>
      </c>
      <c r="S19" s="343">
        <v>7.12</v>
      </c>
      <c r="T19" s="344">
        <f t="shared" si="15"/>
        <v>5.790715995515594E-2</v>
      </c>
    </row>
    <row r="20" spans="2:20" outlineLevel="1" x14ac:dyDescent="0.25">
      <c r="B20" s="114" t="s">
        <v>93</v>
      </c>
      <c r="C20" s="343">
        <v>6.9121554789210577</v>
      </c>
      <c r="D20" s="344">
        <f t="shared" si="16"/>
        <v>-0.27812844581429985</v>
      </c>
      <c r="E20" s="343">
        <v>5.9279339580544397</v>
      </c>
      <c r="F20" s="344">
        <f t="shared" si="17"/>
        <v>-0.25334919844423442</v>
      </c>
      <c r="G20" s="343">
        <v>6.6519182742414413</v>
      </c>
      <c r="H20" s="344">
        <f t="shared" si="9"/>
        <v>-0.29827994670094604</v>
      </c>
      <c r="I20" s="345">
        <v>7.5</v>
      </c>
      <c r="J20" s="344">
        <f t="shared" si="10"/>
        <v>5.5248956884561551E-2</v>
      </c>
      <c r="K20" s="345">
        <v>7.8</v>
      </c>
      <c r="L20" s="344">
        <f t="shared" si="11"/>
        <v>-0.19523467002337735</v>
      </c>
      <c r="M20" s="345">
        <v>7.61</v>
      </c>
      <c r="N20" s="344">
        <f t="shared" si="12"/>
        <v>-3.165189674394675E-2</v>
      </c>
      <c r="O20" s="343">
        <v>7.06</v>
      </c>
      <c r="P20" s="344">
        <f t="shared" si="13"/>
        <v>6.3083428036633471E-2</v>
      </c>
      <c r="Q20" s="343">
        <v>7.58</v>
      </c>
      <c r="R20" s="344">
        <f t="shared" si="14"/>
        <v>-0.21326560334087841</v>
      </c>
      <c r="S20" s="343">
        <v>7.23</v>
      </c>
      <c r="T20" s="344">
        <f t="shared" si="15"/>
        <v>-2.3816588646178971E-2</v>
      </c>
    </row>
    <row r="21" spans="2:20" outlineLevel="1" x14ac:dyDescent="0.25">
      <c r="B21" s="114" t="s">
        <v>94</v>
      </c>
      <c r="C21" s="343">
        <v>6.9371515712107197</v>
      </c>
      <c r="D21" s="344">
        <f t="shared" si="16"/>
        <v>-0.32348184741526431</v>
      </c>
      <c r="E21" s="343">
        <v>7.0716136461782062</v>
      </c>
      <c r="F21" s="344">
        <f t="shared" si="17"/>
        <v>0.33487083908973503</v>
      </c>
      <c r="G21" s="343">
        <v>6.9718155673068001</v>
      </c>
      <c r="H21" s="344">
        <f t="shared" si="9"/>
        <v>-0.15063631390243426</v>
      </c>
      <c r="I21" s="345">
        <v>7.5</v>
      </c>
      <c r="J21" s="344">
        <f t="shared" si="10"/>
        <v>0.30925956360753659</v>
      </c>
      <c r="K21" s="345">
        <v>8.2799999999999994</v>
      </c>
      <c r="L21" s="344">
        <f t="shared" si="11"/>
        <v>0.27720766768035787</v>
      </c>
      <c r="M21" s="345">
        <v>7.79</v>
      </c>
      <c r="N21" s="344">
        <f t="shared" si="12"/>
        <v>0.29397429903018057</v>
      </c>
      <c r="O21" s="343">
        <v>7.05</v>
      </c>
      <c r="P21" s="344">
        <f t="shared" si="13"/>
        <v>0.16299516908212563</v>
      </c>
      <c r="Q21" s="343">
        <v>8.14</v>
      </c>
      <c r="R21" s="344">
        <f t="shared" si="14"/>
        <v>0.27075313807531476</v>
      </c>
      <c r="S21" s="343">
        <v>7.42</v>
      </c>
      <c r="T21" s="344">
        <f t="shared" si="15"/>
        <v>0.19302062476916149</v>
      </c>
    </row>
    <row r="22" spans="2:20" outlineLevel="1" x14ac:dyDescent="0.25">
      <c r="B22" s="114" t="s">
        <v>95</v>
      </c>
      <c r="C22" s="343">
        <v>7.97</v>
      </c>
      <c r="D22" s="344">
        <f t="shared" si="16"/>
        <v>-0.38224804160358072</v>
      </c>
      <c r="E22" s="343">
        <v>8.75</v>
      </c>
      <c r="F22" s="344">
        <f t="shared" si="17"/>
        <v>2.6149616291014866E-2</v>
      </c>
      <c r="G22" s="343">
        <v>8.17</v>
      </c>
      <c r="H22" s="344">
        <f t="shared" si="9"/>
        <v>-0.28124110621036102</v>
      </c>
      <c r="I22" s="345">
        <v>7.2943722168766367</v>
      </c>
      <c r="J22" s="344">
        <f t="shared" si="10"/>
        <v>-0.13832865371262937</v>
      </c>
      <c r="K22" s="345">
        <v>7.9160106560106565</v>
      </c>
      <c r="L22" s="344">
        <f t="shared" si="11"/>
        <v>-0.48619169745728019</v>
      </c>
      <c r="M22" s="345">
        <v>7.5442123154753142</v>
      </c>
      <c r="N22" s="344">
        <f t="shared" si="12"/>
        <v>-0.28621035070536394</v>
      </c>
      <c r="O22" s="343">
        <v>7.0455854900012085</v>
      </c>
      <c r="P22" s="344">
        <f t="shared" si="13"/>
        <v>-0.17734542075867488</v>
      </c>
      <c r="Q22" s="343">
        <v>7.9945666373720341</v>
      </c>
      <c r="R22" s="344">
        <f t="shared" si="14"/>
        <v>-0.45967167296557765</v>
      </c>
      <c r="S22" s="343">
        <v>7.3883536376115302</v>
      </c>
      <c r="T22" s="344">
        <f t="shared" si="15"/>
        <v>-0.29240229514258154</v>
      </c>
    </row>
    <row r="23" spans="2:20" outlineLevel="1" x14ac:dyDescent="0.25">
      <c r="B23" s="114" t="s">
        <v>96</v>
      </c>
      <c r="C23" s="343">
        <v>8.9499574261038806</v>
      </c>
      <c r="D23" s="344">
        <f t="shared" si="16"/>
        <v>-0.37814949495682981</v>
      </c>
      <c r="E23" s="343">
        <v>11.821310390469888</v>
      </c>
      <c r="F23" s="344">
        <f t="shared" si="17"/>
        <v>0.21850097513199884</v>
      </c>
      <c r="G23" s="343">
        <v>9.6024664899516861</v>
      </c>
      <c r="H23" s="344">
        <f t="shared" si="9"/>
        <v>-0.26523645858845413</v>
      </c>
      <c r="I23" s="345">
        <v>7.95</v>
      </c>
      <c r="J23" s="344">
        <f t="shared" si="10"/>
        <v>-0.44672910904366692</v>
      </c>
      <c r="K23" s="345">
        <v>9.23</v>
      </c>
      <c r="L23" s="344">
        <f t="shared" si="11"/>
        <v>-0.65721173669154354</v>
      </c>
      <c r="M23" s="345">
        <v>8.4700000000000006</v>
      </c>
      <c r="N23" s="344">
        <f t="shared" si="12"/>
        <v>-0.51692895248099902</v>
      </c>
      <c r="O23" s="343">
        <v>7.65</v>
      </c>
      <c r="P23" s="344">
        <f t="shared" si="13"/>
        <v>-0.38867280056620501</v>
      </c>
      <c r="Q23" s="343">
        <v>9.4600000000000009</v>
      </c>
      <c r="R23" s="344">
        <f t="shared" si="14"/>
        <v>-0.61327289378589533</v>
      </c>
      <c r="S23" s="343">
        <v>8.2899999999999991</v>
      </c>
      <c r="T23" s="344">
        <f t="shared" si="15"/>
        <v>-0.46365301759086819</v>
      </c>
    </row>
    <row r="24" spans="2:20" outlineLevel="1" x14ac:dyDescent="0.25">
      <c r="B24" s="114" t="s">
        <v>97</v>
      </c>
      <c r="C24" s="343">
        <v>9.305251720391162</v>
      </c>
      <c r="D24" s="344">
        <f>C24-C37</f>
        <v>0.27138322060812214</v>
      </c>
      <c r="E24" s="343">
        <v>11.002354407589502</v>
      </c>
      <c r="F24" s="344">
        <f t="shared" si="17"/>
        <v>-0.84646508974484647</v>
      </c>
      <c r="G24" s="343">
        <v>9.7440203380120316</v>
      </c>
      <c r="H24" s="344">
        <f t="shared" si="9"/>
        <v>6.0779829903733429E-2</v>
      </c>
      <c r="I24" s="345">
        <v>8.814291291193598</v>
      </c>
      <c r="J24" s="344">
        <f t="shared" si="10"/>
        <v>0.14846063411045662</v>
      </c>
      <c r="K24" s="345">
        <v>10.073561303835149</v>
      </c>
      <c r="L24" s="344">
        <f t="shared" si="11"/>
        <v>-4.5507688732643103E-2</v>
      </c>
      <c r="M24" s="345">
        <v>9.3138397223485239</v>
      </c>
      <c r="N24" s="344">
        <f t="shared" si="12"/>
        <v>8.6149858330838214E-2</v>
      </c>
      <c r="O24" s="343">
        <v>8.3328484838824082</v>
      </c>
      <c r="P24" s="344">
        <f t="shared" si="13"/>
        <v>4.0279149454740093E-2</v>
      </c>
      <c r="Q24" s="343">
        <v>10.164394459122159</v>
      </c>
      <c r="R24" s="344">
        <f t="shared" si="14"/>
        <v>-0.14374298606510294</v>
      </c>
      <c r="S24" s="343">
        <v>8.9797141421041093</v>
      </c>
      <c r="T24" s="344">
        <f t="shared" si="15"/>
        <v>-1.1958030735705449E-2</v>
      </c>
    </row>
    <row r="25" spans="2:20" x14ac:dyDescent="0.25">
      <c r="B25" s="122">
        <v>2013</v>
      </c>
      <c r="C25" s="348">
        <v>7.2671720835751596</v>
      </c>
      <c r="D25" s="349">
        <f t="shared" ref="D25" si="18">C25-C38</f>
        <v>-0.21936797045467937</v>
      </c>
      <c r="E25" s="348">
        <v>7.6103435021848194</v>
      </c>
      <c r="F25" s="349">
        <f t="shared" si="17"/>
        <v>-0.36807308146870721</v>
      </c>
      <c r="G25" s="348">
        <v>7.3577550301166221</v>
      </c>
      <c r="H25" s="349">
        <f t="shared" si="9"/>
        <v>-0.25001157142161645</v>
      </c>
      <c r="I25" s="348">
        <v>7.8977141155290225</v>
      </c>
      <c r="J25" s="349">
        <f t="shared" si="10"/>
        <v>7.1928776032814667E-2</v>
      </c>
      <c r="K25" s="348">
        <v>8.6268863435137497</v>
      </c>
      <c r="L25" s="349">
        <f t="shared" si="11"/>
        <v>-3.9457095756871396E-2</v>
      </c>
      <c r="M25" s="348">
        <v>8.1830770049383386</v>
      </c>
      <c r="N25" s="349">
        <f t="shared" si="12"/>
        <v>3.0706574355988892E-2</v>
      </c>
      <c r="O25" s="348">
        <v>7.3782822852312702</v>
      </c>
      <c r="P25" s="349">
        <f t="shared" si="13"/>
        <v>-1.1034735400352602E-2</v>
      </c>
      <c r="Q25" s="348">
        <v>8.4910546973592833</v>
      </c>
      <c r="R25" s="349">
        <f t="shared" si="14"/>
        <v>-9.379865221483108E-2</v>
      </c>
      <c r="S25" s="348">
        <v>7.7710196585714959</v>
      </c>
      <c r="T25" s="349">
        <f t="shared" si="15"/>
        <v>-3.9675374521966233E-2</v>
      </c>
    </row>
    <row r="26" spans="2:20" hidden="1" outlineLevel="1" x14ac:dyDescent="0.25">
      <c r="B26" s="114" t="s">
        <v>86</v>
      </c>
      <c r="C26" s="343">
        <v>8.1180599872367587</v>
      </c>
      <c r="D26" s="344">
        <f>C26-C39</f>
        <v>0.27127529277645035</v>
      </c>
      <c r="E26" s="343">
        <v>9.0445079365079373</v>
      </c>
      <c r="F26" s="344">
        <f>E26-E39</f>
        <v>-0.62328977964214438</v>
      </c>
      <c r="G26" s="343">
        <v>8.3763541740423424</v>
      </c>
      <c r="H26" s="344">
        <f t="shared" si="9"/>
        <v>5.7369402468738784E-2</v>
      </c>
      <c r="I26" s="345">
        <v>8.1075851980278486</v>
      </c>
      <c r="J26" s="344">
        <f t="shared" si="10"/>
        <v>0.33630100776555594</v>
      </c>
      <c r="K26" s="345">
        <v>8.7868275435620173</v>
      </c>
      <c r="L26" s="344">
        <f t="shared" si="11"/>
        <v>0.43378304316463279</v>
      </c>
      <c r="M26" s="345">
        <v>8.3833421303329132</v>
      </c>
      <c r="N26" s="344">
        <f t="shared" si="12"/>
        <v>0.3533778261640439</v>
      </c>
      <c r="O26" s="343">
        <v>7.6509946917504319</v>
      </c>
      <c r="P26" s="344">
        <f t="shared" si="13"/>
        <v>0.20076121915274214</v>
      </c>
      <c r="Q26" s="343">
        <v>8.7930581887122656</v>
      </c>
      <c r="R26" s="344">
        <f t="shared" si="14"/>
        <v>0.30149838761307635</v>
      </c>
      <c r="S26" s="343">
        <v>8.0706126104518088</v>
      </c>
      <c r="T26" s="344">
        <f t="shared" si="15"/>
        <v>0.19986971954477006</v>
      </c>
    </row>
    <row r="27" spans="2:20" hidden="1" outlineLevel="1" x14ac:dyDescent="0.25">
      <c r="B27" s="114" t="s">
        <v>87</v>
      </c>
      <c r="C27" s="343">
        <v>7.6658880246514745</v>
      </c>
      <c r="D27" s="344">
        <f t="shared" ref="D27:D36" si="19">C27-C40</f>
        <v>-0.26411197534852526</v>
      </c>
      <c r="E27" s="343">
        <v>8.7563355665598603</v>
      </c>
      <c r="F27" s="344">
        <f t="shared" ref="F27:F38" si="20">E27-E40</f>
        <v>-0.9036644334401398</v>
      </c>
      <c r="G27" s="343">
        <v>7.9433235136086564</v>
      </c>
      <c r="H27" s="344">
        <f t="shared" si="9"/>
        <v>-0.40667648639134324</v>
      </c>
      <c r="I27" s="345">
        <v>8.1544164918900126</v>
      </c>
      <c r="J27" s="344">
        <f t="shared" si="10"/>
        <v>-0.18917546856852674</v>
      </c>
      <c r="K27" s="345">
        <v>8.7064200132693284</v>
      </c>
      <c r="L27" s="344">
        <f t="shared" si="11"/>
        <v>-0.56456604577045688</v>
      </c>
      <c r="M27" s="345">
        <v>8.3768894649255543</v>
      </c>
      <c r="N27" s="344">
        <f t="shared" si="12"/>
        <v>-0.35348039717314528</v>
      </c>
      <c r="O27" s="343">
        <v>7.5753717006512895</v>
      </c>
      <c r="P27" s="344">
        <f t="shared" si="13"/>
        <v>-0.25268593140925866</v>
      </c>
      <c r="Q27" s="343">
        <v>8.7117947145405896</v>
      </c>
      <c r="R27" s="344">
        <f t="shared" si="14"/>
        <v>-0.61133471337584488</v>
      </c>
      <c r="S27" s="343">
        <v>7.9861254203559326</v>
      </c>
      <c r="T27" s="344">
        <f t="shared" si="15"/>
        <v>-0.40183810400562159</v>
      </c>
    </row>
    <row r="28" spans="2:20" hidden="1" outlineLevel="1" x14ac:dyDescent="0.25">
      <c r="B28" s="114" t="s">
        <v>88</v>
      </c>
      <c r="C28" s="343">
        <v>6.9052832099539438</v>
      </c>
      <c r="D28" s="344">
        <f t="shared" si="19"/>
        <v>0.81528320995394399</v>
      </c>
      <c r="E28" s="343">
        <v>6.7663507109004737</v>
      </c>
      <c r="F28" s="344">
        <f t="shared" si="20"/>
        <v>0.73635071090047344</v>
      </c>
      <c r="G28" s="343">
        <v>6.8687967852634202</v>
      </c>
      <c r="H28" s="344">
        <f t="shared" si="9"/>
        <v>0.78879678526342012</v>
      </c>
      <c r="I28" s="345">
        <v>7.5954916684810554</v>
      </c>
      <c r="J28" s="344">
        <f t="shared" si="10"/>
        <v>0.155491668481055</v>
      </c>
      <c r="K28" s="345">
        <v>8.4667608308055673</v>
      </c>
      <c r="L28" s="344">
        <f t="shared" si="11"/>
        <v>0.35676083080556786</v>
      </c>
      <c r="M28" s="345">
        <v>7.9222819227161665</v>
      </c>
      <c r="N28" s="344">
        <f t="shared" si="12"/>
        <v>0.21228192271616653</v>
      </c>
      <c r="O28" s="343">
        <v>7.1180875968408639</v>
      </c>
      <c r="P28" s="344">
        <f t="shared" si="13"/>
        <v>0.19808759684086397</v>
      </c>
      <c r="Q28" s="343">
        <v>8.2848774345427927</v>
      </c>
      <c r="R28" s="344">
        <f t="shared" si="14"/>
        <v>0.38487743454279233</v>
      </c>
      <c r="S28" s="343">
        <v>7.5192006831928442</v>
      </c>
      <c r="T28" s="344">
        <f t="shared" si="15"/>
        <v>0.22920068319284415</v>
      </c>
    </row>
    <row r="29" spans="2:20" hidden="1" outlineLevel="1" x14ac:dyDescent="0.25">
      <c r="B29" s="114" t="s">
        <v>89</v>
      </c>
      <c r="C29" s="343">
        <v>6.6529697100355722</v>
      </c>
      <c r="D29" s="344">
        <f t="shared" si="19"/>
        <v>-0.50600195837995798</v>
      </c>
      <c r="E29" s="343">
        <v>6.3811307166006479</v>
      </c>
      <c r="F29" s="344">
        <f t="shared" si="20"/>
        <v>0.23924392414781792</v>
      </c>
      <c r="G29" s="343">
        <v>6.5903434544549526</v>
      </c>
      <c r="H29" s="344">
        <f t="shared" si="9"/>
        <v>-0.33256503769751333</v>
      </c>
      <c r="I29" s="345">
        <v>7.7366159383192938</v>
      </c>
      <c r="J29" s="344">
        <f t="shared" si="10"/>
        <v>-1.1198594851263621E-2</v>
      </c>
      <c r="K29" s="345">
        <v>8.6446443215326365</v>
      </c>
      <c r="L29" s="344">
        <f t="shared" si="11"/>
        <v>0.42423829512346956</v>
      </c>
      <c r="M29" s="345">
        <v>8.0745400296744574</v>
      </c>
      <c r="N29" s="344">
        <f t="shared" si="12"/>
        <v>0.1363985375619734</v>
      </c>
      <c r="O29" s="343">
        <v>7.2063241720889577</v>
      </c>
      <c r="P29" s="344">
        <f t="shared" si="13"/>
        <v>-0.10752560193711336</v>
      </c>
      <c r="Q29" s="343">
        <v>8.381582181259601</v>
      </c>
      <c r="R29" s="344">
        <f t="shared" si="14"/>
        <v>0.35663771835707969</v>
      </c>
      <c r="S29" s="343">
        <v>7.6010835214446955</v>
      </c>
      <c r="T29" s="344">
        <f t="shared" si="15"/>
        <v>2.8103375159165722E-2</v>
      </c>
    </row>
    <row r="30" spans="2:20" hidden="1" outlineLevel="1" x14ac:dyDescent="0.25">
      <c r="B30" s="114" t="s">
        <v>90</v>
      </c>
      <c r="C30" s="343">
        <v>6.5568387007163125</v>
      </c>
      <c r="D30" s="344">
        <f t="shared" si="19"/>
        <v>-2.3161299283687597E-2</v>
      </c>
      <c r="E30" s="343">
        <v>6.9466906433087763</v>
      </c>
      <c r="F30" s="344">
        <f t="shared" si="20"/>
        <v>0.3066906433087766</v>
      </c>
      <c r="G30" s="343">
        <v>6.6562037967946068</v>
      </c>
      <c r="H30" s="344">
        <f t="shared" si="9"/>
        <v>5.6203796794607186E-2</v>
      </c>
      <c r="I30" s="345">
        <v>7.79</v>
      </c>
      <c r="J30" s="344">
        <f t="shared" si="10"/>
        <v>-0.26733300227895551</v>
      </c>
      <c r="K30" s="345">
        <v>8.76</v>
      </c>
      <c r="L30" s="344">
        <f t="shared" si="11"/>
        <v>-3.4025347743906309E-2</v>
      </c>
      <c r="M30" s="345">
        <v>8.18</v>
      </c>
      <c r="N30" s="344">
        <f t="shared" si="12"/>
        <v>-0.18864769102369117</v>
      </c>
      <c r="O30" s="343">
        <v>7.33</v>
      </c>
      <c r="P30" s="344">
        <f t="shared" si="13"/>
        <v>-0.20742981595626109</v>
      </c>
      <c r="Q30" s="343">
        <v>8.57</v>
      </c>
      <c r="R30" s="344">
        <f t="shared" si="14"/>
        <v>2.6892932492254218E-2</v>
      </c>
      <c r="S30" s="343">
        <v>7.78</v>
      </c>
      <c r="T30" s="344">
        <f t="shared" si="15"/>
        <v>-0.14613125192564436</v>
      </c>
    </row>
    <row r="31" spans="2:20" hidden="1" outlineLevel="1" x14ac:dyDescent="0.25">
      <c r="B31" s="114" t="s">
        <v>91</v>
      </c>
      <c r="C31" s="343">
        <v>6.1185536455245995</v>
      </c>
      <c r="D31" s="344">
        <f t="shared" si="19"/>
        <v>0.16855364552459928</v>
      </c>
      <c r="E31" s="343">
        <v>6.0203196105407981</v>
      </c>
      <c r="F31" s="344">
        <f t="shared" si="20"/>
        <v>5.0319610540798365E-2</v>
      </c>
      <c r="G31" s="343">
        <v>6.1005733767240047</v>
      </c>
      <c r="H31" s="344">
        <f t="shared" si="9"/>
        <v>0.14057337672400472</v>
      </c>
      <c r="I31" s="345">
        <v>8.0955632995766766</v>
      </c>
      <c r="J31" s="344">
        <f t="shared" si="10"/>
        <v>0.54567946141422574</v>
      </c>
      <c r="K31" s="345">
        <v>8.7022256110719471</v>
      </c>
      <c r="L31" s="344">
        <f t="shared" si="11"/>
        <v>0.78671461069586623</v>
      </c>
      <c r="M31" s="345">
        <v>8.3346116671343502</v>
      </c>
      <c r="N31" s="344">
        <f t="shared" si="12"/>
        <v>0.62851384284849932</v>
      </c>
      <c r="O31" s="343">
        <v>7.4406089694115281</v>
      </c>
      <c r="P31" s="344">
        <f t="shared" si="13"/>
        <v>0.47672218012791312</v>
      </c>
      <c r="Q31" s="343">
        <v>8.3853832351974926</v>
      </c>
      <c r="R31" s="344">
        <f t="shared" si="14"/>
        <v>0.69319094946837456</v>
      </c>
      <c r="S31" s="343">
        <v>7.7829269800138716</v>
      </c>
      <c r="T31" s="344">
        <f t="shared" si="15"/>
        <v>0.53290505488563511</v>
      </c>
    </row>
    <row r="32" spans="2:20" hidden="1" outlineLevel="1" x14ac:dyDescent="0.25">
      <c r="B32" s="114" t="s">
        <v>92</v>
      </c>
      <c r="C32" s="343">
        <v>6.779570398982524</v>
      </c>
      <c r="D32" s="344">
        <f t="shared" si="19"/>
        <v>9.5703989825244307E-3</v>
      </c>
      <c r="E32" s="343">
        <v>6.4229156301087498</v>
      </c>
      <c r="F32" s="344">
        <f t="shared" si="20"/>
        <v>0.29291563010874988</v>
      </c>
      <c r="G32" s="343">
        <v>6.6908026252941069</v>
      </c>
      <c r="H32" s="344">
        <f t="shared" si="9"/>
        <v>8.0802625294106534E-2</v>
      </c>
      <c r="I32" s="345">
        <v>7.3622261892047218</v>
      </c>
      <c r="J32" s="344">
        <f t="shared" si="10"/>
        <v>-0.53777381079527853</v>
      </c>
      <c r="K32" s="345">
        <v>7.3882695500682951</v>
      </c>
      <c r="L32" s="344">
        <f t="shared" si="11"/>
        <v>-0.65173044993170404</v>
      </c>
      <c r="M32" s="345">
        <v>7.3722113858871197</v>
      </c>
      <c r="N32" s="344">
        <f t="shared" si="12"/>
        <v>-0.5877886141128803</v>
      </c>
      <c r="O32" s="343">
        <v>6.9411059743402781</v>
      </c>
      <c r="P32" s="344">
        <f t="shared" si="13"/>
        <v>-0.37889402565972219</v>
      </c>
      <c r="Q32" s="343">
        <v>7.2878147612156292</v>
      </c>
      <c r="R32" s="344">
        <f t="shared" si="14"/>
        <v>-0.54218523878437086</v>
      </c>
      <c r="S32" s="343">
        <v>7.0620928400448442</v>
      </c>
      <c r="T32" s="344">
        <f t="shared" si="15"/>
        <v>-0.44790715995515562</v>
      </c>
    </row>
    <row r="33" spans="2:20" hidden="1" outlineLevel="1" x14ac:dyDescent="0.25">
      <c r="B33" s="114" t="s">
        <v>93</v>
      </c>
      <c r="C33" s="343">
        <v>7.1902839247353576</v>
      </c>
      <c r="D33" s="344">
        <f t="shared" si="19"/>
        <v>0.47603930536769656</v>
      </c>
      <c r="E33" s="343">
        <v>6.1812831564986741</v>
      </c>
      <c r="F33" s="344">
        <f t="shared" si="20"/>
        <v>2.8103306943169315E-2</v>
      </c>
      <c r="G33" s="343">
        <v>6.9501982209423874</v>
      </c>
      <c r="H33" s="344">
        <f t="shared" si="9"/>
        <v>0.37961456335483845</v>
      </c>
      <c r="I33" s="345">
        <v>7.4447510431154384</v>
      </c>
      <c r="J33" s="344">
        <f t="shared" si="10"/>
        <v>-6.6932962829456599E-2</v>
      </c>
      <c r="K33" s="345">
        <v>7.9952346700233772</v>
      </c>
      <c r="L33" s="344">
        <f t="shared" si="11"/>
        <v>-0.17010911180615018</v>
      </c>
      <c r="M33" s="345">
        <v>7.6416518967439471</v>
      </c>
      <c r="N33" s="344">
        <f t="shared" si="12"/>
        <v>-0.12093179790135711</v>
      </c>
      <c r="O33" s="343">
        <v>6.9969165719633661</v>
      </c>
      <c r="P33" s="344">
        <f t="shared" si="13"/>
        <v>6.0400426480118341E-3</v>
      </c>
      <c r="Q33" s="343">
        <v>7.7932656033408785</v>
      </c>
      <c r="R33" s="344">
        <f t="shared" si="14"/>
        <v>-0.13912634184655559</v>
      </c>
      <c r="S33" s="343">
        <v>7.2538165886461794</v>
      </c>
      <c r="T33" s="344">
        <f t="shared" si="15"/>
        <v>-6.4313960239855916E-2</v>
      </c>
    </row>
    <row r="34" spans="2:20" hidden="1" outlineLevel="1" x14ac:dyDescent="0.25">
      <c r="B34" s="114" t="s">
        <v>94</v>
      </c>
      <c r="C34" s="343">
        <v>7.260633418625984</v>
      </c>
      <c r="D34" s="344">
        <f t="shared" si="19"/>
        <v>0.30855338825731771</v>
      </c>
      <c r="E34" s="343">
        <v>6.7367428070884712</v>
      </c>
      <c r="F34" s="344">
        <f t="shared" si="20"/>
        <v>-0.36975414026782438</v>
      </c>
      <c r="G34" s="343">
        <v>7.1224518812092343</v>
      </c>
      <c r="H34" s="344">
        <f t="shared" si="9"/>
        <v>0.12723102675593978</v>
      </c>
      <c r="I34" s="345">
        <v>7.1907404363924634</v>
      </c>
      <c r="J34" s="344">
        <f t="shared" si="10"/>
        <v>4.3060736462681604E-2</v>
      </c>
      <c r="K34" s="345">
        <v>8.0027923323196415</v>
      </c>
      <c r="L34" s="344">
        <f t="shared" si="11"/>
        <v>0.37257206909332385</v>
      </c>
      <c r="M34" s="345">
        <v>7.4960257009698195</v>
      </c>
      <c r="N34" s="344">
        <f t="shared" si="12"/>
        <v>0.14669780378758102</v>
      </c>
      <c r="O34" s="343">
        <v>6.8870048309178742</v>
      </c>
      <c r="P34" s="344">
        <f t="shared" si="13"/>
        <v>5.0629315099442351E-2</v>
      </c>
      <c r="Q34" s="343">
        <v>7.8692468619246858</v>
      </c>
      <c r="R34" s="344">
        <f t="shared" si="14"/>
        <v>0.25473862194514307</v>
      </c>
      <c r="S34" s="343">
        <v>7.2269793752308384</v>
      </c>
      <c r="T34" s="344">
        <f t="shared" si="15"/>
        <v>8.9254685545441248E-2</v>
      </c>
    </row>
    <row r="35" spans="2:20" hidden="1" outlineLevel="1" x14ac:dyDescent="0.25">
      <c r="B35" s="114" t="s">
        <v>95</v>
      </c>
      <c r="C35" s="343">
        <v>8.3522480416035805</v>
      </c>
      <c r="D35" s="344">
        <f t="shared" si="19"/>
        <v>0.28224804160358019</v>
      </c>
      <c r="E35" s="343">
        <v>8.7238503837089851</v>
      </c>
      <c r="F35" s="344">
        <f t="shared" si="20"/>
        <v>-0.17614961629101522</v>
      </c>
      <c r="G35" s="343">
        <v>8.451241106210361</v>
      </c>
      <c r="H35" s="344">
        <f t="shared" si="9"/>
        <v>0.15124110621036024</v>
      </c>
      <c r="I35" s="345">
        <v>7.4327008705892661</v>
      </c>
      <c r="J35" s="344">
        <f t="shared" si="10"/>
        <v>-0.41486293675994723</v>
      </c>
      <c r="K35" s="345">
        <v>8.4022023534679366</v>
      </c>
      <c r="L35" s="344">
        <f t="shared" si="11"/>
        <v>-0.50828557507841765</v>
      </c>
      <c r="M35" s="345">
        <v>7.8304226661806782</v>
      </c>
      <c r="N35" s="344">
        <f t="shared" si="12"/>
        <v>-0.47065346750397108</v>
      </c>
      <c r="O35" s="343">
        <v>7.2229309107598834</v>
      </c>
      <c r="P35" s="344">
        <f t="shared" si="13"/>
        <v>-0.27308299647483025</v>
      </c>
      <c r="Q35" s="343">
        <v>8.4542383103376118</v>
      </c>
      <c r="R35" s="344">
        <f t="shared" si="14"/>
        <v>-0.47037919350293933</v>
      </c>
      <c r="S35" s="343">
        <v>7.6807559327541117</v>
      </c>
      <c r="T35" s="344">
        <f t="shared" si="15"/>
        <v>-0.37005551825943073</v>
      </c>
    </row>
    <row r="36" spans="2:20" hidden="1" outlineLevel="1" x14ac:dyDescent="0.25">
      <c r="B36" s="114" t="s">
        <v>96</v>
      </c>
      <c r="C36" s="343">
        <v>9.3281069210607104</v>
      </c>
      <c r="D36" s="344">
        <f t="shared" si="19"/>
        <v>0.65810692106071045</v>
      </c>
      <c r="E36" s="343">
        <v>11.602809415337889</v>
      </c>
      <c r="F36" s="344">
        <f t="shared" si="20"/>
        <v>-0.19719058466211159</v>
      </c>
      <c r="G36" s="343">
        <v>9.8677029485401402</v>
      </c>
      <c r="H36" s="344">
        <f t="shared" si="9"/>
        <v>0.44770294854014026</v>
      </c>
      <c r="I36" s="345">
        <v>8.3967291090436671</v>
      </c>
      <c r="J36" s="344">
        <f t="shared" si="10"/>
        <v>0.12672910904366752</v>
      </c>
      <c r="K36" s="345">
        <v>9.887211736691544</v>
      </c>
      <c r="L36" s="344">
        <f t="shared" si="11"/>
        <v>0.49721173669154339</v>
      </c>
      <c r="M36" s="345">
        <v>8.9869289524809997</v>
      </c>
      <c r="N36" s="344">
        <f t="shared" si="12"/>
        <v>0.23692895248099965</v>
      </c>
      <c r="O36" s="343">
        <v>8.0386728005662054</v>
      </c>
      <c r="P36" s="344">
        <f t="shared" si="13"/>
        <v>8.867280056620519E-2</v>
      </c>
      <c r="Q36" s="343">
        <v>10.073272893785896</v>
      </c>
      <c r="R36" s="344">
        <f t="shared" si="14"/>
        <v>0.53327289378589704</v>
      </c>
      <c r="S36" s="343">
        <v>8.7536530175908673</v>
      </c>
      <c r="T36" s="344">
        <f t="shared" si="15"/>
        <v>0.18365301759086705</v>
      </c>
    </row>
    <row r="37" spans="2:20" hidden="1" outlineLevel="1" x14ac:dyDescent="0.25">
      <c r="B37" s="114" t="s">
        <v>97</v>
      </c>
      <c r="C37" s="343">
        <v>9.0338684997830399</v>
      </c>
      <c r="D37" s="344">
        <f>C37-C50</f>
        <v>0.26386849978304028</v>
      </c>
      <c r="E37" s="343">
        <v>11.848819497334349</v>
      </c>
      <c r="F37" s="344">
        <f t="shared" si="20"/>
        <v>0.92881949733434865</v>
      </c>
      <c r="G37" s="343">
        <v>9.6832405081082982</v>
      </c>
      <c r="H37" s="344">
        <f t="shared" si="9"/>
        <v>0.3532405081082981</v>
      </c>
      <c r="I37" s="345">
        <v>8.6658306570831414</v>
      </c>
      <c r="J37" s="344">
        <f t="shared" si="10"/>
        <v>0.12836807515286885</v>
      </c>
      <c r="K37" s="345">
        <v>10.119068992567792</v>
      </c>
      <c r="L37" s="344">
        <f t="shared" si="11"/>
        <v>0.18765344591998812</v>
      </c>
      <c r="M37" s="345">
        <v>9.2276898640176857</v>
      </c>
      <c r="N37" s="344">
        <f t="shared" si="12"/>
        <v>0.11244859165291743</v>
      </c>
      <c r="O37" s="343">
        <v>8.2925693344276681</v>
      </c>
      <c r="P37" s="344">
        <f t="shared" si="13"/>
        <v>0.15437472852206469</v>
      </c>
      <c r="Q37" s="343">
        <v>10.308137445187262</v>
      </c>
      <c r="R37" s="344">
        <f t="shared" si="14"/>
        <v>0.24760698300238815</v>
      </c>
      <c r="S37" s="343">
        <v>8.9916721728398148</v>
      </c>
      <c r="T37" s="344">
        <f t="shared" si="15"/>
        <v>0.13200830729359581</v>
      </c>
    </row>
    <row r="38" spans="2:20" collapsed="1" x14ac:dyDescent="0.25">
      <c r="B38" s="125">
        <v>2012</v>
      </c>
      <c r="C38" s="345">
        <v>7.486540054029839</v>
      </c>
      <c r="D38" s="350">
        <f t="shared" ref="D38" si="21">C38-C51</f>
        <v>0.21979545717893778</v>
      </c>
      <c r="E38" s="345">
        <v>7.9784165836535266</v>
      </c>
      <c r="F38" s="350">
        <f t="shared" si="20"/>
        <v>0.13761330419058559</v>
      </c>
      <c r="G38" s="345">
        <v>7.6077666015382386</v>
      </c>
      <c r="H38" s="350">
        <f t="shared" si="9"/>
        <v>0.19073854802550372</v>
      </c>
      <c r="I38" s="345">
        <v>7.8257853394962078</v>
      </c>
      <c r="J38" s="350">
        <f t="shared" si="10"/>
        <v>4.5068523827662688E-4</v>
      </c>
      <c r="K38" s="345">
        <v>8.6663434392706211</v>
      </c>
      <c r="L38" s="350">
        <f t="shared" si="11"/>
        <v>0.12520678683600828</v>
      </c>
      <c r="M38" s="345">
        <v>8.1523704305823497</v>
      </c>
      <c r="N38" s="350">
        <f t="shared" si="12"/>
        <v>2.7169572496381633E-2</v>
      </c>
      <c r="O38" s="345">
        <v>7.3893170206316228</v>
      </c>
      <c r="P38" s="350">
        <f t="shared" si="13"/>
        <v>8.2894631723124945E-3</v>
      </c>
      <c r="Q38" s="345">
        <v>8.5848533495741144</v>
      </c>
      <c r="R38" s="350">
        <f t="shared" si="14"/>
        <v>0.1162041933756619</v>
      </c>
      <c r="S38" s="345">
        <v>7.8106950330934621</v>
      </c>
      <c r="T38" s="350">
        <f t="shared" si="15"/>
        <v>1.4395740216805564E-2</v>
      </c>
    </row>
    <row r="39" spans="2:20" ht="15" hidden="1" customHeight="1" outlineLevel="1" x14ac:dyDescent="0.25">
      <c r="B39" s="114" t="s">
        <v>86</v>
      </c>
      <c r="C39" s="343">
        <v>7.8467846944603084</v>
      </c>
      <c r="D39" s="344">
        <f>C39-C52</f>
        <v>0.58110650397691366</v>
      </c>
      <c r="E39" s="343">
        <v>9.6677977161500817</v>
      </c>
      <c r="F39" s="344">
        <f>E39-E52</f>
        <v>0.88655809246441564</v>
      </c>
      <c r="G39" s="343">
        <v>8.3189847715736036</v>
      </c>
      <c r="H39" s="344">
        <f t="shared" si="9"/>
        <v>0.57889781053284306</v>
      </c>
      <c r="I39" s="345">
        <v>7.7712841902622927</v>
      </c>
      <c r="J39" s="344">
        <f t="shared" si="10"/>
        <v>0.41974012715124154</v>
      </c>
      <c r="K39" s="345">
        <v>8.3530445003973846</v>
      </c>
      <c r="L39" s="344">
        <f t="shared" si="11"/>
        <v>7.8183280256080678E-2</v>
      </c>
      <c r="M39" s="345">
        <v>8.0299643041688693</v>
      </c>
      <c r="N39" s="344">
        <f t="shared" si="12"/>
        <v>0.26758609032423131</v>
      </c>
      <c r="O39" s="343">
        <v>7.4502334725976898</v>
      </c>
      <c r="P39" s="344">
        <f t="shared" si="13"/>
        <v>0.5217270992638019</v>
      </c>
      <c r="Q39" s="343">
        <v>8.4915598010991893</v>
      </c>
      <c r="R39" s="344">
        <f t="shared" si="14"/>
        <v>0.19484561892958396</v>
      </c>
      <c r="S39" s="343">
        <v>7.8707428909070387</v>
      </c>
      <c r="T39" s="344">
        <f t="shared" si="15"/>
        <v>0.38432490142389142</v>
      </c>
    </row>
    <row r="40" spans="2:20" ht="15" hidden="1" customHeight="1" outlineLevel="1" x14ac:dyDescent="0.25">
      <c r="B40" s="114" t="s">
        <v>87</v>
      </c>
      <c r="C40" s="343">
        <v>7.93</v>
      </c>
      <c r="D40" s="344">
        <f t="shared" ref="D40:D49" si="22">C40-C53</f>
        <v>0.58000000000000007</v>
      </c>
      <c r="E40" s="343">
        <v>9.66</v>
      </c>
      <c r="F40" s="344">
        <f t="shared" ref="F40:F51" si="23">E40-E53</f>
        <v>0.3100000000000005</v>
      </c>
      <c r="G40" s="343">
        <v>8.35</v>
      </c>
      <c r="H40" s="344">
        <f t="shared" si="9"/>
        <v>0.40999999999999925</v>
      </c>
      <c r="I40" s="345">
        <v>8.3435919604585393</v>
      </c>
      <c r="J40" s="344">
        <f t="shared" si="10"/>
        <v>0.30159457561728331</v>
      </c>
      <c r="K40" s="345">
        <v>9.2709860590397852</v>
      </c>
      <c r="L40" s="344">
        <f t="shared" si="11"/>
        <v>0.13598804366793793</v>
      </c>
      <c r="M40" s="345">
        <v>8.7303698620986996</v>
      </c>
      <c r="N40" s="344">
        <f t="shared" si="12"/>
        <v>0.20439784892015922</v>
      </c>
      <c r="O40" s="343">
        <v>7.8280576320605482</v>
      </c>
      <c r="P40" s="344">
        <f t="shared" si="13"/>
        <v>0.37400202583102882</v>
      </c>
      <c r="Q40" s="343">
        <v>9.3231294279164345</v>
      </c>
      <c r="R40" s="344">
        <f t="shared" si="14"/>
        <v>0.2156158667174175</v>
      </c>
      <c r="S40" s="343">
        <v>8.3879635243615542</v>
      </c>
      <c r="T40" s="344">
        <f t="shared" si="15"/>
        <v>0.26762487889300424</v>
      </c>
    </row>
    <row r="41" spans="2:20" ht="15" hidden="1" customHeight="1" outlineLevel="1" x14ac:dyDescent="0.25">
      <c r="B41" s="114" t="s">
        <v>88</v>
      </c>
      <c r="C41" s="343">
        <v>6.09</v>
      </c>
      <c r="D41" s="344">
        <f t="shared" si="22"/>
        <v>-0.17999999999999972</v>
      </c>
      <c r="E41" s="343">
        <v>6.03</v>
      </c>
      <c r="F41" s="344">
        <f t="shared" si="23"/>
        <v>-0.16999999999999993</v>
      </c>
      <c r="G41" s="343">
        <v>6.08</v>
      </c>
      <c r="H41" s="344">
        <f t="shared" si="9"/>
        <v>-0.16999999999999993</v>
      </c>
      <c r="I41" s="345">
        <v>7.44</v>
      </c>
      <c r="J41" s="344">
        <f t="shared" si="10"/>
        <v>0.38000477440916747</v>
      </c>
      <c r="K41" s="345">
        <v>8.11</v>
      </c>
      <c r="L41" s="344">
        <f t="shared" si="11"/>
        <v>6.2440890125174064E-2</v>
      </c>
      <c r="M41" s="345">
        <v>7.71</v>
      </c>
      <c r="N41" s="344">
        <f t="shared" si="12"/>
        <v>0.24799009200283084</v>
      </c>
      <c r="O41" s="343">
        <v>6.92</v>
      </c>
      <c r="P41" s="344">
        <f t="shared" si="13"/>
        <v>0.33303023775745899</v>
      </c>
      <c r="Q41" s="343">
        <v>7.9</v>
      </c>
      <c r="R41" s="344">
        <f t="shared" si="14"/>
        <v>6.5606878380927824E-2</v>
      </c>
      <c r="S41" s="343">
        <v>7.29</v>
      </c>
      <c r="T41" s="344">
        <f t="shared" si="15"/>
        <v>0.23024542961714189</v>
      </c>
    </row>
    <row r="42" spans="2:20" ht="15" hidden="1" customHeight="1" outlineLevel="1" x14ac:dyDescent="0.25">
      <c r="B42" s="114" t="s">
        <v>89</v>
      </c>
      <c r="C42" s="343">
        <v>7.1589716684155302</v>
      </c>
      <c r="D42" s="344">
        <f t="shared" si="22"/>
        <v>0.99232993691742521</v>
      </c>
      <c r="E42" s="343">
        <v>6.14188679245283</v>
      </c>
      <c r="F42" s="344">
        <f t="shared" si="23"/>
        <v>-2.7509350449477665E-2</v>
      </c>
      <c r="G42" s="343">
        <v>6.922908492152466</v>
      </c>
      <c r="H42" s="344">
        <f t="shared" si="9"/>
        <v>0.75548775859142214</v>
      </c>
      <c r="I42" s="345">
        <v>7.7478145331705575</v>
      </c>
      <c r="J42" s="344">
        <f t="shared" si="10"/>
        <v>0.10844604796665447</v>
      </c>
      <c r="K42" s="345">
        <v>8.220406026409167</v>
      </c>
      <c r="L42" s="344">
        <f t="shared" si="11"/>
        <v>-0.73364479104371227</v>
      </c>
      <c r="M42" s="345">
        <v>7.938141492112484</v>
      </c>
      <c r="N42" s="344">
        <f t="shared" si="12"/>
        <v>-0.22514131678341442</v>
      </c>
      <c r="O42" s="343">
        <v>7.3138497740260711</v>
      </c>
      <c r="P42" s="344">
        <f t="shared" si="13"/>
        <v>0.27333725157935795</v>
      </c>
      <c r="Q42" s="343">
        <v>8.0249444629025213</v>
      </c>
      <c r="R42" s="344">
        <f t="shared" si="14"/>
        <v>-0.59409600221725078</v>
      </c>
      <c r="S42" s="343">
        <v>7.5729801462855297</v>
      </c>
      <c r="T42" s="344">
        <f t="shared" si="15"/>
        <v>-4.5372054730218103E-2</v>
      </c>
    </row>
    <row r="43" spans="2:20" ht="15" hidden="1" customHeight="1" outlineLevel="1" x14ac:dyDescent="0.25">
      <c r="B43" s="114" t="s">
        <v>90</v>
      </c>
      <c r="C43" s="343">
        <v>6.58</v>
      </c>
      <c r="D43" s="344">
        <f t="shared" si="22"/>
        <v>0.48834713158663678</v>
      </c>
      <c r="E43" s="343">
        <v>6.64</v>
      </c>
      <c r="F43" s="344">
        <f t="shared" si="23"/>
        <v>0.19864093555993989</v>
      </c>
      <c r="G43" s="343">
        <v>6.6</v>
      </c>
      <c r="H43" s="344">
        <f t="shared" si="9"/>
        <v>0.40758243891615997</v>
      </c>
      <c r="I43" s="345">
        <v>8.0573330022789555</v>
      </c>
      <c r="J43" s="344">
        <f t="shared" si="10"/>
        <v>0.3800216414984785</v>
      </c>
      <c r="K43" s="345">
        <v>8.7940253477439061</v>
      </c>
      <c r="L43" s="344">
        <f t="shared" si="11"/>
        <v>-0.24310018065160932</v>
      </c>
      <c r="M43" s="345">
        <v>8.3686476910236909</v>
      </c>
      <c r="N43" s="344">
        <f t="shared" si="12"/>
        <v>0.11679470857882457</v>
      </c>
      <c r="O43" s="343">
        <v>7.5374298159562612</v>
      </c>
      <c r="P43" s="344">
        <f t="shared" si="13"/>
        <v>0.40976220566915078</v>
      </c>
      <c r="Q43" s="343">
        <v>8.5431070675077461</v>
      </c>
      <c r="R43" s="344">
        <f t="shared" si="14"/>
        <v>-0.16769934508874051</v>
      </c>
      <c r="S43" s="343">
        <v>7.9261312519256446</v>
      </c>
      <c r="T43" s="344">
        <f t="shared" si="15"/>
        <v>0.17945779245247362</v>
      </c>
    </row>
    <row r="44" spans="2:20" ht="15" hidden="1" customHeight="1" outlineLevel="1" x14ac:dyDescent="0.25">
      <c r="B44" s="114" t="s">
        <v>91</v>
      </c>
      <c r="C44" s="343">
        <v>5.95</v>
      </c>
      <c r="D44" s="344">
        <f t="shared" si="22"/>
        <v>-9.9482352941175911E-2</v>
      </c>
      <c r="E44" s="343">
        <v>5.97</v>
      </c>
      <c r="F44" s="344">
        <f t="shared" si="23"/>
        <v>0.10367780222028955</v>
      </c>
      <c r="G44" s="343">
        <v>5.96</v>
      </c>
      <c r="H44" s="344">
        <f t="shared" si="9"/>
        <v>-3.1780424516898442E-2</v>
      </c>
      <c r="I44" s="345">
        <v>7.5498838381624509</v>
      </c>
      <c r="J44" s="344">
        <f t="shared" si="10"/>
        <v>1.6355303342858285E-2</v>
      </c>
      <c r="K44" s="345">
        <v>7.9155110003760809</v>
      </c>
      <c r="L44" s="344">
        <f t="shared" si="11"/>
        <v>0.18023409286550596</v>
      </c>
      <c r="M44" s="345">
        <v>7.7060978242858509</v>
      </c>
      <c r="N44" s="344">
        <f t="shared" si="12"/>
        <v>8.2947169027538514E-2</v>
      </c>
      <c r="O44" s="343">
        <v>6.9638867892836149</v>
      </c>
      <c r="P44" s="344">
        <f t="shared" si="13"/>
        <v>-2.5058859527570476E-2</v>
      </c>
      <c r="Q44" s="343">
        <v>7.6921922857291181</v>
      </c>
      <c r="R44" s="344">
        <f t="shared" si="14"/>
        <v>0.16820528215778552</v>
      </c>
      <c r="S44" s="343">
        <v>7.2500219251282365</v>
      </c>
      <c r="T44" s="344">
        <f t="shared" si="15"/>
        <v>4.0299792162467263E-2</v>
      </c>
    </row>
    <row r="45" spans="2:20" ht="15" hidden="1" customHeight="1" outlineLevel="1" x14ac:dyDescent="0.25">
      <c r="B45" s="114" t="s">
        <v>92</v>
      </c>
      <c r="C45" s="343">
        <v>6.77</v>
      </c>
      <c r="D45" s="344">
        <f t="shared" si="22"/>
        <v>0.15513972500058504</v>
      </c>
      <c r="E45" s="343">
        <v>6.13</v>
      </c>
      <c r="F45" s="344">
        <f t="shared" si="23"/>
        <v>0.27112243041659045</v>
      </c>
      <c r="G45" s="343">
        <v>6.61</v>
      </c>
      <c r="H45" s="344">
        <f t="shared" si="9"/>
        <v>0.2521404165184995</v>
      </c>
      <c r="I45" s="345">
        <v>7.9</v>
      </c>
      <c r="J45" s="344">
        <f t="shared" si="10"/>
        <v>0.59625324152731896</v>
      </c>
      <c r="K45" s="345">
        <v>8.0399999999999991</v>
      </c>
      <c r="L45" s="344">
        <f t="shared" si="11"/>
        <v>8.3447751593473285E-2</v>
      </c>
      <c r="M45" s="345">
        <v>7.96</v>
      </c>
      <c r="N45" s="344">
        <f t="shared" si="12"/>
        <v>0.38439781250434812</v>
      </c>
      <c r="O45" s="343">
        <v>7.32</v>
      </c>
      <c r="P45" s="344">
        <f t="shared" si="13"/>
        <v>0.54442420068181985</v>
      </c>
      <c r="Q45" s="343">
        <v>7.83</v>
      </c>
      <c r="R45" s="344">
        <f t="shared" si="14"/>
        <v>0.21593934346588917</v>
      </c>
      <c r="S45" s="343">
        <v>7.51</v>
      </c>
      <c r="T45" s="344">
        <f t="shared" si="15"/>
        <v>0.41219580042833126</v>
      </c>
    </row>
    <row r="46" spans="2:20" ht="15" hidden="1" customHeight="1" outlineLevel="1" x14ac:dyDescent="0.25">
      <c r="B46" s="114" t="s">
        <v>93</v>
      </c>
      <c r="C46" s="343">
        <v>6.714244619367661</v>
      </c>
      <c r="D46" s="344">
        <f t="shared" si="22"/>
        <v>0.3145546891333586</v>
      </c>
      <c r="E46" s="343">
        <v>6.1531798495555048</v>
      </c>
      <c r="F46" s="344">
        <f t="shared" si="23"/>
        <v>-1.0599062878068022</v>
      </c>
      <c r="G46" s="343">
        <v>6.5705836575875489</v>
      </c>
      <c r="H46" s="344">
        <f t="shared" si="9"/>
        <v>-6.7834122074665437E-2</v>
      </c>
      <c r="I46" s="345">
        <v>7.511684005944895</v>
      </c>
      <c r="J46" s="344">
        <f t="shared" si="10"/>
        <v>0.75969210003873577</v>
      </c>
      <c r="K46" s="345">
        <v>8.1653437818295274</v>
      </c>
      <c r="L46" s="344">
        <f t="shared" si="11"/>
        <v>0.37448624776038031</v>
      </c>
      <c r="M46" s="345">
        <v>7.7625836946453042</v>
      </c>
      <c r="N46" s="344">
        <f t="shared" si="12"/>
        <v>0.6124611955937409</v>
      </c>
      <c r="O46" s="343">
        <v>6.9908765293153543</v>
      </c>
      <c r="P46" s="344">
        <f t="shared" si="13"/>
        <v>0.59753922447969288</v>
      </c>
      <c r="Q46" s="343">
        <v>7.9323919451874341</v>
      </c>
      <c r="R46" s="344">
        <f t="shared" si="14"/>
        <v>0.37697965461479122</v>
      </c>
      <c r="S46" s="343">
        <v>7.3181305488860353</v>
      </c>
      <c r="T46" s="344">
        <f t="shared" si="15"/>
        <v>0.51319721149325304</v>
      </c>
    </row>
    <row r="47" spans="2:20" ht="15" hidden="1" customHeight="1" outlineLevel="1" x14ac:dyDescent="0.25">
      <c r="B47" s="114" t="s">
        <v>94</v>
      </c>
      <c r="C47" s="343">
        <v>6.9520800303686663</v>
      </c>
      <c r="D47" s="344">
        <f t="shared" si="22"/>
        <v>0.78211860317483772</v>
      </c>
      <c r="E47" s="343">
        <v>7.1064969473562956</v>
      </c>
      <c r="F47" s="344">
        <f t="shared" si="23"/>
        <v>0.56550349757463625</v>
      </c>
      <c r="G47" s="343">
        <v>6.9952208544532946</v>
      </c>
      <c r="H47" s="344">
        <f t="shared" si="9"/>
        <v>0.71159209191148864</v>
      </c>
      <c r="I47" s="345">
        <v>7.1476796999297818</v>
      </c>
      <c r="J47" s="344">
        <f t="shared" si="10"/>
        <v>0.77419327725557174</v>
      </c>
      <c r="K47" s="345">
        <v>7.6302202632263176</v>
      </c>
      <c r="L47" s="344">
        <f t="shared" si="11"/>
        <v>0.71858811159416636</v>
      </c>
      <c r="M47" s="345">
        <v>7.3493278971822384</v>
      </c>
      <c r="N47" s="344">
        <f t="shared" si="12"/>
        <v>0.75053526956021521</v>
      </c>
      <c r="O47" s="343">
        <v>6.8363755158184318</v>
      </c>
      <c r="P47" s="344">
        <f t="shared" si="13"/>
        <v>0.74723930524658844</v>
      </c>
      <c r="Q47" s="343">
        <v>7.6145082399795427</v>
      </c>
      <c r="R47" s="344">
        <f t="shared" si="14"/>
        <v>0.72042094009018065</v>
      </c>
      <c r="S47" s="343">
        <v>7.1377246896853972</v>
      </c>
      <c r="T47" s="344">
        <f t="shared" si="15"/>
        <v>0.73693803535655</v>
      </c>
    </row>
    <row r="48" spans="2:20" ht="15" hidden="1" customHeight="1" outlineLevel="1" x14ac:dyDescent="0.25">
      <c r="B48" s="114" t="s">
        <v>95</v>
      </c>
      <c r="C48" s="343">
        <v>8.07</v>
      </c>
      <c r="D48" s="344">
        <f t="shared" si="22"/>
        <v>4.454996896337704E-2</v>
      </c>
      <c r="E48" s="343">
        <v>8.9</v>
      </c>
      <c r="F48" s="344">
        <f t="shared" si="23"/>
        <v>0.24157658845241237</v>
      </c>
      <c r="G48" s="343">
        <v>8.3000000000000007</v>
      </c>
      <c r="H48" s="344">
        <f t="shared" si="9"/>
        <v>7.1910871033086465E-2</v>
      </c>
      <c r="I48" s="345">
        <v>7.8475638073492133</v>
      </c>
      <c r="J48" s="344">
        <f t="shared" si="10"/>
        <v>0.1993931754986118</v>
      </c>
      <c r="K48" s="345">
        <v>8.9104879285463543</v>
      </c>
      <c r="L48" s="344">
        <f t="shared" si="11"/>
        <v>0.20236031745634264</v>
      </c>
      <c r="M48" s="345">
        <v>8.3010761336846492</v>
      </c>
      <c r="N48" s="344">
        <f t="shared" si="12"/>
        <v>0.18086251803620712</v>
      </c>
      <c r="O48" s="343">
        <v>7.4960139072347136</v>
      </c>
      <c r="P48" s="344">
        <f t="shared" si="13"/>
        <v>0.22240151679928921</v>
      </c>
      <c r="Q48" s="343">
        <v>8.9246175038405511</v>
      </c>
      <c r="R48" s="344">
        <f t="shared" si="14"/>
        <v>0.20943086360799512</v>
      </c>
      <c r="S48" s="343">
        <v>8.0508114510135425</v>
      </c>
      <c r="T48" s="344">
        <f t="shared" si="15"/>
        <v>0.19098075517492319</v>
      </c>
    </row>
    <row r="49" spans="2:20" ht="15" hidden="1" customHeight="1" outlineLevel="1" x14ac:dyDescent="0.25">
      <c r="B49" s="114" t="s">
        <v>96</v>
      </c>
      <c r="C49" s="343">
        <v>8.67</v>
      </c>
      <c r="D49" s="344">
        <f t="shared" si="22"/>
        <v>-0.32000000000000028</v>
      </c>
      <c r="E49" s="343">
        <v>11.8</v>
      </c>
      <c r="F49" s="344">
        <f t="shared" si="23"/>
        <v>1.0400000000000009</v>
      </c>
      <c r="G49" s="343">
        <v>9.42</v>
      </c>
      <c r="H49" s="344">
        <f t="shared" si="9"/>
        <v>-9.9999999999999645E-2</v>
      </c>
      <c r="I49" s="345">
        <v>8.27</v>
      </c>
      <c r="J49" s="344">
        <f t="shared" si="10"/>
        <v>0.42728767909023979</v>
      </c>
      <c r="K49" s="345">
        <v>9.39</v>
      </c>
      <c r="L49" s="344">
        <f t="shared" si="11"/>
        <v>0.21826025370644331</v>
      </c>
      <c r="M49" s="345">
        <v>8.75</v>
      </c>
      <c r="N49" s="344">
        <f t="shared" si="12"/>
        <v>0.31979163043100201</v>
      </c>
      <c r="O49" s="343">
        <v>7.95</v>
      </c>
      <c r="P49" s="344">
        <f t="shared" si="13"/>
        <v>0.43053902946025424</v>
      </c>
      <c r="Q49" s="343">
        <v>9.5399999999999991</v>
      </c>
      <c r="R49" s="344">
        <f t="shared" si="14"/>
        <v>0.16957268111336532</v>
      </c>
      <c r="S49" s="343">
        <v>8.57</v>
      </c>
      <c r="T49" s="344">
        <f t="shared" si="15"/>
        <v>0.31760449956297876</v>
      </c>
    </row>
    <row r="50" spans="2:20" ht="15" hidden="1" customHeight="1" outlineLevel="1" x14ac:dyDescent="0.25">
      <c r="B50" s="114" t="s">
        <v>97</v>
      </c>
      <c r="C50" s="343">
        <v>8.77</v>
      </c>
      <c r="D50" s="344">
        <f>C50-C63</f>
        <v>-0.46000000000000085</v>
      </c>
      <c r="E50" s="343">
        <v>10.92</v>
      </c>
      <c r="F50" s="344">
        <f t="shared" si="23"/>
        <v>1.0099999999999998</v>
      </c>
      <c r="G50" s="343">
        <v>9.33</v>
      </c>
      <c r="H50" s="344">
        <f t="shared" si="9"/>
        <v>-0.11999999999999922</v>
      </c>
      <c r="I50" s="345">
        <v>8.5374625819302725</v>
      </c>
      <c r="J50" s="344">
        <f t="shared" si="10"/>
        <v>0.42676972508711941</v>
      </c>
      <c r="K50" s="345">
        <v>9.9314155466478038</v>
      </c>
      <c r="L50" s="344">
        <f t="shared" si="11"/>
        <v>0.81376542696833631</v>
      </c>
      <c r="M50" s="345">
        <v>9.1152412723647682</v>
      </c>
      <c r="N50" s="344">
        <f t="shared" si="12"/>
        <v>0.55504190749187643</v>
      </c>
      <c r="O50" s="343">
        <v>8.1381946059056034</v>
      </c>
      <c r="P50" s="344">
        <f t="shared" si="13"/>
        <v>0.24225779438050576</v>
      </c>
      <c r="Q50" s="343">
        <v>10.060530462184873</v>
      </c>
      <c r="R50" s="344">
        <f t="shared" si="14"/>
        <v>0.81928864890633157</v>
      </c>
      <c r="S50" s="343">
        <v>8.859663865546219</v>
      </c>
      <c r="T50" s="344">
        <f t="shared" si="15"/>
        <v>0.41559120905299629</v>
      </c>
    </row>
    <row r="51" spans="2:20" collapsed="1" x14ac:dyDescent="0.25">
      <c r="B51" s="125">
        <v>2011</v>
      </c>
      <c r="C51" s="345">
        <v>7.2667445968509012</v>
      </c>
      <c r="D51" s="350">
        <f t="shared" ref="D51" si="24">C51-C64</f>
        <v>0.25374373351232027</v>
      </c>
      <c r="E51" s="345">
        <v>7.840803279462941</v>
      </c>
      <c r="F51" s="350">
        <f t="shared" si="23"/>
        <v>0.25446858923214677</v>
      </c>
      <c r="G51" s="345">
        <v>7.4170280535127349</v>
      </c>
      <c r="H51" s="350">
        <f t="shared" si="9"/>
        <v>0.22729099249380447</v>
      </c>
      <c r="I51" s="345">
        <v>7.8253346542579312</v>
      </c>
      <c r="J51" s="350">
        <f t="shared" si="10"/>
        <v>0.39690073052806252</v>
      </c>
      <c r="K51" s="345">
        <v>8.5411366524346128</v>
      </c>
      <c r="L51" s="350">
        <f t="shared" si="11"/>
        <v>0.14351332357925983</v>
      </c>
      <c r="M51" s="345">
        <v>8.125200858085968</v>
      </c>
      <c r="N51" s="350">
        <f t="shared" si="12"/>
        <v>0.2834466050971205</v>
      </c>
      <c r="O51" s="345">
        <v>7.3810275574593103</v>
      </c>
      <c r="P51" s="350">
        <f t="shared" si="13"/>
        <v>0.38885817808568479</v>
      </c>
      <c r="Q51" s="345">
        <v>8.4686491561984525</v>
      </c>
      <c r="R51" s="350">
        <f t="shared" si="14"/>
        <v>0.18340039172760214</v>
      </c>
      <c r="S51" s="345">
        <v>7.7962992928766566</v>
      </c>
      <c r="T51" s="350">
        <f t="shared" si="15"/>
        <v>0.297447114643977</v>
      </c>
    </row>
    <row r="52" spans="2:20" ht="15" hidden="1" customHeight="1" outlineLevel="1" x14ac:dyDescent="0.25">
      <c r="B52" s="114" t="s">
        <v>86</v>
      </c>
      <c r="C52" s="343">
        <v>7.2656781904833947</v>
      </c>
      <c r="D52" s="344">
        <f>C52-C65</f>
        <v>-0.52288779331841528</v>
      </c>
      <c r="E52" s="343">
        <v>8.781239623685666</v>
      </c>
      <c r="F52" s="344">
        <f>E52-E65</f>
        <v>0.20244469466994985</v>
      </c>
      <c r="G52" s="343">
        <v>7.7400869610407605</v>
      </c>
      <c r="H52" s="344">
        <f t="shared" si="9"/>
        <v>-0.31248200201502829</v>
      </c>
      <c r="I52" s="345">
        <v>7.3515440631110511</v>
      </c>
      <c r="J52" s="344">
        <f t="shared" si="10"/>
        <v>-0.29610183379641786</v>
      </c>
      <c r="K52" s="345">
        <v>8.2748612201413039</v>
      </c>
      <c r="L52" s="344">
        <f t="shared" si="11"/>
        <v>-0.65185476392538177</v>
      </c>
      <c r="M52" s="345">
        <v>7.762378213844638</v>
      </c>
      <c r="N52" s="344">
        <f t="shared" si="12"/>
        <v>-0.45186394717591938</v>
      </c>
      <c r="O52" s="343">
        <v>6.9285063733338879</v>
      </c>
      <c r="P52" s="344">
        <f t="shared" si="13"/>
        <v>-0.36166628116272825</v>
      </c>
      <c r="Q52" s="343">
        <v>8.2967141821696053</v>
      </c>
      <c r="R52" s="344">
        <f t="shared" si="14"/>
        <v>-0.58937835264608474</v>
      </c>
      <c r="S52" s="343">
        <v>7.4864179894831473</v>
      </c>
      <c r="T52" s="344">
        <f t="shared" si="15"/>
        <v>-0.45035224680064534</v>
      </c>
    </row>
    <row r="53" spans="2:20" ht="15" hidden="1" customHeight="1" outlineLevel="1" x14ac:dyDescent="0.25">
      <c r="B53" s="114" t="s">
        <v>87</v>
      </c>
      <c r="C53" s="343">
        <v>7.35</v>
      </c>
      <c r="D53" s="344">
        <f t="shared" ref="D53:H102" si="25">C53-C66</f>
        <v>-0.22837671847687435</v>
      </c>
      <c r="E53" s="343">
        <v>9.35</v>
      </c>
      <c r="F53" s="344">
        <f t="shared" si="25"/>
        <v>0.45787451984635119</v>
      </c>
      <c r="G53" s="343">
        <v>7.94</v>
      </c>
      <c r="H53" s="344">
        <f t="shared" si="9"/>
        <v>-4.1548184288942025E-2</v>
      </c>
      <c r="I53" s="345">
        <v>8.041997384841256</v>
      </c>
      <c r="J53" s="344">
        <f t="shared" si="10"/>
        <v>0.10919881636564455</v>
      </c>
      <c r="K53" s="345">
        <v>9.1349980153718473</v>
      </c>
      <c r="L53" s="344">
        <f t="shared" si="11"/>
        <v>7.7556407550011031E-2</v>
      </c>
      <c r="M53" s="345">
        <v>8.5259720131785404</v>
      </c>
      <c r="N53" s="344">
        <f t="shared" si="12"/>
        <v>0.10304170435670024</v>
      </c>
      <c r="O53" s="343">
        <v>7.4540556062295193</v>
      </c>
      <c r="P53" s="344">
        <f t="shared" si="13"/>
        <v>4.3974273653869744E-2</v>
      </c>
      <c r="Q53" s="343">
        <v>9.107513561199017</v>
      </c>
      <c r="R53" s="344">
        <f t="shared" si="14"/>
        <v>4.2145164567058302E-2</v>
      </c>
      <c r="S53" s="343">
        <v>8.12033864546855</v>
      </c>
      <c r="T53" s="344">
        <f t="shared" si="15"/>
        <v>5.7789224002284811E-2</v>
      </c>
    </row>
    <row r="54" spans="2:20" ht="15" hidden="1" customHeight="1" outlineLevel="1" x14ac:dyDescent="0.25">
      <c r="B54" s="114" t="s">
        <v>88</v>
      </c>
      <c r="C54" s="343">
        <v>6.27</v>
      </c>
      <c r="D54" s="344">
        <f t="shared" si="25"/>
        <v>-0.1347240399405587</v>
      </c>
      <c r="E54" s="343">
        <v>6.2</v>
      </c>
      <c r="F54" s="344">
        <f t="shared" si="25"/>
        <v>-0.19043706380240533</v>
      </c>
      <c r="G54" s="343">
        <v>6.25</v>
      </c>
      <c r="H54" s="344">
        <f t="shared" si="9"/>
        <v>-0.1497950819672127</v>
      </c>
      <c r="I54" s="345">
        <v>7.0599952255908329</v>
      </c>
      <c r="J54" s="344">
        <f t="shared" si="10"/>
        <v>-0.19247654133802428</v>
      </c>
      <c r="K54" s="345">
        <v>8.0475591098748254</v>
      </c>
      <c r="L54" s="344">
        <f t="shared" si="11"/>
        <v>0.30874224897932834</v>
      </c>
      <c r="M54" s="345">
        <v>7.4620099079971691</v>
      </c>
      <c r="N54" s="344">
        <f t="shared" si="12"/>
        <v>-3.4438291245884045E-3</v>
      </c>
      <c r="O54" s="343">
        <v>6.5869697622425409</v>
      </c>
      <c r="P54" s="344">
        <f t="shared" si="13"/>
        <v>-0.18086759603740887</v>
      </c>
      <c r="Q54" s="343">
        <v>7.8343931216190725</v>
      </c>
      <c r="R54" s="344">
        <f t="shared" si="14"/>
        <v>0.23299736351002132</v>
      </c>
      <c r="S54" s="343">
        <v>7.0597545703828581</v>
      </c>
      <c r="T54" s="344">
        <f t="shared" si="15"/>
        <v>-4.7346209865665401E-2</v>
      </c>
    </row>
    <row r="55" spans="2:20" ht="15" hidden="1" customHeight="1" outlineLevel="1" x14ac:dyDescent="0.25">
      <c r="B55" s="114" t="s">
        <v>89</v>
      </c>
      <c r="C55" s="343">
        <v>6.166641731498105</v>
      </c>
      <c r="D55" s="344">
        <f t="shared" si="25"/>
        <v>-0.78335826850189516</v>
      </c>
      <c r="E55" s="343">
        <v>6.1693961429023076</v>
      </c>
      <c r="F55" s="344">
        <f t="shared" si="25"/>
        <v>-0.52060385709769275</v>
      </c>
      <c r="G55" s="343">
        <v>6.1674207335610438</v>
      </c>
      <c r="H55" s="344">
        <f t="shared" si="9"/>
        <v>-0.69257926643895651</v>
      </c>
      <c r="I55" s="345">
        <v>7.639368485203903</v>
      </c>
      <c r="J55" s="344">
        <f t="shared" si="10"/>
        <v>-0.20498831282720786</v>
      </c>
      <c r="K55" s="345">
        <v>8.9540508174528792</v>
      </c>
      <c r="L55" s="344">
        <f t="shared" si="11"/>
        <v>0.54382281582013015</v>
      </c>
      <c r="M55" s="345">
        <v>8.1632828088958984</v>
      </c>
      <c r="N55" s="344">
        <f t="shared" si="12"/>
        <v>7.5023225688234163E-2</v>
      </c>
      <c r="O55" s="343">
        <v>7.0405125224467131</v>
      </c>
      <c r="P55" s="344">
        <f t="shared" si="13"/>
        <v>-0.27240132290138419</v>
      </c>
      <c r="Q55" s="343">
        <v>8.6190404651197721</v>
      </c>
      <c r="R55" s="344">
        <f t="shared" si="14"/>
        <v>0.40068274316431207</v>
      </c>
      <c r="S55" s="343">
        <v>7.6183522010157478</v>
      </c>
      <c r="T55" s="344">
        <f t="shared" si="15"/>
        <v>-5.3366025818877283E-2</v>
      </c>
    </row>
    <row r="56" spans="2:20" ht="15" hidden="1" customHeight="1" outlineLevel="1" x14ac:dyDescent="0.25">
      <c r="B56" s="114" t="s">
        <v>90</v>
      </c>
      <c r="C56" s="343">
        <v>6.0916528684133633</v>
      </c>
      <c r="D56" s="344">
        <f t="shared" si="25"/>
        <v>-0.33834713158663643</v>
      </c>
      <c r="E56" s="343">
        <v>6.4413590644400598</v>
      </c>
      <c r="F56" s="344">
        <f t="shared" si="25"/>
        <v>-0.10864093555994003</v>
      </c>
      <c r="G56" s="343">
        <v>6.1924175610838397</v>
      </c>
      <c r="H56" s="344">
        <f t="shared" si="9"/>
        <v>-0.27758243891616008</v>
      </c>
      <c r="I56" s="345">
        <v>7.677311360780477</v>
      </c>
      <c r="J56" s="344">
        <f t="shared" si="10"/>
        <v>-4.0870041449303507E-2</v>
      </c>
      <c r="K56" s="345">
        <v>9.0371255283955154</v>
      </c>
      <c r="L56" s="344">
        <f t="shared" si="11"/>
        <v>0.5794662652116358</v>
      </c>
      <c r="M56" s="345">
        <v>8.2518529824448663</v>
      </c>
      <c r="N56" s="344">
        <f t="shared" si="12"/>
        <v>0.1951265757236964</v>
      </c>
      <c r="O56" s="343">
        <v>7.1276676102871104</v>
      </c>
      <c r="P56" s="344">
        <f t="shared" si="13"/>
        <v>-0.10103355096310285</v>
      </c>
      <c r="Q56" s="343">
        <v>8.7108064125964866</v>
      </c>
      <c r="R56" s="344">
        <f t="shared" si="14"/>
        <v>0.52831132259668934</v>
      </c>
      <c r="S56" s="343">
        <v>7.746673459473171</v>
      </c>
      <c r="T56" s="344">
        <f t="shared" si="15"/>
        <v>0.11516134485567786</v>
      </c>
    </row>
    <row r="57" spans="2:20" ht="15" hidden="1" customHeight="1" outlineLevel="1" x14ac:dyDescent="0.25">
      <c r="B57" s="114" t="s">
        <v>91</v>
      </c>
      <c r="C57" s="343">
        <v>6.0494823529411761</v>
      </c>
      <c r="D57" s="344">
        <f t="shared" si="25"/>
        <v>-0.13051764705882363</v>
      </c>
      <c r="E57" s="343">
        <v>5.8663221977797102</v>
      </c>
      <c r="F57" s="344">
        <f t="shared" si="25"/>
        <v>-0.46367780222028987</v>
      </c>
      <c r="G57" s="343">
        <v>5.9917804245168984</v>
      </c>
      <c r="H57" s="344">
        <f t="shared" si="9"/>
        <v>-0.23821957548310202</v>
      </c>
      <c r="I57" s="345">
        <v>7.5335285348195926</v>
      </c>
      <c r="J57" s="344">
        <f t="shared" si="10"/>
        <v>-8.8844020215264052E-2</v>
      </c>
      <c r="K57" s="345">
        <v>7.735276907510575</v>
      </c>
      <c r="L57" s="344">
        <f t="shared" si="11"/>
        <v>-0.26292667736506825</v>
      </c>
      <c r="M57" s="345">
        <v>7.6231506552583124</v>
      </c>
      <c r="N57" s="344">
        <f t="shared" si="12"/>
        <v>-0.16601614379322349</v>
      </c>
      <c r="O57" s="343">
        <v>6.9889456488111854</v>
      </c>
      <c r="P57" s="344">
        <f t="shared" si="13"/>
        <v>-3.4519044519015551E-2</v>
      </c>
      <c r="Q57" s="343">
        <v>7.5239870035713325</v>
      </c>
      <c r="R57" s="344">
        <f t="shared" si="14"/>
        <v>-0.2242371700401673</v>
      </c>
      <c r="S57" s="343">
        <v>7.2097221329657692</v>
      </c>
      <c r="T57" s="344">
        <f t="shared" si="15"/>
        <v>-0.11217931684364846</v>
      </c>
    </row>
    <row r="58" spans="2:20" ht="15" hidden="1" customHeight="1" outlineLevel="1" x14ac:dyDescent="0.25">
      <c r="B58" s="114" t="s">
        <v>92</v>
      </c>
      <c r="C58" s="343">
        <v>6.6148602749994145</v>
      </c>
      <c r="D58" s="344">
        <f t="shared" si="25"/>
        <v>0.16318294860964766</v>
      </c>
      <c r="E58" s="343">
        <v>5.8588775695834094</v>
      </c>
      <c r="F58" s="344">
        <f t="shared" si="25"/>
        <v>-0.75085249667709686</v>
      </c>
      <c r="G58" s="343">
        <v>6.3578595834815008</v>
      </c>
      <c r="H58" s="344">
        <f t="shared" si="9"/>
        <v>-0.15110179876335739</v>
      </c>
      <c r="I58" s="345">
        <v>7.3037467584726814</v>
      </c>
      <c r="J58" s="344">
        <f t="shared" si="10"/>
        <v>-0.22225727176695109</v>
      </c>
      <c r="K58" s="345">
        <v>7.9565522484065259</v>
      </c>
      <c r="L58" s="344">
        <f t="shared" si="11"/>
        <v>-0.25945265178804</v>
      </c>
      <c r="M58" s="345">
        <v>7.5756021874956518</v>
      </c>
      <c r="N58" s="344">
        <f t="shared" si="12"/>
        <v>-0.23747166255569052</v>
      </c>
      <c r="O58" s="343">
        <v>6.7755757993181804</v>
      </c>
      <c r="P58" s="344">
        <f t="shared" si="13"/>
        <v>-0.1855453199294157</v>
      </c>
      <c r="Q58" s="343">
        <v>7.6140606565341109</v>
      </c>
      <c r="R58" s="344">
        <f t="shared" si="14"/>
        <v>-0.32547350974693146</v>
      </c>
      <c r="S58" s="343">
        <v>7.0978041995716685</v>
      </c>
      <c r="T58" s="344">
        <f t="shared" si="15"/>
        <v>-0.24405449738538287</v>
      </c>
    </row>
    <row r="59" spans="2:20" ht="15" hidden="1" customHeight="1" outlineLevel="1" x14ac:dyDescent="0.25">
      <c r="B59" s="114" t="s">
        <v>93</v>
      </c>
      <c r="C59" s="343">
        <v>6.3996899302343024</v>
      </c>
      <c r="D59" s="344">
        <f t="shared" si="25"/>
        <v>-0.28031006976569728</v>
      </c>
      <c r="E59" s="343">
        <v>7.213086137362307</v>
      </c>
      <c r="F59" s="344">
        <f t="shared" si="25"/>
        <v>0.37308613736230711</v>
      </c>
      <c r="G59" s="343">
        <v>6.6384177796622144</v>
      </c>
      <c r="H59" s="344">
        <f t="shared" si="9"/>
        <v>-0.10158222033778586</v>
      </c>
      <c r="I59" s="345">
        <v>6.7519919059061593</v>
      </c>
      <c r="J59" s="344">
        <f t="shared" si="10"/>
        <v>-0.16051943533214708</v>
      </c>
      <c r="K59" s="345">
        <v>7.7908575340691471</v>
      </c>
      <c r="L59" s="344">
        <f t="shared" si="11"/>
        <v>0.16920592954509228</v>
      </c>
      <c r="M59" s="345">
        <v>7.1501224990515633</v>
      </c>
      <c r="N59" s="344">
        <f t="shared" si="12"/>
        <v>-5.2852132352002812E-2</v>
      </c>
      <c r="O59" s="343">
        <v>6.3933373048356614</v>
      </c>
      <c r="P59" s="344">
        <f t="shared" si="13"/>
        <v>-0.14660521331165466</v>
      </c>
      <c r="Q59" s="343">
        <v>7.5554122905726429</v>
      </c>
      <c r="R59" s="344">
        <f t="shared" si="14"/>
        <v>2.274621958654155E-2</v>
      </c>
      <c r="S59" s="343">
        <v>6.8049333373927823</v>
      </c>
      <c r="T59" s="344">
        <f t="shared" si="15"/>
        <v>-0.11244154591918765</v>
      </c>
    </row>
    <row r="60" spans="2:20" ht="15" hidden="1" customHeight="1" outlineLevel="1" x14ac:dyDescent="0.25">
      <c r="B60" s="114" t="s">
        <v>94</v>
      </c>
      <c r="C60" s="343">
        <v>6.1699614271938286</v>
      </c>
      <c r="D60" s="344">
        <f t="shared" si="25"/>
        <v>-0.15003857280617172</v>
      </c>
      <c r="E60" s="343">
        <v>6.5409934497816593</v>
      </c>
      <c r="F60" s="344">
        <f t="shared" si="25"/>
        <v>-4.900655021834055E-2</v>
      </c>
      <c r="G60" s="343">
        <v>6.2836287625418059</v>
      </c>
      <c r="H60" s="344">
        <f t="shared" si="9"/>
        <v>-0.11637123745819444</v>
      </c>
      <c r="I60" s="345">
        <v>6.3734864226742101</v>
      </c>
      <c r="J60" s="344">
        <f t="shared" si="10"/>
        <v>-0.52597111516537076</v>
      </c>
      <c r="K60" s="345">
        <v>6.9116321516321513</v>
      </c>
      <c r="L60" s="344">
        <f t="shared" si="11"/>
        <v>-0.93029832365466003</v>
      </c>
      <c r="M60" s="345">
        <v>6.5987926276220232</v>
      </c>
      <c r="N60" s="344">
        <f t="shared" si="12"/>
        <v>-0.70577873915330169</v>
      </c>
      <c r="O60" s="343">
        <v>6.0891362105718434</v>
      </c>
      <c r="P60" s="344">
        <f t="shared" si="13"/>
        <v>-0.42524343742512194</v>
      </c>
      <c r="Q60" s="343">
        <v>6.8940872998893621</v>
      </c>
      <c r="R60" s="344">
        <f t="shared" si="14"/>
        <v>-0.78518388368142755</v>
      </c>
      <c r="S60" s="343">
        <v>6.4007866543288472</v>
      </c>
      <c r="T60" s="344">
        <f t="shared" si="15"/>
        <v>-0.57395942028339419</v>
      </c>
    </row>
    <row r="61" spans="2:20" ht="15" hidden="1" customHeight="1" outlineLevel="1" x14ac:dyDescent="0.25">
      <c r="B61" s="114" t="s">
        <v>95</v>
      </c>
      <c r="C61" s="343">
        <v>8.0254500310366232</v>
      </c>
      <c r="D61" s="344">
        <f t="shared" si="25"/>
        <v>-0.15454996896337647</v>
      </c>
      <c r="E61" s="343">
        <v>8.658423411547588</v>
      </c>
      <c r="F61" s="344">
        <f t="shared" si="25"/>
        <v>-0.14157658845241272</v>
      </c>
      <c r="G61" s="343">
        <v>8.2280891289669142</v>
      </c>
      <c r="H61" s="344">
        <f t="shared" si="9"/>
        <v>-0.17191087103308611</v>
      </c>
      <c r="I61" s="345">
        <v>7.6481706318506015</v>
      </c>
      <c r="J61" s="344">
        <f t="shared" si="10"/>
        <v>-0.26203149374388524</v>
      </c>
      <c r="K61" s="345">
        <v>8.7081276110900117</v>
      </c>
      <c r="L61" s="344">
        <f t="shared" si="11"/>
        <v>0.10030095317799592</v>
      </c>
      <c r="M61" s="345">
        <v>8.1202136156484421</v>
      </c>
      <c r="N61" s="344">
        <f t="shared" si="12"/>
        <v>-0.12499997548251329</v>
      </c>
      <c r="O61" s="343">
        <v>7.2736123904354244</v>
      </c>
      <c r="P61" s="344">
        <f t="shared" si="13"/>
        <v>-0.23468498542983607</v>
      </c>
      <c r="Q61" s="343">
        <v>8.715186640232556</v>
      </c>
      <c r="R61" s="344">
        <f t="shared" si="14"/>
        <v>3.1903016539176932E-2</v>
      </c>
      <c r="S61" s="343">
        <v>7.8598306958386193</v>
      </c>
      <c r="T61" s="344">
        <f t="shared" si="15"/>
        <v>-0.16314077236224556</v>
      </c>
    </row>
    <row r="62" spans="2:20" ht="15" hidden="1" customHeight="1" outlineLevel="1" x14ac:dyDescent="0.25">
      <c r="B62" s="114" t="s">
        <v>96</v>
      </c>
      <c r="C62" s="343">
        <v>8.99</v>
      </c>
      <c r="D62" s="344">
        <f t="shared" si="25"/>
        <v>0.96000000000000085</v>
      </c>
      <c r="E62" s="343">
        <v>10.76</v>
      </c>
      <c r="F62" s="344">
        <f t="shared" si="25"/>
        <v>-0.25999999999999979</v>
      </c>
      <c r="G62" s="343">
        <v>9.52</v>
      </c>
      <c r="H62" s="344">
        <f t="shared" si="9"/>
        <v>0.52999999999999936</v>
      </c>
      <c r="I62" s="345">
        <v>7.8427123209097598</v>
      </c>
      <c r="J62" s="344">
        <f t="shared" si="10"/>
        <v>7.7545372683585079E-2</v>
      </c>
      <c r="K62" s="345">
        <v>9.1717397462935573</v>
      </c>
      <c r="L62" s="344">
        <f t="shared" si="11"/>
        <v>0.26306787521389197</v>
      </c>
      <c r="M62" s="345">
        <v>8.430208369568998</v>
      </c>
      <c r="N62" s="344">
        <f t="shared" si="12"/>
        <v>0.13421662234349441</v>
      </c>
      <c r="O62" s="343">
        <v>7.5194609705397459</v>
      </c>
      <c r="P62" s="344">
        <f t="shared" si="13"/>
        <v>0.12852796120831211</v>
      </c>
      <c r="Q62" s="343">
        <v>9.3704273188866338</v>
      </c>
      <c r="R62" s="344">
        <f t="shared" si="14"/>
        <v>0.14248309602542797</v>
      </c>
      <c r="S62" s="343">
        <v>8.2523955004370215</v>
      </c>
      <c r="T62" s="344">
        <f t="shared" si="15"/>
        <v>9.1010892234356433E-2</v>
      </c>
    </row>
    <row r="63" spans="2:20" ht="15" hidden="1" customHeight="1" outlineLevel="1" x14ac:dyDescent="0.25">
      <c r="B63" s="114" t="s">
        <v>97</v>
      </c>
      <c r="C63" s="343">
        <v>9.23</v>
      </c>
      <c r="D63" s="344">
        <f t="shared" si="25"/>
        <v>-0.45999999999999908</v>
      </c>
      <c r="E63" s="343">
        <v>9.91</v>
      </c>
      <c r="F63" s="344">
        <f t="shared" si="25"/>
        <v>-1.5099999999999998</v>
      </c>
      <c r="G63" s="343">
        <v>9.4499999999999993</v>
      </c>
      <c r="H63" s="344">
        <f t="shared" si="9"/>
        <v>-0.85000000000000142</v>
      </c>
      <c r="I63" s="345">
        <v>8.1106928568431531</v>
      </c>
      <c r="J63" s="344">
        <f t="shared" si="10"/>
        <v>-0.90450775894349533</v>
      </c>
      <c r="K63" s="345">
        <v>9.1176501196794675</v>
      </c>
      <c r="L63" s="344">
        <f t="shared" si="11"/>
        <v>4.120547888092041E-2</v>
      </c>
      <c r="M63" s="345">
        <v>8.5601993648728918</v>
      </c>
      <c r="N63" s="344">
        <f t="shared" si="12"/>
        <v>-0.48462769164846975</v>
      </c>
      <c r="O63" s="343">
        <v>7.8959368115250976</v>
      </c>
      <c r="P63" s="344">
        <f t="shared" si="13"/>
        <v>-0.72706221916349012</v>
      </c>
      <c r="Q63" s="343">
        <v>9.2412418132785419</v>
      </c>
      <c r="R63" s="344">
        <f t="shared" si="14"/>
        <v>-0.19922475192644207</v>
      </c>
      <c r="S63" s="343">
        <v>8.4440726564932227</v>
      </c>
      <c r="T63" s="344">
        <f t="shared" si="15"/>
        <v>-0.54008672154370707</v>
      </c>
    </row>
    <row r="64" spans="2:20" collapsed="1" x14ac:dyDescent="0.25">
      <c r="B64" s="125">
        <v>2010</v>
      </c>
      <c r="C64" s="345">
        <v>7.013000863338581</v>
      </c>
      <c r="D64" s="350">
        <f t="shared" si="25"/>
        <v>-0.15257871684980362</v>
      </c>
      <c r="E64" s="345">
        <v>7.5863346902307942</v>
      </c>
      <c r="F64" s="350">
        <f t="shared" si="25"/>
        <v>-0.21926832289338094</v>
      </c>
      <c r="G64" s="345">
        <v>7.1897370610189304</v>
      </c>
      <c r="H64" s="350">
        <f t="shared" si="9"/>
        <v>-0.18976177874372713</v>
      </c>
      <c r="I64" s="345">
        <v>7.4284339237298687</v>
      </c>
      <c r="J64" s="350">
        <f t="shared" si="10"/>
        <v>-0.22593339758439868</v>
      </c>
      <c r="K64" s="345">
        <v>8.397623328855353</v>
      </c>
      <c r="L64" s="350">
        <f t="shared" si="11"/>
        <v>-1.6745828806051577E-2</v>
      </c>
      <c r="M64" s="345">
        <v>7.8417542529888475</v>
      </c>
      <c r="N64" s="350">
        <f t="shared" si="12"/>
        <v>-0.15105268239501513</v>
      </c>
      <c r="O64" s="345">
        <v>6.9921693793736255</v>
      </c>
      <c r="P64" s="350">
        <f t="shared" si="13"/>
        <v>-0.20748362309691615</v>
      </c>
      <c r="Q64" s="345">
        <v>8.2852487644708503</v>
      </c>
      <c r="R64" s="350">
        <f t="shared" si="14"/>
        <v>-7.2281011679779184E-2</v>
      </c>
      <c r="S64" s="345">
        <v>7.4988521782326796</v>
      </c>
      <c r="T64" s="350">
        <f t="shared" si="15"/>
        <v>-0.17455028602755984</v>
      </c>
    </row>
    <row r="65" spans="2:20" ht="15" hidden="1" customHeight="1" outlineLevel="1" x14ac:dyDescent="0.25">
      <c r="B65" s="114" t="s">
        <v>86</v>
      </c>
      <c r="C65" s="343">
        <v>7.78856598380181</v>
      </c>
      <c r="D65" s="344">
        <f t="shared" si="25"/>
        <v>-0.13143401619818995</v>
      </c>
      <c r="E65" s="343">
        <v>8.5787949290157162</v>
      </c>
      <c r="F65" s="344">
        <f t="shared" si="25"/>
        <v>-0.60120507098428355</v>
      </c>
      <c r="G65" s="343">
        <v>8.0525689630557888</v>
      </c>
      <c r="H65" s="344">
        <f t="shared" si="25"/>
        <v>-0.30743103694421059</v>
      </c>
      <c r="I65" s="345">
        <v>7.647645896907469</v>
      </c>
      <c r="J65" s="344">
        <f t="shared" si="10"/>
        <v>-0.5739139458281981</v>
      </c>
      <c r="K65" s="345">
        <v>8.9267159840666856</v>
      </c>
      <c r="L65" s="344">
        <f t="shared" si="11"/>
        <v>8.1845405397489301E-2</v>
      </c>
      <c r="M65" s="345">
        <v>8.2142421610205574</v>
      </c>
      <c r="N65" s="344">
        <f t="shared" si="12"/>
        <v>-0.30249697290214073</v>
      </c>
      <c r="O65" s="343">
        <v>7.2901726544966161</v>
      </c>
      <c r="P65" s="344">
        <f t="shared" si="13"/>
        <v>-0.34408678266794368</v>
      </c>
      <c r="Q65" s="343">
        <v>8.8860925348156901</v>
      </c>
      <c r="R65" s="344">
        <f t="shared" si="14"/>
        <v>-3.4405658325063371E-2</v>
      </c>
      <c r="S65" s="343">
        <v>7.9367702362837926</v>
      </c>
      <c r="T65" s="344">
        <f t="shared" si="15"/>
        <v>-0.24934493108455857</v>
      </c>
    </row>
    <row r="66" spans="2:20" ht="15" hidden="1" customHeight="1" outlineLevel="1" x14ac:dyDescent="0.25">
      <c r="B66" s="114" t="s">
        <v>87</v>
      </c>
      <c r="C66" s="343">
        <v>7.578376718476874</v>
      </c>
      <c r="D66" s="344">
        <f t="shared" si="25"/>
        <v>2.8376718476874174E-2</v>
      </c>
      <c r="E66" s="343">
        <v>8.8921254801536485</v>
      </c>
      <c r="F66" s="344">
        <f t="shared" si="25"/>
        <v>-1.7874519846351689E-2</v>
      </c>
      <c r="G66" s="343">
        <v>7.9815481842889424</v>
      </c>
      <c r="H66" s="344">
        <f t="shared" si="25"/>
        <v>-2.8451815711057371E-2</v>
      </c>
      <c r="I66" s="345">
        <v>7.9327985684756115</v>
      </c>
      <c r="J66" s="344">
        <f t="shared" si="10"/>
        <v>-3.0477109765696397E-3</v>
      </c>
      <c r="K66" s="345">
        <v>9.0574416078218363</v>
      </c>
      <c r="L66" s="344">
        <f t="shared" si="11"/>
        <v>0.61896632038537724</v>
      </c>
      <c r="M66" s="345">
        <v>8.4229303088218401</v>
      </c>
      <c r="N66" s="344">
        <f t="shared" si="12"/>
        <v>0.24800718551765044</v>
      </c>
      <c r="O66" s="343">
        <v>7.4100813325756496</v>
      </c>
      <c r="P66" s="344">
        <f t="shared" si="13"/>
        <v>5.7586759970297052E-2</v>
      </c>
      <c r="Q66" s="343">
        <v>9.0653683966319587</v>
      </c>
      <c r="R66" s="344">
        <f t="shared" si="14"/>
        <v>0.48438029593311072</v>
      </c>
      <c r="S66" s="343">
        <v>8.0625494214662652</v>
      </c>
      <c r="T66" s="344">
        <f t="shared" si="15"/>
        <v>0.18277918938214022</v>
      </c>
    </row>
    <row r="67" spans="2:20" ht="15" hidden="1" customHeight="1" outlineLevel="1" x14ac:dyDescent="0.25">
      <c r="B67" s="114" t="s">
        <v>88</v>
      </c>
      <c r="C67" s="343">
        <v>6.4047240399405583</v>
      </c>
      <c r="D67" s="344">
        <f t="shared" si="25"/>
        <v>-0.75527596005944186</v>
      </c>
      <c r="E67" s="343">
        <v>6.3904370638024055</v>
      </c>
      <c r="F67" s="344">
        <f t="shared" si="25"/>
        <v>-0.82956293619759425</v>
      </c>
      <c r="G67" s="343">
        <v>6.3997950819672127</v>
      </c>
      <c r="H67" s="344">
        <f t="shared" si="25"/>
        <v>-0.78020491803278702</v>
      </c>
      <c r="I67" s="345">
        <v>7.2524717669288572</v>
      </c>
      <c r="J67" s="344">
        <f t="shared" si="10"/>
        <v>-0.445560607133479</v>
      </c>
      <c r="K67" s="345">
        <v>7.738816860895497</v>
      </c>
      <c r="L67" s="344">
        <f t="shared" si="11"/>
        <v>-0.24011052583201664</v>
      </c>
      <c r="M67" s="345">
        <v>7.4654537371217575</v>
      </c>
      <c r="N67" s="344">
        <f t="shared" si="12"/>
        <v>-0.36037580869627295</v>
      </c>
      <c r="O67" s="343">
        <v>6.7678373582799498</v>
      </c>
      <c r="P67" s="344">
        <f t="shared" si="13"/>
        <v>-0.33369121226230103</v>
      </c>
      <c r="Q67" s="343">
        <v>7.6013957581090512</v>
      </c>
      <c r="R67" s="344">
        <f t="shared" si="14"/>
        <v>-0.33378897410126651</v>
      </c>
      <c r="S67" s="343">
        <v>7.1071007802485235</v>
      </c>
      <c r="T67" s="344">
        <f t="shared" si="15"/>
        <v>-0.34152400107212966</v>
      </c>
    </row>
    <row r="68" spans="2:20" ht="15" hidden="1" customHeight="1" outlineLevel="1" x14ac:dyDescent="0.25">
      <c r="B68" s="114" t="s">
        <v>89</v>
      </c>
      <c r="C68" s="343">
        <v>6.95</v>
      </c>
      <c r="D68" s="344">
        <f t="shared" si="25"/>
        <v>-0.17999999999999972</v>
      </c>
      <c r="E68" s="343">
        <v>6.69</v>
      </c>
      <c r="F68" s="344">
        <f t="shared" si="25"/>
        <v>-0.71999999999999975</v>
      </c>
      <c r="G68" s="343">
        <v>6.86</v>
      </c>
      <c r="H68" s="344">
        <f t="shared" si="25"/>
        <v>-0.35999999999999943</v>
      </c>
      <c r="I68" s="345">
        <v>7.8443567980311109</v>
      </c>
      <c r="J68" s="344">
        <f t="shared" si="10"/>
        <v>-0.27299240428061822</v>
      </c>
      <c r="K68" s="345">
        <v>8.4102280016327491</v>
      </c>
      <c r="L68" s="344">
        <f t="shared" si="11"/>
        <v>-0.46652163776223965</v>
      </c>
      <c r="M68" s="345">
        <v>8.0882595832076642</v>
      </c>
      <c r="N68" s="344">
        <f t="shared" si="12"/>
        <v>-0.35056312750501384</v>
      </c>
      <c r="O68" s="343">
        <v>7.3129138453480973</v>
      </c>
      <c r="P68" s="344">
        <f t="shared" si="13"/>
        <v>-9.1512638643562738E-2</v>
      </c>
      <c r="Q68" s="343">
        <v>8.21835772195546</v>
      </c>
      <c r="R68" s="344">
        <f t="shared" si="14"/>
        <v>-0.44065285536221666</v>
      </c>
      <c r="S68" s="343">
        <v>7.6717182268346251</v>
      </c>
      <c r="T68" s="344">
        <f t="shared" si="15"/>
        <v>-0.21702075706506818</v>
      </c>
    </row>
    <row r="69" spans="2:20" ht="15" hidden="1" customHeight="1" outlineLevel="1" x14ac:dyDescent="0.25">
      <c r="B69" s="114" t="s">
        <v>90</v>
      </c>
      <c r="C69" s="343">
        <v>6.43</v>
      </c>
      <c r="D69" s="344">
        <f t="shared" si="25"/>
        <v>-0.3100000000000005</v>
      </c>
      <c r="E69" s="343">
        <v>6.55</v>
      </c>
      <c r="F69" s="344">
        <f t="shared" si="25"/>
        <v>-0.79999999999999982</v>
      </c>
      <c r="G69" s="343">
        <v>6.47</v>
      </c>
      <c r="H69" s="344">
        <f t="shared" si="25"/>
        <v>-0.49000000000000021</v>
      </c>
      <c r="I69" s="345">
        <v>7.7181814022297806</v>
      </c>
      <c r="J69" s="344">
        <f t="shared" si="10"/>
        <v>-0.24180206705925755</v>
      </c>
      <c r="K69" s="345">
        <v>8.4576592631838796</v>
      </c>
      <c r="L69" s="344">
        <f t="shared" si="11"/>
        <v>-0.15216790668887192</v>
      </c>
      <c r="M69" s="345">
        <v>8.0567264067211699</v>
      </c>
      <c r="N69" s="344">
        <f t="shared" si="12"/>
        <v>-0.20474199130310922</v>
      </c>
      <c r="O69" s="343">
        <v>7.2287011612502132</v>
      </c>
      <c r="P69" s="344">
        <f t="shared" si="13"/>
        <v>-0.1495552246762033</v>
      </c>
      <c r="Q69" s="343">
        <v>8.1824950899997972</v>
      </c>
      <c r="R69" s="344">
        <f t="shared" si="14"/>
        <v>-0.21698179020839881</v>
      </c>
      <c r="S69" s="343">
        <v>7.6315121146174931</v>
      </c>
      <c r="T69" s="344">
        <f t="shared" si="15"/>
        <v>-0.18507603992445709</v>
      </c>
    </row>
    <row r="70" spans="2:20" ht="15" hidden="1" customHeight="1" outlineLevel="1" x14ac:dyDescent="0.25">
      <c r="B70" s="114" t="s">
        <v>91</v>
      </c>
      <c r="C70" s="343">
        <v>6.18</v>
      </c>
      <c r="D70" s="344">
        <f t="shared" si="25"/>
        <v>-0.5</v>
      </c>
      <c r="E70" s="343">
        <v>6.33</v>
      </c>
      <c r="F70" s="344">
        <f t="shared" si="25"/>
        <v>-0.65000000000000036</v>
      </c>
      <c r="G70" s="343">
        <v>6.23</v>
      </c>
      <c r="H70" s="344">
        <f t="shared" si="25"/>
        <v>-0.55999999999999961</v>
      </c>
      <c r="I70" s="345">
        <v>7.6223725550348567</v>
      </c>
      <c r="J70" s="344">
        <f t="shared" si="10"/>
        <v>-0.81723134480867987</v>
      </c>
      <c r="K70" s="345">
        <v>7.9982035848756432</v>
      </c>
      <c r="L70" s="344">
        <f t="shared" si="11"/>
        <v>-1.2740168386172019</v>
      </c>
      <c r="M70" s="345">
        <v>7.7891667990515359</v>
      </c>
      <c r="N70" s="344">
        <f t="shared" si="12"/>
        <v>-1.0171376188321801</v>
      </c>
      <c r="O70" s="343">
        <v>7.023464693330201</v>
      </c>
      <c r="P70" s="344">
        <f t="shared" si="13"/>
        <v>-0.59771187070422815</v>
      </c>
      <c r="Q70" s="343">
        <v>7.7482241736114998</v>
      </c>
      <c r="R70" s="344">
        <f t="shared" si="14"/>
        <v>-1.1273458897317878</v>
      </c>
      <c r="S70" s="343">
        <v>7.3219014498094177</v>
      </c>
      <c r="T70" s="344">
        <f t="shared" si="15"/>
        <v>-0.81052783204716672</v>
      </c>
    </row>
    <row r="71" spans="2:20" ht="15" hidden="1" customHeight="1" outlineLevel="1" x14ac:dyDescent="0.25">
      <c r="B71" s="114" t="s">
        <v>92</v>
      </c>
      <c r="C71" s="343">
        <v>6.4516773263897669</v>
      </c>
      <c r="D71" s="344">
        <f t="shared" si="25"/>
        <v>-0.39832267361023277</v>
      </c>
      <c r="E71" s="343">
        <v>6.6097300662605063</v>
      </c>
      <c r="F71" s="344">
        <f t="shared" si="25"/>
        <v>-0.48026993373949356</v>
      </c>
      <c r="G71" s="343">
        <v>6.5089613822448582</v>
      </c>
      <c r="H71" s="344">
        <f t="shared" si="25"/>
        <v>-0.42103861775514151</v>
      </c>
      <c r="I71" s="345">
        <v>7.5260040302396325</v>
      </c>
      <c r="J71" s="344">
        <f t="shared" si="10"/>
        <v>-0.16072167395149783</v>
      </c>
      <c r="K71" s="345">
        <v>8.2160049001945659</v>
      </c>
      <c r="L71" s="344">
        <f t="shared" si="11"/>
        <v>-0.6028524030535749</v>
      </c>
      <c r="M71" s="345">
        <v>7.8130738500513424</v>
      </c>
      <c r="N71" s="344">
        <f t="shared" si="12"/>
        <v>-0.35259944095220419</v>
      </c>
      <c r="O71" s="343">
        <v>6.9611211192475961</v>
      </c>
      <c r="P71" s="344">
        <f t="shared" si="13"/>
        <v>-0.15196295479627597</v>
      </c>
      <c r="Q71" s="343">
        <v>7.9395341662810424</v>
      </c>
      <c r="R71" s="344">
        <f t="shared" si="14"/>
        <v>-0.60405211872064335</v>
      </c>
      <c r="S71" s="343">
        <v>7.3418586969570514</v>
      </c>
      <c r="T71" s="344">
        <f t="shared" si="15"/>
        <v>-0.32991360686646143</v>
      </c>
    </row>
    <row r="72" spans="2:20" ht="15" hidden="1" customHeight="1" outlineLevel="1" x14ac:dyDescent="0.25">
      <c r="B72" s="114" t="s">
        <v>93</v>
      </c>
      <c r="C72" s="343">
        <v>6.68</v>
      </c>
      <c r="D72" s="344">
        <f t="shared" si="25"/>
        <v>-3.0000000000000249E-2</v>
      </c>
      <c r="E72" s="343">
        <v>6.84</v>
      </c>
      <c r="F72" s="344">
        <f t="shared" si="25"/>
        <v>-0.25999999999999979</v>
      </c>
      <c r="G72" s="343">
        <v>6.74</v>
      </c>
      <c r="H72" s="344">
        <f t="shared" si="25"/>
        <v>-0.10999999999999943</v>
      </c>
      <c r="I72" s="345">
        <v>6.9125113412383064</v>
      </c>
      <c r="J72" s="344">
        <f t="shared" si="10"/>
        <v>-0.23026740847645133</v>
      </c>
      <c r="K72" s="345">
        <v>7.6216516045240548</v>
      </c>
      <c r="L72" s="344">
        <f t="shared" si="11"/>
        <v>-0.61999880106223149</v>
      </c>
      <c r="M72" s="345">
        <v>7.2029746314035661</v>
      </c>
      <c r="N72" s="344">
        <f t="shared" si="12"/>
        <v>-0.38216780283258611</v>
      </c>
      <c r="O72" s="343">
        <v>6.5399425181473161</v>
      </c>
      <c r="P72" s="344">
        <f t="shared" si="13"/>
        <v>-0.13075903324522198</v>
      </c>
      <c r="Q72" s="343">
        <v>7.5326660709861013</v>
      </c>
      <c r="R72" s="344">
        <f t="shared" si="14"/>
        <v>-0.51162488603454825</v>
      </c>
      <c r="S72" s="343">
        <v>6.9173748833119699</v>
      </c>
      <c r="T72" s="344">
        <f t="shared" si="15"/>
        <v>-0.26784965291272389</v>
      </c>
    </row>
    <row r="73" spans="2:20" ht="15" hidden="1" customHeight="1" outlineLevel="1" x14ac:dyDescent="0.25">
      <c r="B73" s="114" t="s">
        <v>94</v>
      </c>
      <c r="C73" s="343">
        <v>6.32</v>
      </c>
      <c r="D73" s="344">
        <f t="shared" si="25"/>
        <v>-1.5599999999999996</v>
      </c>
      <c r="E73" s="343">
        <v>6.59</v>
      </c>
      <c r="F73" s="344">
        <f t="shared" si="25"/>
        <v>-1.58</v>
      </c>
      <c r="G73" s="343">
        <v>6.4</v>
      </c>
      <c r="H73" s="344">
        <f t="shared" si="25"/>
        <v>-1.58</v>
      </c>
      <c r="I73" s="345">
        <v>6.8994575378395808</v>
      </c>
      <c r="J73" s="344">
        <f t="shared" si="10"/>
        <v>-0.87913307240210781</v>
      </c>
      <c r="K73" s="345">
        <v>7.8419304752868113</v>
      </c>
      <c r="L73" s="344">
        <f t="shared" si="11"/>
        <v>-1.1779683821771334</v>
      </c>
      <c r="M73" s="345">
        <v>7.3045713667753249</v>
      </c>
      <c r="N73" s="344">
        <f t="shared" si="12"/>
        <v>-0.99658488854704519</v>
      </c>
      <c r="O73" s="343">
        <v>6.5143796479969653</v>
      </c>
      <c r="P73" s="344">
        <f t="shared" si="13"/>
        <v>-0.84750200803790321</v>
      </c>
      <c r="Q73" s="343">
        <v>7.6792711835707896</v>
      </c>
      <c r="R73" s="344">
        <f t="shared" si="14"/>
        <v>-1.2266182343505418</v>
      </c>
      <c r="S73" s="343">
        <v>6.9747460746122414</v>
      </c>
      <c r="T73" s="344">
        <f t="shared" si="15"/>
        <v>-0.98068060153978198</v>
      </c>
    </row>
    <row r="74" spans="2:20" ht="15" hidden="1" customHeight="1" outlineLevel="1" x14ac:dyDescent="0.25">
      <c r="B74" s="114" t="s">
        <v>95</v>
      </c>
      <c r="C74" s="343">
        <v>8.18</v>
      </c>
      <c r="D74" s="344">
        <f t="shared" si="25"/>
        <v>1.21</v>
      </c>
      <c r="E74" s="343">
        <v>8.8000000000000007</v>
      </c>
      <c r="F74" s="344">
        <f t="shared" si="25"/>
        <v>0.29000000000000092</v>
      </c>
      <c r="G74" s="343">
        <v>8.4</v>
      </c>
      <c r="H74" s="344">
        <f t="shared" si="25"/>
        <v>0.91999999999999993</v>
      </c>
      <c r="I74" s="345">
        <v>7.9102021255944868</v>
      </c>
      <c r="J74" s="344">
        <f t="shared" si="10"/>
        <v>0.28337695438373611</v>
      </c>
      <c r="K74" s="345">
        <v>8.6078266579120157</v>
      </c>
      <c r="L74" s="344">
        <f t="shared" si="11"/>
        <v>-0.18465093527676224</v>
      </c>
      <c r="M74" s="345">
        <v>8.2452135911309554</v>
      </c>
      <c r="N74" s="344">
        <f t="shared" si="12"/>
        <v>8.1705545878184793E-2</v>
      </c>
      <c r="O74" s="343">
        <v>7.5082973758652605</v>
      </c>
      <c r="P74" s="344">
        <f t="shared" si="13"/>
        <v>0.36523768399174017</v>
      </c>
      <c r="Q74" s="343">
        <v>8.683283623693379</v>
      </c>
      <c r="R74" s="344">
        <f t="shared" si="14"/>
        <v>-0.11958974280620538</v>
      </c>
      <c r="S74" s="343">
        <v>8.0229714682008648</v>
      </c>
      <c r="T74" s="344">
        <f t="shared" si="15"/>
        <v>0.18320119444637939</v>
      </c>
    </row>
    <row r="75" spans="2:20" ht="15" hidden="1" customHeight="1" outlineLevel="1" x14ac:dyDescent="0.25">
      <c r="B75" s="114" t="s">
        <v>96</v>
      </c>
      <c r="C75" s="343">
        <v>8.0299999999999994</v>
      </c>
      <c r="D75" s="344">
        <f t="shared" si="25"/>
        <v>-0.23000000000000043</v>
      </c>
      <c r="E75" s="343">
        <v>11.02</v>
      </c>
      <c r="F75" s="344">
        <f t="shared" si="25"/>
        <v>-0.40000000000000036</v>
      </c>
      <c r="G75" s="343">
        <v>8.99</v>
      </c>
      <c r="H75" s="344">
        <f t="shared" si="25"/>
        <v>-0.23000000000000043</v>
      </c>
      <c r="I75" s="345">
        <v>7.7651669482261747</v>
      </c>
      <c r="J75" s="344">
        <f t="shared" si="10"/>
        <v>-0.14724556442667414</v>
      </c>
      <c r="K75" s="345">
        <v>8.9086718710796653</v>
      </c>
      <c r="L75" s="344">
        <f t="shared" si="11"/>
        <v>0.24539392850557817</v>
      </c>
      <c r="M75" s="345">
        <v>8.2959917472255036</v>
      </c>
      <c r="N75" s="344">
        <f t="shared" si="12"/>
        <v>1.980270616019375E-2</v>
      </c>
      <c r="O75" s="343">
        <v>7.3909330093314338</v>
      </c>
      <c r="P75" s="344">
        <f t="shared" si="13"/>
        <v>-7.5831032424845013E-2</v>
      </c>
      <c r="Q75" s="343">
        <v>9.2279442228612059</v>
      </c>
      <c r="R75" s="344">
        <f t="shared" si="14"/>
        <v>0.18231226240488674</v>
      </c>
      <c r="S75" s="343">
        <v>8.1613846082026651</v>
      </c>
      <c r="T75" s="344">
        <f t="shared" si="15"/>
        <v>1.1223057665395331E-2</v>
      </c>
    </row>
    <row r="76" spans="2:20" ht="15" hidden="1" customHeight="1" outlineLevel="1" x14ac:dyDescent="0.25">
      <c r="B76" s="114" t="s">
        <v>97</v>
      </c>
      <c r="C76" s="343">
        <v>9.69</v>
      </c>
      <c r="D76" s="344">
        <f t="shared" si="25"/>
        <v>0.91000000000000014</v>
      </c>
      <c r="E76" s="343">
        <v>11.42</v>
      </c>
      <c r="F76" s="344">
        <f t="shared" si="25"/>
        <v>2.9999999999999361E-2</v>
      </c>
      <c r="G76" s="343">
        <v>10.3</v>
      </c>
      <c r="H76" s="344">
        <f t="shared" si="25"/>
        <v>0.62000000000000099</v>
      </c>
      <c r="I76" s="345">
        <v>9.0152006157866484</v>
      </c>
      <c r="J76" s="344">
        <f t="shared" si="10"/>
        <v>-1.3759821032293118E-2</v>
      </c>
      <c r="K76" s="345">
        <v>9.0764446407985471</v>
      </c>
      <c r="L76" s="344">
        <f t="shared" si="11"/>
        <v>-1.1679674466206276</v>
      </c>
      <c r="M76" s="345">
        <v>9.0448270565213615</v>
      </c>
      <c r="N76" s="344">
        <f t="shared" si="12"/>
        <v>-0.54351976928127854</v>
      </c>
      <c r="O76" s="343">
        <v>8.6229990306885878</v>
      </c>
      <c r="P76" s="344">
        <f t="shared" si="13"/>
        <v>0.20892156471648171</v>
      </c>
      <c r="Q76" s="343">
        <v>9.440466565204984</v>
      </c>
      <c r="R76" s="344">
        <f t="shared" si="14"/>
        <v>-1.0245406855186321</v>
      </c>
      <c r="S76" s="343">
        <v>8.9841593780369298</v>
      </c>
      <c r="T76" s="344">
        <f t="shared" si="15"/>
        <v>-0.28937282598164771</v>
      </c>
    </row>
    <row r="77" spans="2:20" collapsed="1" x14ac:dyDescent="0.25">
      <c r="B77" s="125">
        <v>2009</v>
      </c>
      <c r="C77" s="345">
        <v>7.1655795801883846</v>
      </c>
      <c r="D77" s="350">
        <f t="shared" si="25"/>
        <v>-0.17155918019720229</v>
      </c>
      <c r="E77" s="345">
        <v>7.8056030131241751</v>
      </c>
      <c r="F77" s="350">
        <f t="shared" si="25"/>
        <v>-0.45222606590315095</v>
      </c>
      <c r="G77" s="345">
        <v>7.3794988397626575</v>
      </c>
      <c r="H77" s="350">
        <f t="shared" si="25"/>
        <v>-0.27277701344407568</v>
      </c>
      <c r="I77" s="345">
        <v>7.6543673213142673</v>
      </c>
      <c r="J77" s="350">
        <f t="shared" ref="J77:J103" si="26">I77-I90</f>
        <v>-0.2975138273765765</v>
      </c>
      <c r="K77" s="345">
        <v>8.4143691576614046</v>
      </c>
      <c r="L77" s="350">
        <f t="shared" ref="L77:L103" si="27">K77-K90</f>
        <v>-0.39408548699252322</v>
      </c>
      <c r="M77" s="345">
        <v>7.9928069353838627</v>
      </c>
      <c r="N77" s="350">
        <f t="shared" ref="N77:N103" si="28">M77-M90</f>
        <v>-0.34443394192406984</v>
      </c>
      <c r="O77" s="345">
        <v>7.1996530024705416</v>
      </c>
      <c r="P77" s="350">
        <f t="shared" ref="P77:P103" si="29">O77-O90</f>
        <v>-0.17987774204766449</v>
      </c>
      <c r="Q77" s="345">
        <v>8.3575297761506295</v>
      </c>
      <c r="R77" s="350">
        <f t="shared" ref="R77:R103" si="30">Q77-Q90</f>
        <v>-0.40504562659523557</v>
      </c>
      <c r="S77" s="345">
        <v>7.6734024642602394</v>
      </c>
      <c r="T77" s="350">
        <f t="shared" ref="T77:T103" si="31">S77-S90</f>
        <v>-0.27434471765047785</v>
      </c>
    </row>
    <row r="78" spans="2:20" ht="15" hidden="1" customHeight="1" outlineLevel="1" x14ac:dyDescent="0.25">
      <c r="B78" s="114" t="s">
        <v>86</v>
      </c>
      <c r="C78" s="343">
        <v>7.92</v>
      </c>
      <c r="D78" s="344">
        <f t="shared" si="25"/>
        <v>0.61000000000000032</v>
      </c>
      <c r="E78" s="343">
        <v>9.18</v>
      </c>
      <c r="F78" s="344">
        <f t="shared" si="25"/>
        <v>9.9999999999997868E-3</v>
      </c>
      <c r="G78" s="343">
        <v>8.36</v>
      </c>
      <c r="H78" s="344">
        <f t="shared" si="25"/>
        <v>0.37999999999999901</v>
      </c>
      <c r="I78" s="345">
        <v>8.2215598427356671</v>
      </c>
      <c r="J78" s="344">
        <f t="shared" si="26"/>
        <v>4.3601237274977223E-3</v>
      </c>
      <c r="K78" s="345">
        <v>8.8448705786691963</v>
      </c>
      <c r="L78" s="344">
        <f t="shared" si="27"/>
        <v>-0.41351169797955833</v>
      </c>
      <c r="M78" s="345">
        <v>8.5167391339226981</v>
      </c>
      <c r="N78" s="344">
        <f t="shared" si="28"/>
        <v>-0.19550582618449397</v>
      </c>
      <c r="O78" s="343">
        <v>7.6342594371645598</v>
      </c>
      <c r="P78" s="344">
        <f t="shared" si="29"/>
        <v>0.13958468638461952</v>
      </c>
      <c r="Q78" s="343">
        <v>8.9204981931407534</v>
      </c>
      <c r="R78" s="344">
        <f t="shared" si="30"/>
        <v>-0.36060660263396827</v>
      </c>
      <c r="S78" s="343">
        <v>8.1861151673683512</v>
      </c>
      <c r="T78" s="344">
        <f t="shared" si="31"/>
        <v>-7.8654324528276476E-2</v>
      </c>
    </row>
    <row r="79" spans="2:20" ht="15" hidden="1" customHeight="1" outlineLevel="1" x14ac:dyDescent="0.25">
      <c r="B79" s="114" t="s">
        <v>87</v>
      </c>
      <c r="C79" s="343">
        <v>7.55</v>
      </c>
      <c r="D79" s="344">
        <f t="shared" si="25"/>
        <v>0.16999999999999993</v>
      </c>
      <c r="E79" s="343">
        <v>8.91</v>
      </c>
      <c r="F79" s="344">
        <f t="shared" si="25"/>
        <v>-0.34999999999999964</v>
      </c>
      <c r="G79" s="343">
        <v>8.01</v>
      </c>
      <c r="H79" s="344">
        <f t="shared" si="25"/>
        <v>2.9999999999999361E-2</v>
      </c>
      <c r="I79" s="345">
        <v>7.9358462794521811</v>
      </c>
      <c r="J79" s="344">
        <f t="shared" si="26"/>
        <v>-6.438831560778624E-3</v>
      </c>
      <c r="K79" s="345">
        <v>8.438475287436459</v>
      </c>
      <c r="L79" s="344">
        <f t="shared" si="27"/>
        <v>-0.24649223123271646</v>
      </c>
      <c r="M79" s="345">
        <v>8.1749231233041897</v>
      </c>
      <c r="N79" s="344">
        <f t="shared" si="28"/>
        <v>-0.11650521979042061</v>
      </c>
      <c r="O79" s="343">
        <v>7.3524945726053526</v>
      </c>
      <c r="P79" s="344">
        <f t="shared" si="29"/>
        <v>1.0109268589761911E-3</v>
      </c>
      <c r="Q79" s="343">
        <v>8.580988100698848</v>
      </c>
      <c r="R79" s="344">
        <f t="shared" si="30"/>
        <v>-0.24363687997025885</v>
      </c>
      <c r="S79" s="343">
        <v>7.879770232084125</v>
      </c>
      <c r="T79" s="344">
        <f t="shared" si="31"/>
        <v>-9.6316581895286468E-2</v>
      </c>
    </row>
    <row r="80" spans="2:20" ht="15" hidden="1" customHeight="1" outlineLevel="1" x14ac:dyDescent="0.25">
      <c r="B80" s="114" t="s">
        <v>88</v>
      </c>
      <c r="C80" s="343">
        <v>7.16</v>
      </c>
      <c r="D80" s="344">
        <f t="shared" si="25"/>
        <v>0.71999999999999975</v>
      </c>
      <c r="E80" s="343">
        <v>7.22</v>
      </c>
      <c r="F80" s="344">
        <f t="shared" si="25"/>
        <v>0.45999999999999996</v>
      </c>
      <c r="G80" s="343">
        <v>7.18</v>
      </c>
      <c r="H80" s="344">
        <f t="shared" si="25"/>
        <v>0.62000000000000011</v>
      </c>
      <c r="I80" s="345">
        <v>7.6980323740623362</v>
      </c>
      <c r="J80" s="344">
        <f t="shared" si="26"/>
        <v>0.29899210071610582</v>
      </c>
      <c r="K80" s="345">
        <v>7.9789273867275137</v>
      </c>
      <c r="L80" s="344">
        <f t="shared" si="27"/>
        <v>-0.39497832340446148</v>
      </c>
      <c r="M80" s="345">
        <v>7.8258295458180305</v>
      </c>
      <c r="N80" s="344">
        <f t="shared" si="28"/>
        <v>-6.0015392652870148E-3</v>
      </c>
      <c r="O80" s="343">
        <v>7.1015285705422508</v>
      </c>
      <c r="P80" s="344">
        <f t="shared" si="29"/>
        <v>0.28189813086283699</v>
      </c>
      <c r="Q80" s="343">
        <v>7.9351847322103177</v>
      </c>
      <c r="R80" s="344">
        <f t="shared" si="30"/>
        <v>-0.23946534230843763</v>
      </c>
      <c r="S80" s="343">
        <v>7.4486247813206532</v>
      </c>
      <c r="T80" s="344">
        <f t="shared" si="31"/>
        <v>7.2366068803741967E-2</v>
      </c>
    </row>
    <row r="81" spans="2:20" ht="15" hidden="1" customHeight="1" outlineLevel="1" x14ac:dyDescent="0.25">
      <c r="B81" s="114" t="s">
        <v>89</v>
      </c>
      <c r="C81" s="343">
        <v>7.13</v>
      </c>
      <c r="D81" s="344">
        <f t="shared" si="25"/>
        <v>0.49000000000000021</v>
      </c>
      <c r="E81" s="343">
        <v>7.41</v>
      </c>
      <c r="F81" s="344">
        <f t="shared" si="25"/>
        <v>3.0000000000000249E-2</v>
      </c>
      <c r="G81" s="343">
        <v>7.22</v>
      </c>
      <c r="H81" s="344">
        <f t="shared" si="25"/>
        <v>0.34999999999999964</v>
      </c>
      <c r="I81" s="345">
        <v>8.1173492023117291</v>
      </c>
      <c r="J81" s="344">
        <f t="shared" si="26"/>
        <v>0.17261946873954859</v>
      </c>
      <c r="K81" s="345">
        <v>8.8767496393949887</v>
      </c>
      <c r="L81" s="344">
        <f t="shared" si="27"/>
        <v>-0.27195811408413739</v>
      </c>
      <c r="M81" s="345">
        <v>8.4388227107126781</v>
      </c>
      <c r="N81" s="344">
        <f t="shared" si="28"/>
        <v>-7.9055175404434408E-3</v>
      </c>
      <c r="O81" s="343">
        <v>7.40442648399166</v>
      </c>
      <c r="P81" s="344">
        <f t="shared" si="29"/>
        <v>0.15208402542605359</v>
      </c>
      <c r="Q81" s="343">
        <v>8.6590105773176766</v>
      </c>
      <c r="R81" s="344">
        <f t="shared" si="30"/>
        <v>-0.18323349499245722</v>
      </c>
      <c r="S81" s="343">
        <v>7.8887389838996933</v>
      </c>
      <c r="T81" s="344">
        <f t="shared" si="31"/>
        <v>3.0160891737101458E-2</v>
      </c>
    </row>
    <row r="82" spans="2:20" ht="15" hidden="1" customHeight="1" outlineLevel="1" x14ac:dyDescent="0.25">
      <c r="B82" s="114" t="s">
        <v>90</v>
      </c>
      <c r="C82" s="343">
        <v>6.74</v>
      </c>
      <c r="D82" s="344">
        <f t="shared" si="25"/>
        <v>0.15000000000000036</v>
      </c>
      <c r="E82" s="343">
        <v>7.35</v>
      </c>
      <c r="F82" s="344">
        <f t="shared" si="25"/>
        <v>0.25999999999999979</v>
      </c>
      <c r="G82" s="343">
        <v>6.96</v>
      </c>
      <c r="H82" s="344">
        <f t="shared" si="25"/>
        <v>0.20000000000000018</v>
      </c>
      <c r="I82" s="345">
        <v>7.9599834692890381</v>
      </c>
      <c r="J82" s="344">
        <f t="shared" si="26"/>
        <v>-0.40090805625026515</v>
      </c>
      <c r="K82" s="345">
        <v>8.6098271698727515</v>
      </c>
      <c r="L82" s="344">
        <f t="shared" si="27"/>
        <v>-0.22285231120383386</v>
      </c>
      <c r="M82" s="345">
        <v>8.2614683980242791</v>
      </c>
      <c r="N82" s="344">
        <f t="shared" si="28"/>
        <v>-0.32161111773817908</v>
      </c>
      <c r="O82" s="343">
        <v>7.3782563859264165</v>
      </c>
      <c r="P82" s="344">
        <f t="shared" si="29"/>
        <v>-0.25143780572240537</v>
      </c>
      <c r="Q82" s="343">
        <v>8.3994768802081961</v>
      </c>
      <c r="R82" s="344">
        <f t="shared" si="30"/>
        <v>-8.9417909789714756E-2</v>
      </c>
      <c r="S82" s="343">
        <v>7.8165881545419502</v>
      </c>
      <c r="T82" s="344">
        <f t="shared" si="31"/>
        <v>-0.18649172559244498</v>
      </c>
    </row>
    <row r="83" spans="2:20" ht="15" hidden="1" customHeight="1" outlineLevel="1" x14ac:dyDescent="0.25">
      <c r="B83" s="114" t="s">
        <v>91</v>
      </c>
      <c r="C83" s="343">
        <v>6.68</v>
      </c>
      <c r="D83" s="344">
        <f t="shared" si="25"/>
        <v>0.25999999999999979</v>
      </c>
      <c r="E83" s="343">
        <v>6.98</v>
      </c>
      <c r="F83" s="344">
        <f t="shared" si="25"/>
        <v>0.15000000000000036</v>
      </c>
      <c r="G83" s="343">
        <v>6.79</v>
      </c>
      <c r="H83" s="344">
        <f t="shared" si="25"/>
        <v>0.21999999999999975</v>
      </c>
      <c r="I83" s="345">
        <v>8.4396038998435365</v>
      </c>
      <c r="J83" s="344">
        <f t="shared" si="26"/>
        <v>0.36143971545947906</v>
      </c>
      <c r="K83" s="345">
        <v>9.2722204234928451</v>
      </c>
      <c r="L83" s="344">
        <f t="shared" si="27"/>
        <v>2.4941404722600424E-2</v>
      </c>
      <c r="M83" s="345">
        <v>8.806304417883716</v>
      </c>
      <c r="N83" s="344">
        <f t="shared" si="28"/>
        <v>0.2131540728605561</v>
      </c>
      <c r="O83" s="343">
        <v>7.6211765640344291</v>
      </c>
      <c r="P83" s="344">
        <f t="shared" si="29"/>
        <v>0.30634772456332904</v>
      </c>
      <c r="Q83" s="343">
        <v>8.8755700633432877</v>
      </c>
      <c r="R83" s="344">
        <f t="shared" si="30"/>
        <v>0.12695537431537041</v>
      </c>
      <c r="S83" s="343">
        <v>8.1324292818565844</v>
      </c>
      <c r="T83" s="344">
        <f t="shared" si="31"/>
        <v>0.23258823367552051</v>
      </c>
    </row>
    <row r="84" spans="2:20" ht="15" hidden="1" customHeight="1" outlineLevel="1" x14ac:dyDescent="0.25">
      <c r="B84" s="114" t="s">
        <v>92</v>
      </c>
      <c r="C84" s="343">
        <v>6.85</v>
      </c>
      <c r="D84" s="344">
        <f t="shared" si="25"/>
        <v>0.55999999999999961</v>
      </c>
      <c r="E84" s="343">
        <v>7.09</v>
      </c>
      <c r="F84" s="344">
        <f t="shared" si="25"/>
        <v>0.79</v>
      </c>
      <c r="G84" s="343">
        <v>6.93</v>
      </c>
      <c r="H84" s="344">
        <f t="shared" si="25"/>
        <v>0.62999999999999989</v>
      </c>
      <c r="I84" s="345">
        <v>7.6867257041911303</v>
      </c>
      <c r="J84" s="344">
        <f t="shared" si="26"/>
        <v>0.4595652389268885</v>
      </c>
      <c r="K84" s="345">
        <v>8.8188573032481408</v>
      </c>
      <c r="L84" s="344">
        <f t="shared" si="27"/>
        <v>0.77574020556347634</v>
      </c>
      <c r="M84" s="345">
        <v>8.1656732910035466</v>
      </c>
      <c r="N84" s="344">
        <f t="shared" si="28"/>
        <v>0.58717591921965351</v>
      </c>
      <c r="O84" s="343">
        <v>7.1130840740438721</v>
      </c>
      <c r="P84" s="344">
        <f t="shared" si="29"/>
        <v>0.39320717837884533</v>
      </c>
      <c r="Q84" s="343">
        <v>8.5435862850016857</v>
      </c>
      <c r="R84" s="344">
        <f t="shared" si="30"/>
        <v>0.81289185575129963</v>
      </c>
      <c r="S84" s="343">
        <v>7.6717723038235128</v>
      </c>
      <c r="T84" s="344">
        <f t="shared" si="31"/>
        <v>0.54770399480467091</v>
      </c>
    </row>
    <row r="85" spans="2:20" ht="15" hidden="1" customHeight="1" outlineLevel="1" x14ac:dyDescent="0.25">
      <c r="B85" s="114" t="s">
        <v>93</v>
      </c>
      <c r="C85" s="343">
        <v>6.71</v>
      </c>
      <c r="D85" s="344">
        <f t="shared" si="25"/>
        <v>-2.0000000000000462E-2</v>
      </c>
      <c r="E85" s="343">
        <v>7.1</v>
      </c>
      <c r="F85" s="344">
        <f t="shared" si="25"/>
        <v>-0.22000000000000064</v>
      </c>
      <c r="G85" s="343">
        <v>6.85</v>
      </c>
      <c r="H85" s="344">
        <f t="shared" si="25"/>
        <v>-8.0000000000000071E-2</v>
      </c>
      <c r="I85" s="345">
        <v>7.1427787497147577</v>
      </c>
      <c r="J85" s="344">
        <f t="shared" si="26"/>
        <v>-0.78576881364737261</v>
      </c>
      <c r="K85" s="345">
        <v>8.2416504055862863</v>
      </c>
      <c r="L85" s="344">
        <f t="shared" si="27"/>
        <v>-1.2305954572978752</v>
      </c>
      <c r="M85" s="345">
        <v>7.5851424342361522</v>
      </c>
      <c r="N85" s="344">
        <f t="shared" si="28"/>
        <v>-0.99016252957230044</v>
      </c>
      <c r="O85" s="343">
        <v>6.6707015513925381</v>
      </c>
      <c r="P85" s="344">
        <f t="shared" si="29"/>
        <v>-0.54827585735895834</v>
      </c>
      <c r="Q85" s="343">
        <v>8.0442909570206496</v>
      </c>
      <c r="R85" s="344">
        <f t="shared" si="30"/>
        <v>-1.0359279258220795</v>
      </c>
      <c r="S85" s="343">
        <v>7.1852245362246938</v>
      </c>
      <c r="T85" s="344">
        <f t="shared" si="31"/>
        <v>-0.74777561309327467</v>
      </c>
    </row>
    <row r="86" spans="2:20" ht="15" hidden="1" customHeight="1" outlineLevel="1" x14ac:dyDescent="0.25">
      <c r="B86" s="114" t="s">
        <v>94</v>
      </c>
      <c r="C86" s="343">
        <v>7.88</v>
      </c>
      <c r="D86" s="344">
        <f t="shared" si="25"/>
        <v>1.1799999999999997</v>
      </c>
      <c r="E86" s="343">
        <v>8.17</v>
      </c>
      <c r="F86" s="344">
        <f t="shared" si="25"/>
        <v>0.9399999999999995</v>
      </c>
      <c r="G86" s="343">
        <v>7.98</v>
      </c>
      <c r="H86" s="344">
        <f t="shared" si="25"/>
        <v>1.1100000000000003</v>
      </c>
      <c r="I86" s="345">
        <v>7.7785906102416886</v>
      </c>
      <c r="J86" s="344">
        <f t="shared" si="26"/>
        <v>0.43705158566767022</v>
      </c>
      <c r="K86" s="345">
        <v>9.0198988574639447</v>
      </c>
      <c r="L86" s="344">
        <f t="shared" si="27"/>
        <v>0.20966192825921404</v>
      </c>
      <c r="M86" s="345">
        <v>8.3011562553223701</v>
      </c>
      <c r="N86" s="344">
        <f t="shared" si="28"/>
        <v>0.32570176270529405</v>
      </c>
      <c r="O86" s="343">
        <v>7.3618816560348685</v>
      </c>
      <c r="P86" s="344">
        <f t="shared" si="29"/>
        <v>0.50035181806241358</v>
      </c>
      <c r="Q86" s="343">
        <v>8.9058894179213315</v>
      </c>
      <c r="R86" s="344">
        <f t="shared" si="30"/>
        <v>0.33745688767506898</v>
      </c>
      <c r="S86" s="343">
        <v>7.9554266761520234</v>
      </c>
      <c r="T86" s="344">
        <f t="shared" si="31"/>
        <v>0.42234069756053039</v>
      </c>
    </row>
    <row r="87" spans="2:20" ht="15" hidden="1" customHeight="1" outlineLevel="1" x14ac:dyDescent="0.25">
      <c r="B87" s="114" t="s">
        <v>95</v>
      </c>
      <c r="C87" s="343">
        <v>6.97</v>
      </c>
      <c r="D87" s="344">
        <f t="shared" si="25"/>
        <v>-1.0300000000000002</v>
      </c>
      <c r="E87" s="343">
        <v>8.51</v>
      </c>
      <c r="F87" s="344">
        <f t="shared" si="25"/>
        <v>-0.9399999999999995</v>
      </c>
      <c r="G87" s="343">
        <v>7.48</v>
      </c>
      <c r="H87" s="344">
        <f t="shared" si="25"/>
        <v>-1.0199999999999996</v>
      </c>
      <c r="I87" s="345">
        <v>7.6268251712107507</v>
      </c>
      <c r="J87" s="344">
        <f t="shared" si="26"/>
        <v>-8.7423267032714413E-2</v>
      </c>
      <c r="K87" s="345">
        <v>8.792477593188778</v>
      </c>
      <c r="L87" s="344">
        <f t="shared" si="27"/>
        <v>0.25614850630705277</v>
      </c>
      <c r="M87" s="345">
        <v>8.1635080452527706</v>
      </c>
      <c r="N87" s="344">
        <f t="shared" si="28"/>
        <v>5.7574105302004241E-2</v>
      </c>
      <c r="O87" s="343">
        <v>7.1430596918735203</v>
      </c>
      <c r="P87" s="344">
        <f t="shared" si="29"/>
        <v>-0.14952998337852019</v>
      </c>
      <c r="Q87" s="343">
        <v>8.8028733664995844</v>
      </c>
      <c r="R87" s="344">
        <f t="shared" si="30"/>
        <v>9.9558643137276803E-2</v>
      </c>
      <c r="S87" s="343">
        <v>7.8397702737544854</v>
      </c>
      <c r="T87" s="344">
        <f t="shared" si="31"/>
        <v>-6.1495295363092062E-2</v>
      </c>
    </row>
    <row r="88" spans="2:20" ht="15" hidden="1" customHeight="1" outlineLevel="1" x14ac:dyDescent="0.25">
      <c r="B88" s="114" t="s">
        <v>96</v>
      </c>
      <c r="C88" s="343">
        <v>8.26</v>
      </c>
      <c r="D88" s="344">
        <f t="shared" si="25"/>
        <v>0.10999999999999943</v>
      </c>
      <c r="E88" s="343">
        <v>11.42</v>
      </c>
      <c r="F88" s="344">
        <f t="shared" si="25"/>
        <v>8.0000000000000071E-2</v>
      </c>
      <c r="G88" s="343">
        <v>9.2200000000000006</v>
      </c>
      <c r="H88" s="344">
        <f t="shared" si="25"/>
        <v>8.9999999999999858E-2</v>
      </c>
      <c r="I88" s="345">
        <v>7.9124125126528488</v>
      </c>
      <c r="J88" s="344">
        <f t="shared" si="26"/>
        <v>-3.4367197915781134E-2</v>
      </c>
      <c r="K88" s="345">
        <v>8.6632779425740871</v>
      </c>
      <c r="L88" s="344">
        <f t="shared" si="27"/>
        <v>-0.47419863818447183</v>
      </c>
      <c r="M88" s="345">
        <v>8.2761890410653098</v>
      </c>
      <c r="N88" s="344">
        <f t="shared" si="28"/>
        <v>-0.2372905174400799</v>
      </c>
      <c r="O88" s="343">
        <v>7.4667640417562788</v>
      </c>
      <c r="P88" s="344">
        <f t="shared" si="29"/>
        <v>-6.4814124715308452E-2</v>
      </c>
      <c r="Q88" s="343">
        <v>9.0456319604563191</v>
      </c>
      <c r="R88" s="344">
        <f t="shared" si="30"/>
        <v>-0.39631010850919779</v>
      </c>
      <c r="S88" s="343">
        <v>8.1501615505372698</v>
      </c>
      <c r="T88" s="344">
        <f t="shared" si="31"/>
        <v>-0.19827175464384084</v>
      </c>
    </row>
    <row r="89" spans="2:20" ht="15" hidden="1" customHeight="1" outlineLevel="1" x14ac:dyDescent="0.25">
      <c r="B89" s="114" t="s">
        <v>97</v>
      </c>
      <c r="C89" s="343">
        <v>8.7799999999999994</v>
      </c>
      <c r="D89" s="344">
        <f t="shared" si="25"/>
        <v>-2.000000000000135E-2</v>
      </c>
      <c r="E89" s="343">
        <v>11.39</v>
      </c>
      <c r="F89" s="344">
        <f t="shared" si="25"/>
        <v>-5.9999999999998721E-2</v>
      </c>
      <c r="G89" s="343">
        <v>9.68</v>
      </c>
      <c r="H89" s="344">
        <f t="shared" si="25"/>
        <v>-1.9999999999999574E-2</v>
      </c>
      <c r="I89" s="345">
        <v>9.0289604368189416</v>
      </c>
      <c r="J89" s="344">
        <f t="shared" si="26"/>
        <v>0.11127783571021865</v>
      </c>
      <c r="K89" s="345">
        <v>10.244412087419175</v>
      </c>
      <c r="L89" s="344">
        <f t="shared" si="27"/>
        <v>0.11453798932263304</v>
      </c>
      <c r="M89" s="345">
        <v>9.5883468258026401</v>
      </c>
      <c r="N89" s="344">
        <f t="shared" si="28"/>
        <v>0.11205211537039261</v>
      </c>
      <c r="O89" s="343">
        <v>8.414077465972106</v>
      </c>
      <c r="P89" s="344">
        <f t="shared" si="29"/>
        <v>5.4311655628447753E-2</v>
      </c>
      <c r="Q89" s="343">
        <v>10.465007250723616</v>
      </c>
      <c r="R89" s="344">
        <f t="shared" si="30"/>
        <v>0.11699640187104521</v>
      </c>
      <c r="S89" s="343">
        <v>9.2735322040185775</v>
      </c>
      <c r="T89" s="344">
        <f t="shared" si="31"/>
        <v>7.8287979871753066E-2</v>
      </c>
    </row>
    <row r="90" spans="2:20" collapsed="1" x14ac:dyDescent="0.25">
      <c r="B90" s="125">
        <v>2008</v>
      </c>
      <c r="C90" s="345">
        <v>7.3371387603855869</v>
      </c>
      <c r="D90" s="350">
        <f t="shared" si="25"/>
        <v>0.27439881006941746</v>
      </c>
      <c r="E90" s="345">
        <v>8.2578290790273261</v>
      </c>
      <c r="F90" s="350">
        <f t="shared" si="25"/>
        <v>0.15137086313848158</v>
      </c>
      <c r="G90" s="345">
        <v>7.6522758532067332</v>
      </c>
      <c r="H90" s="350">
        <f t="shared" si="25"/>
        <v>0.23236929736358469</v>
      </c>
      <c r="I90" s="345">
        <v>7.9518811486908438</v>
      </c>
      <c r="J90" s="350">
        <f t="shared" si="26"/>
        <v>3.9760307006090123E-2</v>
      </c>
      <c r="K90" s="345">
        <v>8.8084546446539278</v>
      </c>
      <c r="L90" s="350">
        <f t="shared" si="27"/>
        <v>-0.14334118917229688</v>
      </c>
      <c r="M90" s="345">
        <v>8.3372408773079325</v>
      </c>
      <c r="N90" s="350">
        <f t="shared" si="28"/>
        <v>-4.5404781985647347E-2</v>
      </c>
      <c r="O90" s="345">
        <v>7.3795307445182061</v>
      </c>
      <c r="P90" s="350">
        <f t="shared" si="29"/>
        <v>6.4073786653993103E-2</v>
      </c>
      <c r="Q90" s="345">
        <v>8.7625754027458651</v>
      </c>
      <c r="R90" s="350">
        <f t="shared" si="30"/>
        <v>-7.5308568028022549E-2</v>
      </c>
      <c r="S90" s="345">
        <v>7.9477471819107173</v>
      </c>
      <c r="T90" s="350">
        <f t="shared" si="31"/>
        <v>2.905718422156589E-3</v>
      </c>
    </row>
    <row r="91" spans="2:20" ht="15" hidden="1" customHeight="1" outlineLevel="1" x14ac:dyDescent="0.25">
      <c r="B91" s="114" t="s">
        <v>86</v>
      </c>
      <c r="C91" s="343">
        <v>7.31</v>
      </c>
      <c r="D91" s="344" t="e">
        <f t="shared" si="25"/>
        <v>#REF!</v>
      </c>
      <c r="E91" s="343">
        <v>9.17</v>
      </c>
      <c r="F91" s="344" t="e">
        <f t="shared" si="25"/>
        <v>#REF!</v>
      </c>
      <c r="G91" s="343">
        <v>7.98</v>
      </c>
      <c r="H91" s="344" t="e">
        <f t="shared" si="25"/>
        <v>#REF!</v>
      </c>
      <c r="I91" s="345">
        <v>8.2171997190081694</v>
      </c>
      <c r="J91" s="344">
        <f t="shared" si="26"/>
        <v>0.40858128452118603</v>
      </c>
      <c r="K91" s="345">
        <v>9.2583822766487547</v>
      </c>
      <c r="L91" s="344">
        <f t="shared" si="27"/>
        <v>0.73097502049736107</v>
      </c>
      <c r="M91" s="345">
        <v>8.7122449601071921</v>
      </c>
      <c r="N91" s="344">
        <f t="shared" si="28"/>
        <v>0.55941205818024287</v>
      </c>
      <c r="O91" s="343">
        <v>7.4946747507799403</v>
      </c>
      <c r="P91" s="344">
        <f t="shared" si="29"/>
        <v>0.24178371202796711</v>
      </c>
      <c r="Q91" s="343">
        <v>9.2811047957747217</v>
      </c>
      <c r="R91" s="344">
        <f t="shared" si="30"/>
        <v>0.65222981396712498</v>
      </c>
      <c r="S91" s="343">
        <v>8.2647694918966277</v>
      </c>
      <c r="T91" s="344">
        <f t="shared" si="31"/>
        <v>0.41118309476933845</v>
      </c>
    </row>
    <row r="92" spans="2:20" ht="15" hidden="1" customHeight="1" outlineLevel="1" x14ac:dyDescent="0.25">
      <c r="B92" s="114" t="s">
        <v>87</v>
      </c>
      <c r="C92" s="343">
        <v>7.38</v>
      </c>
      <c r="D92" s="344" t="e">
        <f t="shared" si="25"/>
        <v>#REF!</v>
      </c>
      <c r="E92" s="343">
        <v>9.26</v>
      </c>
      <c r="F92" s="344" t="e">
        <f t="shared" si="25"/>
        <v>#REF!</v>
      </c>
      <c r="G92" s="343">
        <v>7.98</v>
      </c>
      <c r="H92" s="344" t="e">
        <f t="shared" si="25"/>
        <v>#REF!</v>
      </c>
      <c r="I92" s="345">
        <v>7.9422851110129598</v>
      </c>
      <c r="J92" s="344">
        <f t="shared" si="26"/>
        <v>6.1951630632573362E-2</v>
      </c>
      <c r="K92" s="345">
        <v>8.6849675186691755</v>
      </c>
      <c r="L92" s="344">
        <f t="shared" si="27"/>
        <v>-1.085392108506321</v>
      </c>
      <c r="M92" s="345">
        <v>8.2914283430946103</v>
      </c>
      <c r="N92" s="344">
        <f t="shared" si="28"/>
        <v>-0.43609618974164732</v>
      </c>
      <c r="O92" s="343">
        <v>7.3514836457463764</v>
      </c>
      <c r="P92" s="344">
        <f t="shared" si="29"/>
        <v>4.1150746432386143E-2</v>
      </c>
      <c r="Q92" s="343">
        <v>8.8246249806691068</v>
      </c>
      <c r="R92" s="344">
        <f t="shared" si="30"/>
        <v>-0.90480464067615607</v>
      </c>
      <c r="S92" s="343">
        <v>7.9760868139794114</v>
      </c>
      <c r="T92" s="344">
        <f t="shared" si="31"/>
        <v>-0.31439700590189279</v>
      </c>
    </row>
    <row r="93" spans="2:20" ht="15" hidden="1" customHeight="1" outlineLevel="1" x14ac:dyDescent="0.25">
      <c r="B93" s="114" t="s">
        <v>88</v>
      </c>
      <c r="C93" s="343">
        <v>6.44</v>
      </c>
      <c r="D93" s="344" t="e">
        <f t="shared" si="25"/>
        <v>#REF!</v>
      </c>
      <c r="E93" s="343">
        <v>6.76</v>
      </c>
      <c r="F93" s="344" t="e">
        <f t="shared" si="25"/>
        <v>#REF!</v>
      </c>
      <c r="G93" s="343">
        <v>6.56</v>
      </c>
      <c r="H93" s="344" t="e">
        <f t="shared" si="25"/>
        <v>#REF!</v>
      </c>
      <c r="I93" s="345">
        <v>7.3990402733462304</v>
      </c>
      <c r="J93" s="344">
        <f t="shared" si="26"/>
        <v>3.0905438418739273E-2</v>
      </c>
      <c r="K93" s="345">
        <v>8.3739057101319752</v>
      </c>
      <c r="L93" s="344">
        <f t="shared" si="27"/>
        <v>-0.16945155419034386</v>
      </c>
      <c r="M93" s="345">
        <v>7.8318310850833175</v>
      </c>
      <c r="N93" s="344">
        <f t="shared" si="28"/>
        <v>-6.9563345096417706E-2</v>
      </c>
      <c r="O93" s="343">
        <v>6.8196304396794138</v>
      </c>
      <c r="P93" s="344">
        <f t="shared" si="29"/>
        <v>-0.15238496558980863</v>
      </c>
      <c r="Q93" s="343">
        <v>8.1746500745187554</v>
      </c>
      <c r="R93" s="344">
        <f t="shared" si="30"/>
        <v>-0.20690823463346852</v>
      </c>
      <c r="S93" s="343">
        <v>7.3762587125169112</v>
      </c>
      <c r="T93" s="344">
        <f t="shared" si="31"/>
        <v>-0.18526153593793371</v>
      </c>
    </row>
    <row r="94" spans="2:20" ht="15" hidden="1" customHeight="1" outlineLevel="1" x14ac:dyDescent="0.25">
      <c r="B94" s="114" t="s">
        <v>89</v>
      </c>
      <c r="C94" s="343">
        <v>6.64</v>
      </c>
      <c r="D94" s="344" t="e">
        <f t="shared" si="25"/>
        <v>#REF!</v>
      </c>
      <c r="E94" s="343">
        <v>7.38</v>
      </c>
      <c r="F94" s="344" t="e">
        <f t="shared" si="25"/>
        <v>#REF!</v>
      </c>
      <c r="G94" s="343">
        <v>6.87</v>
      </c>
      <c r="H94" s="344" t="e">
        <f t="shared" si="25"/>
        <v>#REF!</v>
      </c>
      <c r="I94" s="345">
        <v>7.9447297335721805</v>
      </c>
      <c r="J94" s="344">
        <f t="shared" si="26"/>
        <v>0.24828353416448046</v>
      </c>
      <c r="K94" s="345">
        <v>9.1487077534791261</v>
      </c>
      <c r="L94" s="344">
        <f t="shared" si="27"/>
        <v>0.83613188323551491</v>
      </c>
      <c r="M94" s="345">
        <v>8.4467282282531215</v>
      </c>
      <c r="N94" s="344">
        <f t="shared" si="28"/>
        <v>0.46825365641975125</v>
      </c>
      <c r="O94" s="343">
        <v>7.2523424585656064</v>
      </c>
      <c r="P94" s="344">
        <f t="shared" si="29"/>
        <v>0.13859950026128764</v>
      </c>
      <c r="Q94" s="343">
        <v>8.8422440723101339</v>
      </c>
      <c r="R94" s="344">
        <f t="shared" si="30"/>
        <v>0.75727053888018148</v>
      </c>
      <c r="S94" s="343">
        <v>7.8585780921625918</v>
      </c>
      <c r="T94" s="344">
        <f t="shared" si="31"/>
        <v>0.3418211093679222</v>
      </c>
    </row>
    <row r="95" spans="2:20" ht="15" hidden="1" customHeight="1" outlineLevel="1" x14ac:dyDescent="0.25">
      <c r="B95" s="114" t="s">
        <v>90</v>
      </c>
      <c r="C95" s="343">
        <v>6.59</v>
      </c>
      <c r="D95" s="344" t="e">
        <f t="shared" si="25"/>
        <v>#REF!</v>
      </c>
      <c r="E95" s="343">
        <v>7.09</v>
      </c>
      <c r="F95" s="344" t="e">
        <f t="shared" si="25"/>
        <v>#REF!</v>
      </c>
      <c r="G95" s="343">
        <v>6.76</v>
      </c>
      <c r="H95" s="344" t="e">
        <f t="shared" si="25"/>
        <v>#REF!</v>
      </c>
      <c r="I95" s="345">
        <v>8.3608915255393033</v>
      </c>
      <c r="J95" s="344">
        <f t="shared" si="26"/>
        <v>-0.22143056388762972</v>
      </c>
      <c r="K95" s="345">
        <v>8.8326794810765854</v>
      </c>
      <c r="L95" s="344">
        <f t="shared" si="27"/>
        <v>-1.1446070021382173</v>
      </c>
      <c r="M95" s="345">
        <v>8.5830795157624582</v>
      </c>
      <c r="N95" s="344">
        <f t="shared" si="28"/>
        <v>-0.65723840662797528</v>
      </c>
      <c r="O95" s="343">
        <v>7.6296941916488219</v>
      </c>
      <c r="P95" s="344">
        <f t="shared" si="29"/>
        <v>-0.20520637003343989</v>
      </c>
      <c r="Q95" s="343">
        <v>8.4888947899979108</v>
      </c>
      <c r="R95" s="344">
        <f t="shared" si="30"/>
        <v>-0.95241373833985143</v>
      </c>
      <c r="S95" s="343">
        <v>8.0030798801343952</v>
      </c>
      <c r="T95" s="344">
        <f t="shared" si="31"/>
        <v>-0.52925320116594499</v>
      </c>
    </row>
    <row r="96" spans="2:20" ht="15" hidden="1" customHeight="1" outlineLevel="1" x14ac:dyDescent="0.25">
      <c r="B96" s="114" t="s">
        <v>91</v>
      </c>
      <c r="C96" s="343">
        <v>6.42</v>
      </c>
      <c r="D96" s="344" t="e">
        <f t="shared" si="25"/>
        <v>#REF!</v>
      </c>
      <c r="E96" s="343">
        <v>6.83</v>
      </c>
      <c r="F96" s="344" t="e">
        <f t="shared" si="25"/>
        <v>#REF!</v>
      </c>
      <c r="G96" s="343">
        <v>6.57</v>
      </c>
      <c r="H96" s="344" t="e">
        <f t="shared" si="25"/>
        <v>#REF!</v>
      </c>
      <c r="I96" s="345">
        <v>8.0781641843840575</v>
      </c>
      <c r="J96" s="344">
        <f t="shared" si="26"/>
        <v>-0.50058533776689984</v>
      </c>
      <c r="K96" s="345">
        <v>9.2472790187702447</v>
      </c>
      <c r="L96" s="344">
        <f t="shared" si="27"/>
        <v>-0.32132223586784825</v>
      </c>
      <c r="M96" s="345">
        <v>8.5931503450231599</v>
      </c>
      <c r="N96" s="344">
        <f t="shared" si="28"/>
        <v>-0.44733258336757942</v>
      </c>
      <c r="O96" s="343">
        <v>7.3148288394711001</v>
      </c>
      <c r="P96" s="344">
        <f t="shared" si="29"/>
        <v>-0.40780966934733076</v>
      </c>
      <c r="Q96" s="343">
        <v>8.7486146890279173</v>
      </c>
      <c r="R96" s="344">
        <f t="shared" si="30"/>
        <v>-0.29670368474840458</v>
      </c>
      <c r="S96" s="343">
        <v>7.8998410481810639</v>
      </c>
      <c r="T96" s="344">
        <f t="shared" si="31"/>
        <v>-0.38587764538012959</v>
      </c>
    </row>
    <row r="97" spans="2:20" ht="15" hidden="1" customHeight="1" outlineLevel="1" x14ac:dyDescent="0.25">
      <c r="B97" s="114" t="s">
        <v>92</v>
      </c>
      <c r="C97" s="343">
        <v>6.29</v>
      </c>
      <c r="D97" s="344" t="e">
        <f t="shared" si="25"/>
        <v>#REF!</v>
      </c>
      <c r="E97" s="343">
        <v>6.3</v>
      </c>
      <c r="F97" s="344" t="e">
        <f t="shared" si="25"/>
        <v>#REF!</v>
      </c>
      <c r="G97" s="343">
        <v>6.3</v>
      </c>
      <c r="H97" s="344" t="e">
        <f t="shared" si="25"/>
        <v>#REF!</v>
      </c>
      <c r="I97" s="345">
        <v>7.2271604652642418</v>
      </c>
      <c r="J97" s="344">
        <f t="shared" si="26"/>
        <v>-0.64597403725031466</v>
      </c>
      <c r="K97" s="345">
        <v>8.0431170976846644</v>
      </c>
      <c r="L97" s="344">
        <f t="shared" si="27"/>
        <v>-9.3784501271906962E-2</v>
      </c>
      <c r="M97" s="345">
        <v>7.578497371783893</v>
      </c>
      <c r="N97" s="344">
        <f t="shared" si="28"/>
        <v>-0.41547371345237938</v>
      </c>
      <c r="O97" s="343">
        <v>6.7198768956650268</v>
      </c>
      <c r="P97" s="344">
        <f t="shared" si="29"/>
        <v>-0.51195901187350579</v>
      </c>
      <c r="Q97" s="343">
        <v>7.7306944292503861</v>
      </c>
      <c r="R97" s="344">
        <f t="shared" si="30"/>
        <v>-0.13041997000555394</v>
      </c>
      <c r="S97" s="343">
        <v>7.1240683090188419</v>
      </c>
      <c r="T97" s="344">
        <f t="shared" si="31"/>
        <v>-0.37036971892157045</v>
      </c>
    </row>
    <row r="98" spans="2:20" ht="15" hidden="1" customHeight="1" outlineLevel="1" x14ac:dyDescent="0.25">
      <c r="B98" s="114" t="s">
        <v>93</v>
      </c>
      <c r="C98" s="343">
        <v>6.73</v>
      </c>
      <c r="D98" s="344" t="e">
        <f t="shared" si="25"/>
        <v>#REF!</v>
      </c>
      <c r="E98" s="343">
        <v>7.32</v>
      </c>
      <c r="F98" s="344" t="e">
        <f t="shared" si="25"/>
        <v>#REF!</v>
      </c>
      <c r="G98" s="343">
        <v>6.93</v>
      </c>
      <c r="H98" s="344" t="e">
        <f t="shared" si="25"/>
        <v>#REF!</v>
      </c>
      <c r="I98" s="345">
        <v>7.9285475633621303</v>
      </c>
      <c r="J98" s="344">
        <f t="shared" si="26"/>
        <v>3.3950109012434559E-2</v>
      </c>
      <c r="K98" s="345">
        <v>9.4722458628841615</v>
      </c>
      <c r="L98" s="344">
        <f t="shared" si="27"/>
        <v>0.20681788264684009</v>
      </c>
      <c r="M98" s="345">
        <v>8.5753049638084526</v>
      </c>
      <c r="N98" s="344">
        <f t="shared" si="28"/>
        <v>0.10104653387280571</v>
      </c>
      <c r="O98" s="343">
        <v>7.2189774087514964</v>
      </c>
      <c r="P98" s="344">
        <f t="shared" si="29"/>
        <v>-0.13842499384506635</v>
      </c>
      <c r="Q98" s="343">
        <v>9.080218882842729</v>
      </c>
      <c r="R98" s="344">
        <f t="shared" si="30"/>
        <v>0.19775432283885053</v>
      </c>
      <c r="S98" s="343">
        <v>7.9330001493179685</v>
      </c>
      <c r="T98" s="344">
        <f t="shared" si="31"/>
        <v>-9.4676640072881568E-3</v>
      </c>
    </row>
    <row r="99" spans="2:20" ht="15" hidden="1" customHeight="1" outlineLevel="1" x14ac:dyDescent="0.25">
      <c r="B99" s="114" t="s">
        <v>94</v>
      </c>
      <c r="C99" s="343">
        <v>6.7</v>
      </c>
      <c r="D99" s="344" t="e">
        <f t="shared" si="25"/>
        <v>#REF!</v>
      </c>
      <c r="E99" s="343">
        <v>7.23</v>
      </c>
      <c r="F99" s="344" t="e">
        <f t="shared" si="25"/>
        <v>#REF!</v>
      </c>
      <c r="G99" s="343">
        <v>6.87</v>
      </c>
      <c r="H99" s="344" t="e">
        <f t="shared" si="25"/>
        <v>#REF!</v>
      </c>
      <c r="I99" s="345">
        <v>7.3415390245740184</v>
      </c>
      <c r="J99" s="344">
        <f t="shared" si="26"/>
        <v>4.2767835659001108E-3</v>
      </c>
      <c r="K99" s="345">
        <v>8.8102369292047307</v>
      </c>
      <c r="L99" s="344">
        <f t="shared" si="27"/>
        <v>0.14950562559837088</v>
      </c>
      <c r="M99" s="345">
        <v>7.9754544926170761</v>
      </c>
      <c r="N99" s="344">
        <f t="shared" si="28"/>
        <v>5.5095498992555392E-2</v>
      </c>
      <c r="O99" s="343">
        <v>6.861529837972455</v>
      </c>
      <c r="P99" s="344">
        <f t="shared" si="29"/>
        <v>-4.0837731557768819E-2</v>
      </c>
      <c r="Q99" s="343">
        <v>8.5684325302462625</v>
      </c>
      <c r="R99" s="344">
        <f t="shared" si="30"/>
        <v>0.16228219088899642</v>
      </c>
      <c r="S99" s="343">
        <v>7.533085978591493</v>
      </c>
      <c r="T99" s="344">
        <f t="shared" si="31"/>
        <v>1.3333993111463549E-2</v>
      </c>
    </row>
    <row r="100" spans="2:20" ht="15" hidden="1" customHeight="1" outlineLevel="1" x14ac:dyDescent="0.25">
      <c r="B100" s="114" t="s">
        <v>95</v>
      </c>
      <c r="C100" s="343">
        <v>8</v>
      </c>
      <c r="D100" s="344" t="e">
        <f t="shared" si="25"/>
        <v>#REF!</v>
      </c>
      <c r="E100" s="343">
        <v>9.4499999999999993</v>
      </c>
      <c r="F100" s="344" t="e">
        <f t="shared" si="25"/>
        <v>#REF!</v>
      </c>
      <c r="G100" s="343">
        <v>8.5</v>
      </c>
      <c r="H100" s="344" t="e">
        <f t="shared" si="25"/>
        <v>#REF!</v>
      </c>
      <c r="I100" s="345">
        <v>7.7142484382434651</v>
      </c>
      <c r="J100" s="344">
        <f t="shared" si="26"/>
        <v>-0.37878118919750836</v>
      </c>
      <c r="K100" s="345">
        <v>8.5363290868817252</v>
      </c>
      <c r="L100" s="344">
        <f t="shared" si="27"/>
        <v>-0.32826699191349817</v>
      </c>
      <c r="M100" s="345">
        <v>8.1059339399507664</v>
      </c>
      <c r="N100" s="344">
        <f t="shared" si="28"/>
        <v>-0.3581422246039363</v>
      </c>
      <c r="O100" s="343">
        <v>7.2925896752520405</v>
      </c>
      <c r="P100" s="344">
        <f t="shared" si="29"/>
        <v>-0.37177314953093266</v>
      </c>
      <c r="Q100" s="343">
        <v>8.7033147233623076</v>
      </c>
      <c r="R100" s="344">
        <f t="shared" si="30"/>
        <v>-0.27134385244576542</v>
      </c>
      <c r="S100" s="343">
        <v>7.9012655691175775</v>
      </c>
      <c r="T100" s="344">
        <f t="shared" si="31"/>
        <v>-0.33724286966505712</v>
      </c>
    </row>
    <row r="101" spans="2:20" ht="15" hidden="1" customHeight="1" outlineLevel="1" x14ac:dyDescent="0.25">
      <c r="B101" s="114" t="s">
        <v>96</v>
      </c>
      <c r="C101" s="343">
        <v>8.15</v>
      </c>
      <c r="D101" s="344" t="e">
        <f t="shared" si="25"/>
        <v>#REF!</v>
      </c>
      <c r="E101" s="343">
        <v>11.34</v>
      </c>
      <c r="F101" s="344" t="e">
        <f t="shared" si="25"/>
        <v>#REF!</v>
      </c>
      <c r="G101" s="343">
        <v>9.1300000000000008</v>
      </c>
      <c r="H101" s="344" t="e">
        <f t="shared" si="25"/>
        <v>#REF!</v>
      </c>
      <c r="I101" s="345">
        <v>7.94677971056863</v>
      </c>
      <c r="J101" s="344">
        <f t="shared" si="26"/>
        <v>-0.25080708054366863</v>
      </c>
      <c r="K101" s="345">
        <v>9.137476580758559</v>
      </c>
      <c r="L101" s="344">
        <f t="shared" si="27"/>
        <v>-0.13915367770364462</v>
      </c>
      <c r="M101" s="345">
        <v>8.5134795585053897</v>
      </c>
      <c r="N101" s="344">
        <f t="shared" si="28"/>
        <v>-0.21109450107034711</v>
      </c>
      <c r="O101" s="343">
        <v>7.5315781664715873</v>
      </c>
      <c r="P101" s="344">
        <f t="shared" si="29"/>
        <v>-0.14687174381043189</v>
      </c>
      <c r="Q101" s="343">
        <v>9.4419420689655169</v>
      </c>
      <c r="R101" s="344">
        <f t="shared" si="30"/>
        <v>-5.6808720222738529E-2</v>
      </c>
      <c r="S101" s="343">
        <v>8.3484333051811106</v>
      </c>
      <c r="T101" s="344">
        <f t="shared" si="31"/>
        <v>-0.13011692927560681</v>
      </c>
    </row>
    <row r="102" spans="2:20" ht="15" hidden="1" customHeight="1" outlineLevel="1" x14ac:dyDescent="0.25">
      <c r="B102" s="114" t="s">
        <v>97</v>
      </c>
      <c r="C102" s="343">
        <v>8.8000000000000007</v>
      </c>
      <c r="D102" s="344" t="e">
        <f t="shared" si="25"/>
        <v>#REF!</v>
      </c>
      <c r="E102" s="343">
        <v>11.45</v>
      </c>
      <c r="F102" s="344" t="e">
        <f t="shared" si="25"/>
        <v>#REF!</v>
      </c>
      <c r="G102" s="343">
        <v>9.6999999999999993</v>
      </c>
      <c r="H102" s="344" t="e">
        <f t="shared" si="25"/>
        <v>#REF!</v>
      </c>
      <c r="I102" s="345">
        <v>8.9176826011087229</v>
      </c>
      <c r="J102" s="344">
        <f t="shared" si="26"/>
        <v>4.9036012468731016E-2</v>
      </c>
      <c r="K102" s="345">
        <v>10.129874098096542</v>
      </c>
      <c r="L102" s="344">
        <f t="shared" si="27"/>
        <v>0.68168417072543086</v>
      </c>
      <c r="M102" s="345">
        <v>9.4762947104322475</v>
      </c>
      <c r="N102" s="344">
        <f t="shared" si="28"/>
        <v>0.32709422665048393</v>
      </c>
      <c r="O102" s="343">
        <v>8.3597658103436583</v>
      </c>
      <c r="P102" s="344">
        <f t="shared" si="29"/>
        <v>2.9315946309228735E-2</v>
      </c>
      <c r="Q102" s="343">
        <v>10.348010848852571</v>
      </c>
      <c r="R102" s="344">
        <f t="shared" si="30"/>
        <v>0.69229936424384952</v>
      </c>
      <c r="S102" s="343">
        <v>9.1952442241468244</v>
      </c>
      <c r="T102" s="344">
        <f t="shared" si="31"/>
        <v>0.2733815994746589</v>
      </c>
    </row>
    <row r="103" spans="2:20" collapsed="1" x14ac:dyDescent="0.25">
      <c r="B103" s="125">
        <v>2007</v>
      </c>
      <c r="C103" s="345">
        <v>7.0627399503161694</v>
      </c>
      <c r="D103" s="350">
        <f>C103-C116</f>
        <v>-0.31382836084544685</v>
      </c>
      <c r="E103" s="345">
        <v>8.1064582158888445</v>
      </c>
      <c r="F103" s="350">
        <f>E103-E116</f>
        <v>9.7281969275385904E-2</v>
      </c>
      <c r="G103" s="345">
        <v>7.4199065558431485</v>
      </c>
      <c r="H103" s="350">
        <f>G103-G116</f>
        <v>-0.17561320864949526</v>
      </c>
      <c r="I103" s="345">
        <v>7.9121208416847537</v>
      </c>
      <c r="J103" s="350">
        <f t="shared" si="26"/>
        <v>-9.2209999590117775E-2</v>
      </c>
      <c r="K103" s="345">
        <v>8.9517958338262247</v>
      </c>
      <c r="L103" s="350">
        <f t="shared" si="27"/>
        <v>-8.2252769954022753E-2</v>
      </c>
      <c r="M103" s="345">
        <v>8.3826456592935799</v>
      </c>
      <c r="N103" s="350">
        <f t="shared" si="28"/>
        <v>-9.8614334232683731E-2</v>
      </c>
      <c r="O103" s="345">
        <v>7.315456957864213</v>
      </c>
      <c r="P103" s="350">
        <f t="shared" si="29"/>
        <v>-0.12355448034304306</v>
      </c>
      <c r="Q103" s="345">
        <v>8.8378839707738877</v>
      </c>
      <c r="R103" s="350">
        <f t="shared" si="30"/>
        <v>-4.8709658058278649E-2</v>
      </c>
      <c r="S103" s="345">
        <v>7.9448414634885607</v>
      </c>
      <c r="T103" s="350">
        <f t="shared" si="31"/>
        <v>-0.10660970714706242</v>
      </c>
    </row>
    <row r="104" spans="2:20" ht="15" hidden="1" customHeight="1" outlineLevel="1" x14ac:dyDescent="0.25">
      <c r="B104" s="114" t="s">
        <v>86</v>
      </c>
      <c r="C104" s="343" t="e">
        <v>#REF!</v>
      </c>
      <c r="D104" s="351"/>
      <c r="E104" s="343" t="e">
        <v>#REF!</v>
      </c>
      <c r="F104" s="351"/>
      <c r="G104" s="343" t="e">
        <v>#REF!</v>
      </c>
      <c r="H104" s="351"/>
      <c r="I104" s="345">
        <v>7.8086184344869833</v>
      </c>
      <c r="J104" s="351"/>
      <c r="K104" s="345">
        <v>8.5274072561513936</v>
      </c>
      <c r="L104" s="351"/>
      <c r="M104" s="345">
        <v>8.1528329019269492</v>
      </c>
      <c r="N104" s="351"/>
      <c r="O104" s="343">
        <v>7.2528910387519732</v>
      </c>
      <c r="P104" s="351"/>
      <c r="Q104" s="343">
        <v>8.6288749818075967</v>
      </c>
      <c r="R104" s="351"/>
      <c r="S104" s="343">
        <v>7.8535863971272892</v>
      </c>
      <c r="T104" s="351"/>
    </row>
    <row r="105" spans="2:20" ht="15" hidden="1" customHeight="1" outlineLevel="1" x14ac:dyDescent="0.25">
      <c r="B105" s="114" t="s">
        <v>87</v>
      </c>
      <c r="C105" s="343" t="e">
        <v>#REF!</v>
      </c>
      <c r="D105" s="351"/>
      <c r="E105" s="343" t="e">
        <v>#REF!</v>
      </c>
      <c r="F105" s="351"/>
      <c r="G105" s="343" t="e">
        <v>#REF!</v>
      </c>
      <c r="H105" s="351"/>
      <c r="I105" s="345">
        <v>7.8803334803803864</v>
      </c>
      <c r="J105" s="351"/>
      <c r="K105" s="345">
        <v>9.7703596271754964</v>
      </c>
      <c r="L105" s="351"/>
      <c r="M105" s="345">
        <v>8.7275245328362576</v>
      </c>
      <c r="N105" s="351"/>
      <c r="O105" s="343">
        <v>7.3103328993139902</v>
      </c>
      <c r="P105" s="351"/>
      <c r="Q105" s="343">
        <v>9.7294296213452629</v>
      </c>
      <c r="R105" s="351"/>
      <c r="S105" s="343">
        <v>8.2904838198813042</v>
      </c>
      <c r="T105" s="351"/>
    </row>
    <row r="106" spans="2:20" ht="15" hidden="1" customHeight="1" outlineLevel="1" x14ac:dyDescent="0.25">
      <c r="B106" s="114" t="s">
        <v>88</v>
      </c>
      <c r="C106" s="343" t="e">
        <v>#REF!</v>
      </c>
      <c r="D106" s="351"/>
      <c r="E106" s="343" t="e">
        <v>#REF!</v>
      </c>
      <c r="F106" s="351"/>
      <c r="G106" s="343" t="e">
        <v>#REF!</v>
      </c>
      <c r="H106" s="351"/>
      <c r="I106" s="345">
        <v>7.3681348349274911</v>
      </c>
      <c r="J106" s="351"/>
      <c r="K106" s="345">
        <v>8.543357264322319</v>
      </c>
      <c r="L106" s="351"/>
      <c r="M106" s="345">
        <v>7.9013944301797352</v>
      </c>
      <c r="N106" s="351"/>
      <c r="O106" s="343">
        <v>6.9720154052692225</v>
      </c>
      <c r="P106" s="351"/>
      <c r="Q106" s="343">
        <v>8.3815583091522239</v>
      </c>
      <c r="R106" s="351"/>
      <c r="S106" s="343">
        <v>7.5615202484548449</v>
      </c>
      <c r="T106" s="351"/>
    </row>
    <row r="107" spans="2:20" ht="15" hidden="1" customHeight="1" outlineLevel="1" x14ac:dyDescent="0.25">
      <c r="B107" s="114" t="s">
        <v>89</v>
      </c>
      <c r="C107" s="343" t="e">
        <v>#REF!</v>
      </c>
      <c r="D107" s="351"/>
      <c r="E107" s="343" t="e">
        <v>#REF!</v>
      </c>
      <c r="F107" s="351"/>
      <c r="G107" s="343" t="e">
        <v>#REF!</v>
      </c>
      <c r="H107" s="351"/>
      <c r="I107" s="345">
        <v>7.6964461994077</v>
      </c>
      <c r="J107" s="351"/>
      <c r="K107" s="345">
        <v>8.3125758702436112</v>
      </c>
      <c r="L107" s="351"/>
      <c r="M107" s="345">
        <v>7.9784745718333703</v>
      </c>
      <c r="N107" s="351"/>
      <c r="O107" s="343">
        <v>7.1137429583043188</v>
      </c>
      <c r="P107" s="351"/>
      <c r="Q107" s="343">
        <v>8.0849735334299524</v>
      </c>
      <c r="R107" s="351"/>
      <c r="S107" s="343">
        <v>7.5167569827946696</v>
      </c>
      <c r="T107" s="351"/>
    </row>
    <row r="108" spans="2:20" ht="15" hidden="1" customHeight="1" outlineLevel="1" x14ac:dyDescent="0.25">
      <c r="B108" s="114" t="s">
        <v>90</v>
      </c>
      <c r="C108" s="343" t="e">
        <v>#REF!</v>
      </c>
      <c r="D108" s="351"/>
      <c r="E108" s="343" t="e">
        <v>#REF!</v>
      </c>
      <c r="F108" s="351"/>
      <c r="G108" s="343" t="e">
        <v>#REF!</v>
      </c>
      <c r="H108" s="351"/>
      <c r="I108" s="345">
        <v>8.582322089426933</v>
      </c>
      <c r="J108" s="351"/>
      <c r="K108" s="345">
        <v>9.9772864832148027</v>
      </c>
      <c r="L108" s="351"/>
      <c r="M108" s="345">
        <v>9.2403179223904335</v>
      </c>
      <c r="N108" s="351"/>
      <c r="O108" s="343">
        <v>7.8349005616822618</v>
      </c>
      <c r="P108" s="351"/>
      <c r="Q108" s="343">
        <v>9.4413085283377622</v>
      </c>
      <c r="R108" s="351"/>
      <c r="S108" s="343">
        <v>8.5323330813003402</v>
      </c>
      <c r="T108" s="351"/>
    </row>
    <row r="109" spans="2:20" ht="15" hidden="1" customHeight="1" outlineLevel="1" x14ac:dyDescent="0.25">
      <c r="B109" s="114" t="s">
        <v>91</v>
      </c>
      <c r="C109" s="343" t="e">
        <v>#REF!</v>
      </c>
      <c r="D109" s="351"/>
      <c r="E109" s="343" t="e">
        <v>#REF!</v>
      </c>
      <c r="F109" s="351"/>
      <c r="G109" s="343" t="e">
        <v>#REF!</v>
      </c>
      <c r="H109" s="351"/>
      <c r="I109" s="345">
        <v>8.5787495221509573</v>
      </c>
      <c r="J109" s="351"/>
      <c r="K109" s="345">
        <v>9.568601254638093</v>
      </c>
      <c r="L109" s="351"/>
      <c r="M109" s="345">
        <v>9.0404829283907393</v>
      </c>
      <c r="N109" s="351"/>
      <c r="O109" s="343">
        <v>7.7226385088184308</v>
      </c>
      <c r="P109" s="351"/>
      <c r="Q109" s="343">
        <v>9.0453183737763219</v>
      </c>
      <c r="R109" s="351"/>
      <c r="S109" s="343">
        <v>8.2857186935611935</v>
      </c>
      <c r="T109" s="351"/>
    </row>
    <row r="110" spans="2:20" ht="15" hidden="1" customHeight="1" outlineLevel="1" x14ac:dyDescent="0.25">
      <c r="B110" s="114" t="s">
        <v>92</v>
      </c>
      <c r="C110" s="343" t="e">
        <v>#REF!</v>
      </c>
      <c r="D110" s="351"/>
      <c r="E110" s="343" t="e">
        <v>#REF!</v>
      </c>
      <c r="F110" s="351"/>
      <c r="G110" s="343" t="e">
        <v>#REF!</v>
      </c>
      <c r="H110" s="351"/>
      <c r="I110" s="345">
        <v>7.8731345025145565</v>
      </c>
      <c r="J110" s="351"/>
      <c r="K110" s="345">
        <v>8.1369015989565714</v>
      </c>
      <c r="L110" s="351"/>
      <c r="M110" s="345">
        <v>7.9939710852362724</v>
      </c>
      <c r="N110" s="351"/>
      <c r="O110" s="343">
        <v>7.2318359075385326</v>
      </c>
      <c r="P110" s="351"/>
      <c r="Q110" s="343">
        <v>7.86111439925594</v>
      </c>
      <c r="R110" s="351"/>
      <c r="S110" s="343">
        <v>7.4944380279404124</v>
      </c>
      <c r="T110" s="351"/>
    </row>
    <row r="111" spans="2:20" ht="15" hidden="1" customHeight="1" outlineLevel="1" x14ac:dyDescent="0.25">
      <c r="B111" s="114" t="s">
        <v>93</v>
      </c>
      <c r="C111" s="343" t="e">
        <v>#REF!</v>
      </c>
      <c r="D111" s="351"/>
      <c r="E111" s="343" t="e">
        <v>#REF!</v>
      </c>
      <c r="F111" s="351"/>
      <c r="G111" s="343" t="e">
        <v>#REF!</v>
      </c>
      <c r="H111" s="351"/>
      <c r="I111" s="345">
        <v>7.8945974543496957</v>
      </c>
      <c r="J111" s="351"/>
      <c r="K111" s="345">
        <v>9.2654279802373214</v>
      </c>
      <c r="L111" s="351"/>
      <c r="M111" s="345">
        <v>8.4742584299356469</v>
      </c>
      <c r="N111" s="351"/>
      <c r="O111" s="343">
        <v>7.3574024025965628</v>
      </c>
      <c r="P111" s="351"/>
      <c r="Q111" s="343">
        <v>8.8824645600038785</v>
      </c>
      <c r="R111" s="351"/>
      <c r="S111" s="343">
        <v>7.9424678133252566</v>
      </c>
      <c r="T111" s="351"/>
    </row>
    <row r="112" spans="2:20" ht="15" hidden="1" customHeight="1" outlineLevel="1" x14ac:dyDescent="0.25">
      <c r="B112" s="114" t="s">
        <v>94</v>
      </c>
      <c r="C112" s="343" t="e">
        <v>#REF!</v>
      </c>
      <c r="D112" s="351"/>
      <c r="E112" s="343" t="e">
        <v>#REF!</v>
      </c>
      <c r="F112" s="351"/>
      <c r="G112" s="343" t="e">
        <v>#REF!</v>
      </c>
      <c r="H112" s="351"/>
      <c r="I112" s="345">
        <v>7.3372622410081183</v>
      </c>
      <c r="J112" s="351"/>
      <c r="K112" s="345">
        <v>8.6607313036063598</v>
      </c>
      <c r="L112" s="351"/>
      <c r="M112" s="345">
        <v>7.9203589936245207</v>
      </c>
      <c r="N112" s="351"/>
      <c r="O112" s="343">
        <v>6.9023675695302238</v>
      </c>
      <c r="P112" s="351"/>
      <c r="Q112" s="343">
        <v>8.4061503393572661</v>
      </c>
      <c r="R112" s="351"/>
      <c r="S112" s="343">
        <v>7.5197519854800294</v>
      </c>
      <c r="T112" s="351"/>
    </row>
    <row r="113" spans="2:20" ht="15" hidden="1" customHeight="1" outlineLevel="1" x14ac:dyDescent="0.25">
      <c r="B113" s="114" t="s">
        <v>95</v>
      </c>
      <c r="C113" s="343" t="e">
        <v>#REF!</v>
      </c>
      <c r="D113" s="351"/>
      <c r="E113" s="343" t="e">
        <v>#REF!</v>
      </c>
      <c r="F113" s="351"/>
      <c r="G113" s="343" t="e">
        <v>#REF!</v>
      </c>
      <c r="H113" s="351"/>
      <c r="I113" s="345">
        <v>8.0930296274409734</v>
      </c>
      <c r="J113" s="351"/>
      <c r="K113" s="345">
        <v>8.8645960787952234</v>
      </c>
      <c r="L113" s="351"/>
      <c r="M113" s="345">
        <v>8.4640761645547027</v>
      </c>
      <c r="N113" s="351"/>
      <c r="O113" s="343">
        <v>7.6643628247829731</v>
      </c>
      <c r="P113" s="351"/>
      <c r="Q113" s="343">
        <v>8.974658575808073</v>
      </c>
      <c r="R113" s="351"/>
      <c r="S113" s="343">
        <v>8.2385084387826346</v>
      </c>
      <c r="T113" s="351"/>
    </row>
    <row r="114" spans="2:20" ht="15" hidden="1" customHeight="1" outlineLevel="1" x14ac:dyDescent="0.25">
      <c r="B114" s="114" t="s">
        <v>96</v>
      </c>
      <c r="C114" s="343" t="e">
        <v>#REF!</v>
      </c>
      <c r="D114" s="351"/>
      <c r="E114" s="343" t="e">
        <v>#REF!</v>
      </c>
      <c r="F114" s="351"/>
      <c r="G114" s="343" t="e">
        <v>#REF!</v>
      </c>
      <c r="H114" s="351"/>
      <c r="I114" s="345">
        <v>8.1975867911122986</v>
      </c>
      <c r="J114" s="351"/>
      <c r="K114" s="345">
        <v>9.2766302584622036</v>
      </c>
      <c r="L114" s="351"/>
      <c r="M114" s="345">
        <v>8.7245740595757368</v>
      </c>
      <c r="N114" s="351"/>
      <c r="O114" s="343">
        <v>7.6784499102820192</v>
      </c>
      <c r="P114" s="351"/>
      <c r="Q114" s="343">
        <v>9.4987507891882554</v>
      </c>
      <c r="R114" s="351"/>
      <c r="S114" s="343">
        <v>8.4785502344567174</v>
      </c>
      <c r="T114" s="351"/>
    </row>
    <row r="115" spans="2:20" ht="15" hidden="1" customHeight="1" outlineLevel="1" x14ac:dyDescent="0.25">
      <c r="B115" s="114" t="s">
        <v>97</v>
      </c>
      <c r="C115" s="343" t="e">
        <v>#REF!</v>
      </c>
      <c r="D115" s="351"/>
      <c r="E115" s="343" t="e">
        <v>#REF!</v>
      </c>
      <c r="F115" s="351"/>
      <c r="G115" s="343" t="e">
        <v>#REF!</v>
      </c>
      <c r="H115" s="351"/>
      <c r="I115" s="345">
        <v>8.8686465886399919</v>
      </c>
      <c r="J115" s="351"/>
      <c r="K115" s="345">
        <v>9.4481899273711107</v>
      </c>
      <c r="L115" s="351"/>
      <c r="M115" s="345">
        <v>9.1492004837817635</v>
      </c>
      <c r="N115" s="351"/>
      <c r="O115" s="343">
        <v>8.3304498640344296</v>
      </c>
      <c r="P115" s="351"/>
      <c r="Q115" s="343">
        <v>9.6557114846087213</v>
      </c>
      <c r="R115" s="351"/>
      <c r="S115" s="343">
        <v>8.9218626246721655</v>
      </c>
      <c r="T115" s="351"/>
    </row>
    <row r="116" spans="2:20" collapsed="1" x14ac:dyDescent="0.25">
      <c r="B116" s="125">
        <v>2006</v>
      </c>
      <c r="C116" s="345">
        <v>7.3765683111616163</v>
      </c>
      <c r="D116" s="350"/>
      <c r="E116" s="345">
        <v>8.0091762466134586</v>
      </c>
      <c r="F116" s="350"/>
      <c r="G116" s="345">
        <v>7.5955197644926438</v>
      </c>
      <c r="H116" s="350"/>
      <c r="I116" s="345">
        <v>8.0043308412748715</v>
      </c>
      <c r="J116" s="350"/>
      <c r="K116" s="345">
        <v>9.0340486037802474</v>
      </c>
      <c r="L116" s="350"/>
      <c r="M116" s="345">
        <v>8.4812599935262636</v>
      </c>
      <c r="N116" s="350"/>
      <c r="O116" s="345">
        <v>7.4390114382072561</v>
      </c>
      <c r="P116" s="350"/>
      <c r="Q116" s="345">
        <v>8.8865936288321663</v>
      </c>
      <c r="R116" s="350"/>
      <c r="S116" s="345">
        <v>8.0514511706356231</v>
      </c>
      <c r="T116" s="350"/>
    </row>
    <row r="117" spans="2:20" ht="15" customHeight="1" x14ac:dyDescent="0.25">
      <c r="B117" s="402" t="s">
        <v>79</v>
      </c>
      <c r="C117" s="402"/>
      <c r="D117" s="402"/>
      <c r="E117" s="402"/>
      <c r="F117" s="402"/>
      <c r="G117" s="402"/>
      <c r="H117" s="402"/>
      <c r="I117" s="402"/>
      <c r="J117" s="402"/>
      <c r="K117" s="402"/>
      <c r="L117" s="402"/>
      <c r="M117" s="402"/>
      <c r="N117" s="402"/>
      <c r="O117" s="402"/>
      <c r="P117" s="402"/>
      <c r="Q117" s="402"/>
      <c r="R117" s="402"/>
      <c r="S117" s="402"/>
      <c r="T117" s="402"/>
    </row>
  </sheetData>
  <mergeCells count="6">
    <mergeCell ref="B117:T117"/>
    <mergeCell ref="B5:T5"/>
    <mergeCell ref="B6:B7"/>
    <mergeCell ref="C6:H6"/>
    <mergeCell ref="I6:N6"/>
    <mergeCell ref="O6:T6"/>
  </mergeCells>
  <printOptions horizontalCentered="1" verticalCentered="1"/>
  <pageMargins left="0.44" right="0.39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10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3" width="10.7109375" style="110" customWidth="1"/>
    <col min="4" max="4" width="11.7109375" style="110" customWidth="1"/>
    <col min="5" max="6" width="10.7109375" style="110" customWidth="1"/>
    <col min="7" max="7" width="11.7109375" style="110" customWidth="1"/>
    <col min="8" max="9" width="10.7109375" style="110" customWidth="1"/>
    <col min="10" max="10" width="11.7109375" style="110" customWidth="1"/>
    <col min="11" max="11" width="10.7109375" style="110" customWidth="1"/>
    <col min="12" max="16384" width="11.42578125" style="110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403" t="s">
        <v>295</v>
      </c>
      <c r="C5" s="403"/>
      <c r="D5" s="403"/>
      <c r="E5" s="403"/>
      <c r="F5" s="403"/>
      <c r="G5" s="403"/>
      <c r="H5" s="403"/>
      <c r="I5" s="403"/>
      <c r="J5" s="403"/>
      <c r="K5" s="403"/>
    </row>
    <row r="6" spans="2:11" ht="15" customHeight="1" x14ac:dyDescent="0.25">
      <c r="B6" s="404"/>
      <c r="C6" s="404" t="s">
        <v>71</v>
      </c>
      <c r="D6" s="404"/>
      <c r="E6" s="404"/>
      <c r="F6" s="407" t="s">
        <v>134</v>
      </c>
      <c r="G6" s="407"/>
      <c r="H6" s="407"/>
      <c r="I6" s="404" t="s">
        <v>135</v>
      </c>
      <c r="J6" s="404"/>
      <c r="K6" s="404"/>
    </row>
    <row r="7" spans="2:11" ht="15" customHeight="1" x14ac:dyDescent="0.25">
      <c r="B7" s="404"/>
      <c r="C7" s="130" t="s">
        <v>142</v>
      </c>
      <c r="D7" s="130" t="s">
        <v>143</v>
      </c>
      <c r="E7" s="130" t="s">
        <v>117</v>
      </c>
      <c r="F7" s="131" t="s">
        <v>142</v>
      </c>
      <c r="G7" s="131" t="s">
        <v>143</v>
      </c>
      <c r="H7" s="131" t="s">
        <v>117</v>
      </c>
      <c r="I7" s="130" t="s">
        <v>136</v>
      </c>
      <c r="J7" s="130" t="s">
        <v>143</v>
      </c>
      <c r="K7" s="130" t="s">
        <v>83</v>
      </c>
    </row>
    <row r="8" spans="2:11" x14ac:dyDescent="0.25">
      <c r="B8" s="114" t="s">
        <v>94</v>
      </c>
      <c r="C8" s="352">
        <f>IFERROR('Tablas evol EM zona'!C8-'Tablas evol EM zona'!C21,"-")</f>
        <v>0.24284842878928004</v>
      </c>
      <c r="D8" s="352">
        <f>IFERROR('Tablas evol EM zona'!E8-'Tablas evol EM zona'!E21,"-")</f>
        <v>-6.1613646178206416E-2</v>
      </c>
      <c r="E8" s="352">
        <f>IFERROR('Tablas evol EM zona'!G8-'Tablas evol EM zona'!G21,"-")</f>
        <v>0.15818443269319982</v>
      </c>
      <c r="F8" s="353">
        <f>IFERROR('Tablas evol EM zona'!I8-'Tablas evol EM zona'!I21,"-")</f>
        <v>-0.29314723669457088</v>
      </c>
      <c r="G8" s="353">
        <f>IFERROR('Tablas evol EM zona'!K8-'Tablas evol EM zona'!K21,"-")</f>
        <v>-0.24390741770119106</v>
      </c>
      <c r="H8" s="353">
        <f>IFERROR('Tablas evol EM zona'!M8-'Tablas evol EM zona'!M21,"-")</f>
        <v>-0.27765781472643525</v>
      </c>
      <c r="I8" s="352">
        <f>IFERROR('Tablas evol EM zona'!O8-'Tablas evol EM zona'!O21,"-")</f>
        <v>-0.18951131083965578</v>
      </c>
      <c r="J8" s="352">
        <f>IFERROR('Tablas evol EM zona'!Q8-'Tablas evol EM zona'!Q21,"-")</f>
        <v>-0.22438440882089772</v>
      </c>
      <c r="K8" s="352">
        <f>IFERROR('Tablas evol EM zona'!S8-'Tablas evol EM zona'!S21,"-")</f>
        <v>-0.20306725586275309</v>
      </c>
    </row>
    <row r="9" spans="2:11" x14ac:dyDescent="0.25">
      <c r="B9" s="114" t="s">
        <v>95</v>
      </c>
      <c r="C9" s="352">
        <f>IFERROR('Tablas evol EM zona'!C9-'Tablas evol EM zona'!C22,"-")</f>
        <v>-0.22999999999999954</v>
      </c>
      <c r="D9" s="352">
        <f>IFERROR('Tablas evol EM zona'!E9-'Tablas evol EM zona'!E22,"-")</f>
        <v>0.55000000000000071</v>
      </c>
      <c r="E9" s="352">
        <f>IFERROR('Tablas evol EM zona'!G9-'Tablas evol EM zona'!G22,"-")</f>
        <v>-1.9999999999999574E-2</v>
      </c>
      <c r="F9" s="353">
        <f>IFERROR('Tablas evol EM zona'!I9-'Tablas evol EM zona'!I22,"-")</f>
        <v>0.52562778312336356</v>
      </c>
      <c r="G9" s="353">
        <f>IFERROR('Tablas evol EM zona'!K9-'Tablas evol EM zona'!K22,"-")</f>
        <v>0.77398934398934305</v>
      </c>
      <c r="H9" s="353">
        <f>IFERROR('Tablas evol EM zona'!M9-'Tablas evol EM zona'!M22,"-")</f>
        <v>0.60578768452468612</v>
      </c>
      <c r="I9" s="352">
        <f>IFERROR('Tablas evol EM zona'!O9-'Tablas evol EM zona'!O22,"-")</f>
        <v>0.29441450999879137</v>
      </c>
      <c r="J9" s="352">
        <f>IFERROR('Tablas evol EM zona'!Q9-'Tablas evol EM zona'!Q22,"-")</f>
        <v>0.74543336262796611</v>
      </c>
      <c r="K9" s="352">
        <f>IFERROR('Tablas evol EM zona'!S9-'Tablas evol EM zona'!S22,"-")</f>
        <v>0.4316463623884701</v>
      </c>
    </row>
    <row r="10" spans="2:11" x14ac:dyDescent="0.25">
      <c r="B10" s="114" t="s">
        <v>96</v>
      </c>
      <c r="C10" s="352">
        <f>IFERROR('Tablas evol EM zona'!C10-'Tablas evol EM zona'!C23,"-")</f>
        <v>-0.23995742610387971</v>
      </c>
      <c r="D10" s="352">
        <f>IFERROR('Tablas evol EM zona'!E10-'Tablas evol EM zona'!E23,"-")</f>
        <v>9.8689609530111966E-2</v>
      </c>
      <c r="E10" s="352">
        <f>IFERROR('Tablas evol EM zona'!G10-'Tablas evol EM zona'!G23,"-")</f>
        <v>-0.16246648995168655</v>
      </c>
      <c r="F10" s="353">
        <f>IFERROR('Tablas evol EM zona'!I10-'Tablas evol EM zona'!I23,"-")</f>
        <v>0.13999999999999968</v>
      </c>
      <c r="G10" s="353">
        <f>IFERROR('Tablas evol EM zona'!K10-'Tablas evol EM zona'!K23,"-")</f>
        <v>0.11999999999999922</v>
      </c>
      <c r="H10" s="353">
        <f>IFERROR('Tablas evol EM zona'!M10-'Tablas evol EM zona'!M23,"-")</f>
        <v>8.9999999999999858E-2</v>
      </c>
      <c r="I10" s="352">
        <f>IFERROR('Tablas evol EM zona'!O10-'Tablas evol EM zona'!O23,"-")</f>
        <v>-1.0000000000000675E-2</v>
      </c>
      <c r="J10" s="352">
        <f>IFERROR('Tablas evol EM zona'!Q10-'Tablas evol EM zona'!Q23,"-")</f>
        <v>0.11999999999999922</v>
      </c>
      <c r="K10" s="352">
        <f>IFERROR('Tablas evol EM zona'!S10-'Tablas evol EM zona'!S23,"-")</f>
        <v>-1.9999999999999574E-2</v>
      </c>
    </row>
    <row r="11" spans="2:11" x14ac:dyDescent="0.25">
      <c r="B11" s="114" t="s">
        <v>97</v>
      </c>
      <c r="C11" s="352">
        <f>IFERROR('Tablas evol EM zona'!C11-'Tablas evol EM zona'!C24,"-")</f>
        <v>0.16474827960883864</v>
      </c>
      <c r="D11" s="352">
        <f>IFERROR('Tablas evol EM zona'!E11-'Tablas evol EM zona'!E24,"-")</f>
        <v>0.79764559241049859</v>
      </c>
      <c r="E11" s="352">
        <f>IFERROR('Tablas evol EM zona'!G11-'Tablas evol EM zona'!G24,"-")</f>
        <v>0.26597966198796819</v>
      </c>
      <c r="F11" s="353">
        <f>IFERROR('Tablas evol EM zona'!I11-'Tablas evol EM zona'!I24,"-")</f>
        <v>0.1257087088064015</v>
      </c>
      <c r="G11" s="353">
        <f>IFERROR('Tablas evol EM zona'!K11-'Tablas evol EM zona'!K24,"-")</f>
        <v>-0.44356130383514802</v>
      </c>
      <c r="H11" s="353">
        <f>IFERROR('Tablas evol EM zona'!M11-'Tablas evol EM zona'!M24,"-")</f>
        <v>-0.10383972234852301</v>
      </c>
      <c r="I11" s="352">
        <f>IFERROR('Tablas evol EM zona'!O11-'Tablas evol EM zona'!O24,"-")</f>
        <v>8.7151516117591754E-2</v>
      </c>
      <c r="J11" s="352">
        <f>IFERROR('Tablas evol EM zona'!Q11-'Tablas evol EM zona'!Q24,"-")</f>
        <v>-0.34439445912215838</v>
      </c>
      <c r="K11" s="352">
        <f>IFERROR('Tablas evol EM zona'!S11-'Tablas evol EM zona'!S24,"-")</f>
        <v>-6.97141421041092E-2</v>
      </c>
    </row>
    <row r="12" spans="2:11" ht="29.25" customHeight="1" x14ac:dyDescent="0.25">
      <c r="B12" s="63" t="str">
        <f>actualizaciones!$A$2</f>
        <v>I cuatrimestre 2014</v>
      </c>
      <c r="C12" s="347">
        <v>-2.1111474770012961E-2</v>
      </c>
      <c r="D12" s="347">
        <v>0.24751928975580739</v>
      </c>
      <c r="E12" s="347">
        <v>4.4375576692640806E-2</v>
      </c>
      <c r="F12" s="347">
        <v>0.1223509859431795</v>
      </c>
      <c r="G12" s="347">
        <v>8.2450215720093922E-2</v>
      </c>
      <c r="H12" s="347">
        <v>9.3063209864105545E-2</v>
      </c>
      <c r="I12" s="347">
        <v>4.3655763982800799E-2</v>
      </c>
      <c r="J12" s="347">
        <v>9.4713840977094677E-2</v>
      </c>
      <c r="K12" s="347">
        <v>4.1547375058774705E-2</v>
      </c>
    </row>
    <row r="13" spans="2:11" outlineLevel="1" x14ac:dyDescent="0.25">
      <c r="B13" s="114" t="s">
        <v>86</v>
      </c>
      <c r="C13" s="352">
        <f>IFERROR('Tablas evol EM zona'!C13-'Tablas evol EM zona'!C26,"-")</f>
        <v>-8.1535731329376304E-2</v>
      </c>
      <c r="D13" s="352">
        <f>IFERROR('Tablas evol EM zona'!E13-'Tablas evol EM zona'!E26,"-")</f>
        <v>0.40155289855724341</v>
      </c>
      <c r="E13" s="352">
        <f>IFERROR('Tablas evol EM zona'!G13-'Tablas evol EM zona'!G26,"-")</f>
        <v>2.0142922954939024E-2</v>
      </c>
      <c r="F13" s="353">
        <f>IFERROR('Tablas evol EM zona'!I13-'Tablas evol EM zona'!I26,"-")</f>
        <v>-0.12898131491629439</v>
      </c>
      <c r="G13" s="353">
        <f>IFERROR('Tablas evol EM zona'!K13-'Tablas evol EM zona'!K26,"-")</f>
        <v>0.16811586559832215</v>
      </c>
      <c r="H13" s="353">
        <f>IFERROR('Tablas evol EM zona'!M13-'Tablas evol EM zona'!M26,"-")</f>
        <v>-9.6161482083640948E-3</v>
      </c>
      <c r="I13" s="352">
        <f>IFERROR('Tablas evol EM zona'!O13-'Tablas evol EM zona'!O26,"-")</f>
        <v>-0.15907303519543348</v>
      </c>
      <c r="J13" s="352">
        <f>IFERROR('Tablas evol EM zona'!Q13-'Tablas evol EM zona'!Q26,"-")</f>
        <v>0.1690194403031704</v>
      </c>
      <c r="K13" s="352">
        <f>IFERROR('Tablas evol EM zona'!S13-'Tablas evol EM zona'!S26,"-")</f>
        <v>-5.185122397571007E-2</v>
      </c>
    </row>
    <row r="14" spans="2:11" outlineLevel="1" x14ac:dyDescent="0.25">
      <c r="B14" s="114" t="s">
        <v>87</v>
      </c>
      <c r="C14" s="352">
        <f>IFERROR('Tablas evol EM zona'!C14-'Tablas evol EM zona'!C27,"-")</f>
        <v>-0.17588802465147424</v>
      </c>
      <c r="D14" s="352">
        <f>IFERROR('Tablas evol EM zona'!E14-'Tablas evol EM zona'!E27,"-")</f>
        <v>-0.14633556655986091</v>
      </c>
      <c r="E14" s="352">
        <f>IFERROR('Tablas evol EM zona'!G14-'Tablas evol EM zona'!G27,"-")</f>
        <v>-0.15332351360865637</v>
      </c>
      <c r="F14" s="353">
        <f>IFERROR('Tablas evol EM zona'!I14-'Tablas evol EM zona'!I27,"-")</f>
        <v>-0.37773278269376132</v>
      </c>
      <c r="G14" s="353">
        <f>IFERROR('Tablas evol EM zona'!K14-'Tablas evol EM zona'!K27,"-")</f>
        <v>0.10280169201898026</v>
      </c>
      <c r="H14" s="353">
        <f>IFERROR('Tablas evol EM zona'!M14-'Tablas evol EM zona'!M27,"-")</f>
        <v>-0.19482419212041968</v>
      </c>
      <c r="I14" s="352">
        <f>IFERROR('Tablas evol EM zona'!O14-'Tablas evol EM zona'!O27,"-")</f>
        <v>-0.38173017145965993</v>
      </c>
      <c r="J14" s="352">
        <f>IFERROR('Tablas evol EM zona'!Q14-'Tablas evol EM zona'!Q27,"-")</f>
        <v>3.8166715132847528E-2</v>
      </c>
      <c r="K14" s="352">
        <f>IFERROR('Tablas evol EM zona'!S14-'Tablas evol EM zona'!S27,"-")</f>
        <v>-0.2506585149679168</v>
      </c>
    </row>
    <row r="15" spans="2:11" outlineLevel="1" x14ac:dyDescent="0.25">
      <c r="B15" s="114" t="s">
        <v>88</v>
      </c>
      <c r="C15" s="352">
        <f>IFERROR('Tablas evol EM zona'!C15-'Tablas evol EM zona'!C28,"-")</f>
        <v>-0.44528320995394388</v>
      </c>
      <c r="D15" s="352">
        <f>IFERROR('Tablas evol EM zona'!E15-'Tablas evol EM zona'!E28,"-")</f>
        <v>-0.20635071090047408</v>
      </c>
      <c r="E15" s="352">
        <f>IFERROR('Tablas evol EM zona'!G15-'Tablas evol EM zona'!G28,"-")</f>
        <v>-0.38879678526341976</v>
      </c>
      <c r="F15" s="353">
        <f>IFERROR('Tablas evol EM zona'!I15-'Tablas evol EM zona'!I28,"-")</f>
        <v>0.33450833151894432</v>
      </c>
      <c r="G15" s="353">
        <f>IFERROR('Tablas evol EM zona'!K15-'Tablas evol EM zona'!K28,"-")</f>
        <v>-0.12676083080556744</v>
      </c>
      <c r="H15" s="353">
        <f>IFERROR('Tablas evol EM zona'!M15-'Tablas evol EM zona'!M28,"-")</f>
        <v>0.16771807728383337</v>
      </c>
      <c r="I15" s="352">
        <f>IFERROR('Tablas evol EM zona'!O15-'Tablas evol EM zona'!O28,"-")</f>
        <v>0.17191240315913614</v>
      </c>
      <c r="J15" s="352">
        <f>IFERROR('Tablas evol EM zona'!Q15-'Tablas evol EM zona'!Q28,"-")</f>
        <v>-0.18487743454279304</v>
      </c>
      <c r="K15" s="352">
        <f>IFERROR('Tablas evol EM zona'!S15-'Tablas evol EM zona'!S28,"-")</f>
        <v>5.0799316807156103E-2</v>
      </c>
    </row>
    <row r="16" spans="2:11" outlineLevel="1" x14ac:dyDescent="0.25">
      <c r="B16" s="114" t="s">
        <v>89</v>
      </c>
      <c r="C16" s="352">
        <f>IFERROR('Tablas evol EM zona'!C16-'Tablas evol EM zona'!C29,"-")</f>
        <v>5.7974542712253552E-3</v>
      </c>
      <c r="D16" s="352">
        <f>IFERROR('Tablas evol EM zona'!E16-'Tablas evol EM zona'!E29,"-")</f>
        <v>-0.31853039557336071</v>
      </c>
      <c r="E16" s="352">
        <f>IFERROR('Tablas evol EM zona'!G16-'Tablas evol EM zona'!G29,"-")</f>
        <v>-8.4974284293560132E-2</v>
      </c>
      <c r="F16" s="353">
        <f>IFERROR('Tablas evol EM zona'!I16-'Tablas evol EM zona'!I29,"-")</f>
        <v>0.31602540116038558</v>
      </c>
      <c r="G16" s="353">
        <f>IFERROR('Tablas evol EM zona'!K16-'Tablas evol EM zona'!K29,"-")</f>
        <v>6.5670895041023414E-3</v>
      </c>
      <c r="H16" s="353">
        <f>IFERROR('Tablas evol EM zona'!M16-'Tablas evol EM zona'!M29,"-")</f>
        <v>0.20911844660030177</v>
      </c>
      <c r="I16" s="352">
        <f>IFERROR('Tablas evol EM zona'!O16-'Tablas evol EM zona'!O29,"-")</f>
        <v>0.21720972634940239</v>
      </c>
      <c r="J16" s="352">
        <f>IFERROR('Tablas evol EM zona'!Q16-'Tablas evol EM zona'!Q29,"-")</f>
        <v>-8.1022769374294867E-2</v>
      </c>
      <c r="K16" s="352">
        <f>IFERROR('Tablas evol EM zona'!S16-'Tablas evol EM zona'!S29,"-")</f>
        <v>0.12884843394259615</v>
      </c>
    </row>
    <row r="17" spans="2:11" outlineLevel="1" x14ac:dyDescent="0.25">
      <c r="B17" s="114" t="s">
        <v>90</v>
      </c>
      <c r="C17" s="352">
        <f>IFERROR('Tablas evol EM zona'!C17-'Tablas evol EM zona'!C30,"-")</f>
        <v>-0.16769007866906804</v>
      </c>
      <c r="D17" s="352">
        <f>IFERROR('Tablas evol EM zona'!E17-'Tablas evol EM zona'!E30,"-")</f>
        <v>-0.82723338896326393</v>
      </c>
      <c r="E17" s="352">
        <f>IFERROR('Tablas evol EM zona'!G17-'Tablas evol EM zona'!G30,"-")</f>
        <v>-0.34360939542515734</v>
      </c>
      <c r="F17" s="353">
        <f>IFERROR('Tablas evol EM zona'!I17-'Tablas evol EM zona'!I30,"-")</f>
        <v>0.39999999999999947</v>
      </c>
      <c r="G17" s="353">
        <f>IFERROR('Tablas evol EM zona'!K17-'Tablas evol EM zona'!K30,"-")</f>
        <v>-3.9999999999999147E-2</v>
      </c>
      <c r="H17" s="353">
        <f>IFERROR('Tablas evol EM zona'!M17-'Tablas evol EM zona'!M30,"-")</f>
        <v>0.22000000000000064</v>
      </c>
      <c r="I17" s="352">
        <f>IFERROR('Tablas evol EM zona'!O17-'Tablas evol EM zona'!O30,"-")</f>
        <v>0.20999999999999996</v>
      </c>
      <c r="J17" s="352">
        <f>IFERROR('Tablas evol EM zona'!Q17-'Tablas evol EM zona'!Q30,"-")</f>
        <v>-0.22000000000000064</v>
      </c>
      <c r="K17" s="352">
        <f>IFERROR('Tablas evol EM zona'!S17-'Tablas evol EM zona'!S30,"-")</f>
        <v>5.9999999999999609E-2</v>
      </c>
    </row>
    <row r="18" spans="2:11" outlineLevel="1" x14ac:dyDescent="0.25">
      <c r="B18" s="114" t="s">
        <v>91</v>
      </c>
      <c r="C18" s="352">
        <f>IFERROR('Tablas evol EM zona'!C18-'Tablas evol EM zona'!C31,"-")</f>
        <v>0.30362247066260917</v>
      </c>
      <c r="D18" s="352">
        <f>IFERROR('Tablas evol EM zona'!E18-'Tablas evol EM zona'!E31,"-")</f>
        <v>0.44577150658006737</v>
      </c>
      <c r="E18" s="352">
        <f>IFERROR('Tablas evol EM zona'!G18-'Tablas evol EM zona'!G31,"-")</f>
        <v>0.33377792240798509</v>
      </c>
      <c r="F18" s="353">
        <f>IFERROR('Tablas evol EM zona'!I18-'Tablas evol EM zona'!I31,"-")</f>
        <v>0.24736327567067562</v>
      </c>
      <c r="G18" s="353">
        <f>IFERROR('Tablas evol EM zona'!K18-'Tablas evol EM zona'!K31,"-")</f>
        <v>0.24168244525255567</v>
      </c>
      <c r="H18" s="353">
        <f>IFERROR('Tablas evol EM zona'!M18-'Tablas evol EM zona'!M31,"-")</f>
        <v>0.24749704682123586</v>
      </c>
      <c r="I18" s="352">
        <f>IFERROR('Tablas evol EM zona'!O18-'Tablas evol EM zona'!O31,"-")</f>
        <v>0.15487735328205332</v>
      </c>
      <c r="J18" s="352">
        <f>IFERROR('Tablas evol EM zona'!Q18-'Tablas evol EM zona'!Q31,"-")</f>
        <v>0.22082930663889755</v>
      </c>
      <c r="K18" s="352">
        <f>IFERROR('Tablas evol EM zona'!S18-'Tablas evol EM zona'!S31,"-")</f>
        <v>0.17925201087679987</v>
      </c>
    </row>
    <row r="19" spans="2:11" outlineLevel="1" x14ac:dyDescent="0.25">
      <c r="B19" s="114" t="s">
        <v>92</v>
      </c>
      <c r="C19" s="352">
        <f>IFERROR('Tablas evol EM zona'!C19-'Tablas evol EM zona'!C32,"-")</f>
        <v>-0.60077700468260353</v>
      </c>
      <c r="D19" s="352">
        <f>IFERROR('Tablas evol EM zona'!E19-'Tablas evol EM zona'!E32,"-")</f>
        <v>-0.94296887393073003</v>
      </c>
      <c r="E19" s="352">
        <f>IFERROR('Tablas evol EM zona'!G19-'Tablas evol EM zona'!G32,"-")</f>
        <v>-0.70573901328724009</v>
      </c>
      <c r="F19" s="353">
        <f>IFERROR('Tablas evol EM zona'!I19-'Tablas evol EM zona'!I32,"-")</f>
        <v>0.14777381079527796</v>
      </c>
      <c r="G19" s="353">
        <f>IFERROR('Tablas evol EM zona'!K19-'Tablas evol EM zona'!K32,"-")</f>
        <v>0.40173044993170492</v>
      </c>
      <c r="H19" s="353">
        <f>IFERROR('Tablas evol EM zona'!M19-'Tablas evol EM zona'!M32,"-")</f>
        <v>0.24778861411288045</v>
      </c>
      <c r="I19" s="352">
        <f>IFERROR('Tablas evol EM zona'!O19-'Tablas evol EM zona'!O32,"-")</f>
        <v>-1.1105974340278379E-2</v>
      </c>
      <c r="J19" s="352">
        <f>IFERROR('Tablas evol EM zona'!Q19-'Tablas evol EM zona'!Q32,"-")</f>
        <v>0.19218523878437122</v>
      </c>
      <c r="K19" s="352">
        <f>IFERROR('Tablas evol EM zona'!S19-'Tablas evol EM zona'!S32,"-")</f>
        <v>5.790715995515594E-2</v>
      </c>
    </row>
    <row r="20" spans="2:11" outlineLevel="1" x14ac:dyDescent="0.25">
      <c r="B20" s="114" t="s">
        <v>93</v>
      </c>
      <c r="C20" s="352">
        <f>IFERROR('Tablas evol EM zona'!C20-'Tablas evol EM zona'!C33,"-")</f>
        <v>-0.27812844581429985</v>
      </c>
      <c r="D20" s="352">
        <f>IFERROR('Tablas evol EM zona'!E20-'Tablas evol EM zona'!E33,"-")</f>
        <v>-0.25334919844423442</v>
      </c>
      <c r="E20" s="352">
        <f>IFERROR('Tablas evol EM zona'!G20-'Tablas evol EM zona'!G33,"-")</f>
        <v>-0.29827994670094604</v>
      </c>
      <c r="F20" s="353">
        <f>IFERROR('Tablas evol EM zona'!I20-'Tablas evol EM zona'!I33,"-")</f>
        <v>5.5248956884561551E-2</v>
      </c>
      <c r="G20" s="353">
        <f>IFERROR('Tablas evol EM zona'!K20-'Tablas evol EM zona'!K33,"-")</f>
        <v>-0.19523467002337735</v>
      </c>
      <c r="H20" s="353">
        <f>IFERROR('Tablas evol EM zona'!M20-'Tablas evol EM zona'!M33,"-")</f>
        <v>-3.165189674394675E-2</v>
      </c>
      <c r="I20" s="352">
        <f>IFERROR('Tablas evol EM zona'!O20-'Tablas evol EM zona'!O33,"-")</f>
        <v>6.3083428036633471E-2</v>
      </c>
      <c r="J20" s="352">
        <f>IFERROR('Tablas evol EM zona'!Q20-'Tablas evol EM zona'!Q33,"-")</f>
        <v>-0.21326560334087841</v>
      </c>
      <c r="K20" s="352">
        <f>IFERROR('Tablas evol EM zona'!S20-'Tablas evol EM zona'!S33,"-")</f>
        <v>-2.3816588646178971E-2</v>
      </c>
    </row>
    <row r="21" spans="2:11" outlineLevel="1" x14ac:dyDescent="0.25">
      <c r="B21" s="114" t="s">
        <v>94</v>
      </c>
      <c r="C21" s="352">
        <f>IFERROR('Tablas evol EM zona'!C21-'Tablas evol EM zona'!C34,"-")</f>
        <v>-0.32348184741526431</v>
      </c>
      <c r="D21" s="352">
        <f>IFERROR('Tablas evol EM zona'!E21-'Tablas evol EM zona'!E34,"-")</f>
        <v>0.33487083908973503</v>
      </c>
      <c r="E21" s="352">
        <f>IFERROR('Tablas evol EM zona'!G21-'Tablas evol EM zona'!G34,"-")</f>
        <v>-0.15063631390243426</v>
      </c>
      <c r="F21" s="353">
        <f>IFERROR('Tablas evol EM zona'!I21-'Tablas evol EM zona'!I34,"-")</f>
        <v>0.30925956360753659</v>
      </c>
      <c r="G21" s="353">
        <f>IFERROR('Tablas evol EM zona'!K21-'Tablas evol EM zona'!K34,"-")</f>
        <v>0.27720766768035787</v>
      </c>
      <c r="H21" s="353">
        <f>IFERROR('Tablas evol EM zona'!M21-'Tablas evol EM zona'!M34,"-")</f>
        <v>0.29397429903018057</v>
      </c>
      <c r="I21" s="352">
        <f>IFERROR('Tablas evol EM zona'!O21-'Tablas evol EM zona'!O34,"-")</f>
        <v>0.16299516908212563</v>
      </c>
      <c r="J21" s="352">
        <f>IFERROR('Tablas evol EM zona'!Q21-'Tablas evol EM zona'!Q34,"-")</f>
        <v>0.27075313807531476</v>
      </c>
      <c r="K21" s="352">
        <f>IFERROR('Tablas evol EM zona'!S21-'Tablas evol EM zona'!S34,"-")</f>
        <v>0.19302062476916149</v>
      </c>
    </row>
    <row r="22" spans="2:11" outlineLevel="1" x14ac:dyDescent="0.25">
      <c r="B22" s="114" t="s">
        <v>95</v>
      </c>
      <c r="C22" s="352">
        <f>IFERROR('Tablas evol EM zona'!C22-'Tablas evol EM zona'!C35,"-")</f>
        <v>-0.38224804160358072</v>
      </c>
      <c r="D22" s="352">
        <f>IFERROR('Tablas evol EM zona'!E22-'Tablas evol EM zona'!E35,"-")</f>
        <v>2.6149616291014866E-2</v>
      </c>
      <c r="E22" s="352">
        <f>IFERROR('Tablas evol EM zona'!G22-'Tablas evol EM zona'!G35,"-")</f>
        <v>-0.28124110621036102</v>
      </c>
      <c r="F22" s="353">
        <f>IFERROR('Tablas evol EM zona'!I22-'Tablas evol EM zona'!I35,"-")</f>
        <v>-0.13832865371262937</v>
      </c>
      <c r="G22" s="353">
        <f>IFERROR('Tablas evol EM zona'!K22-'Tablas evol EM zona'!K35,"-")</f>
        <v>-0.48619169745728019</v>
      </c>
      <c r="H22" s="353">
        <f>IFERROR('Tablas evol EM zona'!M22-'Tablas evol EM zona'!M35,"-")</f>
        <v>-0.28621035070536394</v>
      </c>
      <c r="I22" s="352">
        <f>IFERROR('Tablas evol EM zona'!O22-'Tablas evol EM zona'!O35,"-")</f>
        <v>-0.17734542075867488</v>
      </c>
      <c r="J22" s="352">
        <f>IFERROR('Tablas evol EM zona'!Q22-'Tablas evol EM zona'!Q35,"-")</f>
        <v>-0.45967167296557765</v>
      </c>
      <c r="K22" s="352">
        <f>IFERROR('Tablas evol EM zona'!S22-'Tablas evol EM zona'!S35,"-")</f>
        <v>-0.29240229514258154</v>
      </c>
    </row>
    <row r="23" spans="2:11" outlineLevel="1" x14ac:dyDescent="0.25">
      <c r="B23" s="114" t="s">
        <v>96</v>
      </c>
      <c r="C23" s="352">
        <f>IFERROR('Tablas evol EM zona'!C23-'Tablas evol EM zona'!C36,"-")</f>
        <v>-0.37814949495682981</v>
      </c>
      <c r="D23" s="352">
        <f>IFERROR('Tablas evol EM zona'!E23-'Tablas evol EM zona'!E36,"-")</f>
        <v>0.21850097513199884</v>
      </c>
      <c r="E23" s="352">
        <f>IFERROR('Tablas evol EM zona'!G23-'Tablas evol EM zona'!G36,"-")</f>
        <v>-0.26523645858845413</v>
      </c>
      <c r="F23" s="353">
        <f>IFERROR('Tablas evol EM zona'!I23-'Tablas evol EM zona'!I36,"-")</f>
        <v>-0.44672910904366692</v>
      </c>
      <c r="G23" s="353">
        <f>IFERROR('Tablas evol EM zona'!K23-'Tablas evol EM zona'!K36,"-")</f>
        <v>-0.65721173669154354</v>
      </c>
      <c r="H23" s="353">
        <f>IFERROR('Tablas evol EM zona'!M23-'Tablas evol EM zona'!M36,"-")</f>
        <v>-0.51692895248099902</v>
      </c>
      <c r="I23" s="352">
        <f>IFERROR('Tablas evol EM zona'!O23-'Tablas evol EM zona'!O36,"-")</f>
        <v>-0.38867280056620501</v>
      </c>
      <c r="J23" s="352">
        <f>IFERROR('Tablas evol EM zona'!Q23-'Tablas evol EM zona'!Q36,"-")</f>
        <v>-0.61327289378589533</v>
      </c>
      <c r="K23" s="352">
        <f>IFERROR('Tablas evol EM zona'!S23-'Tablas evol EM zona'!S36,"-")</f>
        <v>-0.46365301759086819</v>
      </c>
    </row>
    <row r="24" spans="2:11" outlineLevel="1" x14ac:dyDescent="0.25">
      <c r="B24" s="114" t="s">
        <v>97</v>
      </c>
      <c r="C24" s="352">
        <f>IFERROR('Tablas evol EM zona'!C24-'Tablas evol EM zona'!C37,"-")</f>
        <v>0.27138322060812214</v>
      </c>
      <c r="D24" s="352">
        <f>IFERROR('Tablas evol EM zona'!E24-'Tablas evol EM zona'!E37,"-")</f>
        <v>-0.84646508974484647</v>
      </c>
      <c r="E24" s="352">
        <f>IFERROR('Tablas evol EM zona'!G24-'Tablas evol EM zona'!G37,"-")</f>
        <v>6.0779829903733429E-2</v>
      </c>
      <c r="F24" s="353">
        <f>IFERROR('Tablas evol EM zona'!I24-'Tablas evol EM zona'!I37,"-")</f>
        <v>0.14846063411045662</v>
      </c>
      <c r="G24" s="353">
        <f>IFERROR('Tablas evol EM zona'!K24-'Tablas evol EM zona'!K37,"-")</f>
        <v>-4.5507688732643103E-2</v>
      </c>
      <c r="H24" s="353">
        <f>IFERROR('Tablas evol EM zona'!M24-'Tablas evol EM zona'!M37,"-")</f>
        <v>8.6149858330838214E-2</v>
      </c>
      <c r="I24" s="352">
        <f>IFERROR('Tablas evol EM zona'!O24-'Tablas evol EM zona'!O37,"-")</f>
        <v>4.0279149454740093E-2</v>
      </c>
      <c r="J24" s="352">
        <f>IFERROR('Tablas evol EM zona'!Q24-'Tablas evol EM zona'!Q37,"-")</f>
        <v>-0.14374298606510294</v>
      </c>
      <c r="K24" s="352">
        <f>IFERROR('Tablas evol EM zona'!S24-'Tablas evol EM zona'!S37,"-")</f>
        <v>-1.1958030735705449E-2</v>
      </c>
    </row>
    <row r="25" spans="2:11" x14ac:dyDescent="0.25">
      <c r="B25" s="68">
        <v>2013</v>
      </c>
      <c r="C25" s="354">
        <f>IFERROR('Tablas evol EM zona'!C25-'Tablas evol EM zona'!C38,"-")</f>
        <v>-0.21936797045467937</v>
      </c>
      <c r="D25" s="354">
        <f>IFERROR('Tablas evol EM zona'!E25-'Tablas evol EM zona'!E38,"-")</f>
        <v>-0.36807308146870721</v>
      </c>
      <c r="E25" s="354">
        <f>IFERROR('Tablas evol EM zona'!G25-'Tablas evol EM zona'!G38,"-")</f>
        <v>-0.25001157142161645</v>
      </c>
      <c r="F25" s="354">
        <f>IFERROR('Tablas evol EM zona'!I25-'Tablas evol EM zona'!I38,"-")</f>
        <v>7.1928776032814667E-2</v>
      </c>
      <c r="G25" s="354">
        <f>IFERROR('Tablas evol EM zona'!K25-'Tablas evol EM zona'!K38,"-")</f>
        <v>-3.9457095756871396E-2</v>
      </c>
      <c r="H25" s="354">
        <f>IFERROR('Tablas evol EM zona'!M25-'Tablas evol EM zona'!M38,"-")</f>
        <v>3.0706574355988892E-2</v>
      </c>
      <c r="I25" s="354">
        <f>IFERROR('Tablas evol EM zona'!O25-'Tablas evol EM zona'!O38,"-")</f>
        <v>-1.1034735400352602E-2</v>
      </c>
      <c r="J25" s="354">
        <f>IFERROR('Tablas evol EM zona'!Q25-'Tablas evol EM zona'!Q38,"-")</f>
        <v>-9.379865221483108E-2</v>
      </c>
      <c r="K25" s="354">
        <f>IFERROR('Tablas evol EM zona'!S25-'Tablas evol EM zona'!S38,"-")</f>
        <v>-3.9675374521966233E-2</v>
      </c>
    </row>
    <row r="26" spans="2:11" hidden="1" outlineLevel="1" x14ac:dyDescent="0.25">
      <c r="B26" s="114" t="s">
        <v>86</v>
      </c>
      <c r="C26" s="352">
        <f>IFERROR('Tablas evol EM zona'!C26-'Tablas evol EM zona'!C39,"-")</f>
        <v>0.27127529277645035</v>
      </c>
      <c r="D26" s="352">
        <f>IFERROR('Tablas evol EM zona'!E26-'Tablas evol EM zona'!E39,"-")</f>
        <v>-0.62328977964214438</v>
      </c>
      <c r="E26" s="352">
        <f>IFERROR('Tablas evol EM zona'!G26-'Tablas evol EM zona'!G39,"-")</f>
        <v>5.7369402468738784E-2</v>
      </c>
      <c r="F26" s="353">
        <f>IFERROR('Tablas evol EM zona'!I26-'Tablas evol EM zona'!I39,"-")</f>
        <v>0.33630100776555594</v>
      </c>
      <c r="G26" s="353">
        <f>IFERROR('Tablas evol EM zona'!K26-'Tablas evol EM zona'!K39,"-")</f>
        <v>0.43378304316463279</v>
      </c>
      <c r="H26" s="353">
        <f>IFERROR('Tablas evol EM zona'!M26-'Tablas evol EM zona'!M39,"-")</f>
        <v>0.3533778261640439</v>
      </c>
      <c r="I26" s="352">
        <f>IFERROR('Tablas evol EM zona'!O26-'Tablas evol EM zona'!O39,"-")</f>
        <v>0.20076121915274214</v>
      </c>
      <c r="J26" s="352">
        <f>IFERROR('Tablas evol EM zona'!Q26-'Tablas evol EM zona'!Q39,"-")</f>
        <v>0.30149838761307635</v>
      </c>
      <c r="K26" s="352">
        <f>IFERROR('Tablas evol EM zona'!S26-'Tablas evol EM zona'!S39,"-")</f>
        <v>0.19986971954477006</v>
      </c>
    </row>
    <row r="27" spans="2:11" hidden="1" outlineLevel="1" x14ac:dyDescent="0.25">
      <c r="B27" s="114" t="s">
        <v>87</v>
      </c>
      <c r="C27" s="352">
        <f>IFERROR('Tablas evol EM zona'!C27-'Tablas evol EM zona'!C40,"-")</f>
        <v>-0.26411197534852526</v>
      </c>
      <c r="D27" s="352">
        <f>IFERROR('Tablas evol EM zona'!E27-'Tablas evol EM zona'!E40,"-")</f>
        <v>-0.9036644334401398</v>
      </c>
      <c r="E27" s="352">
        <f>IFERROR('Tablas evol EM zona'!G27-'Tablas evol EM zona'!G40,"-")</f>
        <v>-0.40667648639134324</v>
      </c>
      <c r="F27" s="353">
        <f>IFERROR('Tablas evol EM zona'!I27-'Tablas evol EM zona'!I40,"-")</f>
        <v>-0.18917546856852674</v>
      </c>
      <c r="G27" s="353">
        <f>IFERROR('Tablas evol EM zona'!K27-'Tablas evol EM zona'!K40,"-")</f>
        <v>-0.56456604577045688</v>
      </c>
      <c r="H27" s="353">
        <f>IFERROR('Tablas evol EM zona'!M27-'Tablas evol EM zona'!M40,"-")</f>
        <v>-0.35348039717314528</v>
      </c>
      <c r="I27" s="352">
        <f>IFERROR('Tablas evol EM zona'!O27-'Tablas evol EM zona'!O40,"-")</f>
        <v>-0.25268593140925866</v>
      </c>
      <c r="J27" s="352">
        <f>IFERROR('Tablas evol EM zona'!Q27-'Tablas evol EM zona'!Q40,"-")</f>
        <v>-0.61133471337584488</v>
      </c>
      <c r="K27" s="352">
        <f>IFERROR('Tablas evol EM zona'!S27-'Tablas evol EM zona'!S40,"-")</f>
        <v>-0.40183810400562159</v>
      </c>
    </row>
    <row r="28" spans="2:11" hidden="1" outlineLevel="1" x14ac:dyDescent="0.25">
      <c r="B28" s="114" t="s">
        <v>88</v>
      </c>
      <c r="C28" s="352">
        <f>IFERROR('Tablas evol EM zona'!C28-'Tablas evol EM zona'!C41,"-")</f>
        <v>0.81528320995394399</v>
      </c>
      <c r="D28" s="352">
        <f>IFERROR('Tablas evol EM zona'!E28-'Tablas evol EM zona'!E41,"-")</f>
        <v>0.73635071090047344</v>
      </c>
      <c r="E28" s="352">
        <f>IFERROR('Tablas evol EM zona'!G28-'Tablas evol EM zona'!G41,"-")</f>
        <v>0.78879678526342012</v>
      </c>
      <c r="F28" s="353">
        <f>IFERROR('Tablas evol EM zona'!I28-'Tablas evol EM zona'!I41,"-")</f>
        <v>0.155491668481055</v>
      </c>
      <c r="G28" s="353">
        <f>IFERROR('Tablas evol EM zona'!K28-'Tablas evol EM zona'!K41,"-")</f>
        <v>0.35676083080556786</v>
      </c>
      <c r="H28" s="353">
        <f>IFERROR('Tablas evol EM zona'!M28-'Tablas evol EM zona'!M41,"-")</f>
        <v>0.21228192271616653</v>
      </c>
      <c r="I28" s="352">
        <f>IFERROR('Tablas evol EM zona'!O28-'Tablas evol EM zona'!O41,"-")</f>
        <v>0.19808759684086397</v>
      </c>
      <c r="J28" s="352">
        <f>IFERROR('Tablas evol EM zona'!Q28-'Tablas evol EM zona'!Q41,"-")</f>
        <v>0.38487743454279233</v>
      </c>
      <c r="K28" s="352">
        <f>IFERROR('Tablas evol EM zona'!S28-'Tablas evol EM zona'!S41,"-")</f>
        <v>0.22920068319284415</v>
      </c>
    </row>
    <row r="29" spans="2:11" hidden="1" outlineLevel="1" x14ac:dyDescent="0.25">
      <c r="B29" s="114" t="s">
        <v>89</v>
      </c>
      <c r="C29" s="352">
        <f>IFERROR('Tablas evol EM zona'!C29-'Tablas evol EM zona'!C42,"-")</f>
        <v>-0.50600195837995798</v>
      </c>
      <c r="D29" s="352">
        <f>IFERROR('Tablas evol EM zona'!E29-'Tablas evol EM zona'!E42,"-")</f>
        <v>0.23924392414781792</v>
      </c>
      <c r="E29" s="352">
        <f>IFERROR('Tablas evol EM zona'!G29-'Tablas evol EM zona'!G42,"-")</f>
        <v>-0.33256503769751333</v>
      </c>
      <c r="F29" s="353">
        <f>IFERROR('Tablas evol EM zona'!I29-'Tablas evol EM zona'!I42,"-")</f>
        <v>-1.1198594851263621E-2</v>
      </c>
      <c r="G29" s="353">
        <f>IFERROR('Tablas evol EM zona'!K29-'Tablas evol EM zona'!K42,"-")</f>
        <v>0.42423829512346956</v>
      </c>
      <c r="H29" s="353">
        <f>IFERROR('Tablas evol EM zona'!M29-'Tablas evol EM zona'!M42,"-")</f>
        <v>0.1363985375619734</v>
      </c>
      <c r="I29" s="352">
        <f>IFERROR('Tablas evol EM zona'!O29-'Tablas evol EM zona'!O42,"-")</f>
        <v>-0.10752560193711336</v>
      </c>
      <c r="J29" s="352">
        <f>IFERROR('Tablas evol EM zona'!Q29-'Tablas evol EM zona'!Q42,"-")</f>
        <v>0.35663771835707969</v>
      </c>
      <c r="K29" s="352">
        <f>IFERROR('Tablas evol EM zona'!S29-'Tablas evol EM zona'!S42,"-")</f>
        <v>2.8103375159165722E-2</v>
      </c>
    </row>
    <row r="30" spans="2:11" hidden="1" outlineLevel="1" x14ac:dyDescent="0.25">
      <c r="B30" s="114" t="s">
        <v>90</v>
      </c>
      <c r="C30" s="352">
        <f>IFERROR('Tablas evol EM zona'!C30-'Tablas evol EM zona'!C43,"-")</f>
        <v>-2.3161299283687597E-2</v>
      </c>
      <c r="D30" s="352">
        <f>IFERROR('Tablas evol EM zona'!E30-'Tablas evol EM zona'!E43,"-")</f>
        <v>0.3066906433087766</v>
      </c>
      <c r="E30" s="352">
        <f>IFERROR('Tablas evol EM zona'!G30-'Tablas evol EM zona'!G43,"-")</f>
        <v>5.6203796794607186E-2</v>
      </c>
      <c r="F30" s="353">
        <f>IFERROR('Tablas evol EM zona'!I30-'Tablas evol EM zona'!I43,"-")</f>
        <v>-0.26733300227895551</v>
      </c>
      <c r="G30" s="353">
        <f>IFERROR('Tablas evol EM zona'!K30-'Tablas evol EM zona'!K43,"-")</f>
        <v>-3.4025347743906309E-2</v>
      </c>
      <c r="H30" s="353">
        <f>IFERROR('Tablas evol EM zona'!M30-'Tablas evol EM zona'!M43,"-")</f>
        <v>-0.18864769102369117</v>
      </c>
      <c r="I30" s="352">
        <f>IFERROR('Tablas evol EM zona'!O30-'Tablas evol EM zona'!O43,"-")</f>
        <v>-0.20742981595626109</v>
      </c>
      <c r="J30" s="352">
        <f>IFERROR('Tablas evol EM zona'!Q30-'Tablas evol EM zona'!Q43,"-")</f>
        <v>2.6892932492254218E-2</v>
      </c>
      <c r="K30" s="352">
        <f>IFERROR('Tablas evol EM zona'!S30-'Tablas evol EM zona'!S43,"-")</f>
        <v>-0.14613125192564436</v>
      </c>
    </row>
    <row r="31" spans="2:11" hidden="1" outlineLevel="1" x14ac:dyDescent="0.25">
      <c r="B31" s="114" t="s">
        <v>91</v>
      </c>
      <c r="C31" s="352">
        <f>IFERROR('Tablas evol EM zona'!C31-'Tablas evol EM zona'!C44,"-")</f>
        <v>0.16855364552459928</v>
      </c>
      <c r="D31" s="352">
        <f>IFERROR('Tablas evol EM zona'!E31-'Tablas evol EM zona'!E44,"-")</f>
        <v>5.0319610540798365E-2</v>
      </c>
      <c r="E31" s="352">
        <f>IFERROR('Tablas evol EM zona'!G31-'Tablas evol EM zona'!G44,"-")</f>
        <v>0.14057337672400472</v>
      </c>
      <c r="F31" s="353">
        <f>IFERROR('Tablas evol EM zona'!I31-'Tablas evol EM zona'!I44,"-")</f>
        <v>0.54567946141422574</v>
      </c>
      <c r="G31" s="353">
        <f>IFERROR('Tablas evol EM zona'!K31-'Tablas evol EM zona'!K44,"-")</f>
        <v>0.78671461069586623</v>
      </c>
      <c r="H31" s="353">
        <f>IFERROR('Tablas evol EM zona'!M31-'Tablas evol EM zona'!M44,"-")</f>
        <v>0.62851384284849932</v>
      </c>
      <c r="I31" s="352">
        <f>IFERROR('Tablas evol EM zona'!O31-'Tablas evol EM zona'!O44,"-")</f>
        <v>0.47672218012791312</v>
      </c>
      <c r="J31" s="352">
        <f>IFERROR('Tablas evol EM zona'!Q31-'Tablas evol EM zona'!Q44,"-")</f>
        <v>0.69319094946837456</v>
      </c>
      <c r="K31" s="352">
        <f>IFERROR('Tablas evol EM zona'!S31-'Tablas evol EM zona'!S44,"-")</f>
        <v>0.53290505488563511</v>
      </c>
    </row>
    <row r="32" spans="2:11" hidden="1" outlineLevel="1" x14ac:dyDescent="0.25">
      <c r="B32" s="114" t="s">
        <v>92</v>
      </c>
      <c r="C32" s="352">
        <f>IFERROR('Tablas evol EM zona'!C32-'Tablas evol EM zona'!C45,"-")</f>
        <v>9.5703989825244307E-3</v>
      </c>
      <c r="D32" s="352">
        <f>IFERROR('Tablas evol EM zona'!E32-'Tablas evol EM zona'!E45,"-")</f>
        <v>0.29291563010874988</v>
      </c>
      <c r="E32" s="352">
        <f>IFERROR('Tablas evol EM zona'!G32-'Tablas evol EM zona'!G45,"-")</f>
        <v>8.0802625294106534E-2</v>
      </c>
      <c r="F32" s="353">
        <f>IFERROR('Tablas evol EM zona'!I32-'Tablas evol EM zona'!I45,"-")</f>
        <v>-0.53777381079527853</v>
      </c>
      <c r="G32" s="353">
        <f>IFERROR('Tablas evol EM zona'!K32-'Tablas evol EM zona'!K45,"-")</f>
        <v>-0.65173044993170404</v>
      </c>
      <c r="H32" s="353">
        <f>IFERROR('Tablas evol EM zona'!M32-'Tablas evol EM zona'!M45,"-")</f>
        <v>-0.5877886141128803</v>
      </c>
      <c r="I32" s="352">
        <f>IFERROR('Tablas evol EM zona'!O32-'Tablas evol EM zona'!O45,"-")</f>
        <v>-0.37889402565972219</v>
      </c>
      <c r="J32" s="352">
        <f>IFERROR('Tablas evol EM zona'!Q32-'Tablas evol EM zona'!Q45,"-")</f>
        <v>-0.54218523878437086</v>
      </c>
      <c r="K32" s="352">
        <f>IFERROR('Tablas evol EM zona'!S32-'Tablas evol EM zona'!S45,"-")</f>
        <v>-0.44790715995515562</v>
      </c>
    </row>
    <row r="33" spans="2:11" hidden="1" outlineLevel="1" x14ac:dyDescent="0.25">
      <c r="B33" s="114" t="s">
        <v>93</v>
      </c>
      <c r="C33" s="352">
        <f>IFERROR('Tablas evol EM zona'!C33-'Tablas evol EM zona'!C46,"-")</f>
        <v>0.47603930536769656</v>
      </c>
      <c r="D33" s="352">
        <f>IFERROR('Tablas evol EM zona'!E33-'Tablas evol EM zona'!E46,"-")</f>
        <v>2.8103306943169315E-2</v>
      </c>
      <c r="E33" s="352">
        <f>IFERROR('Tablas evol EM zona'!G33-'Tablas evol EM zona'!G46,"-")</f>
        <v>0.37961456335483845</v>
      </c>
      <c r="F33" s="353">
        <f>IFERROR('Tablas evol EM zona'!I33-'Tablas evol EM zona'!I46,"-")</f>
        <v>-6.6932962829456599E-2</v>
      </c>
      <c r="G33" s="353">
        <f>IFERROR('Tablas evol EM zona'!K33-'Tablas evol EM zona'!K46,"-")</f>
        <v>-0.17010911180615018</v>
      </c>
      <c r="H33" s="353">
        <f>IFERROR('Tablas evol EM zona'!M33-'Tablas evol EM zona'!M46,"-")</f>
        <v>-0.12093179790135711</v>
      </c>
      <c r="I33" s="352">
        <f>IFERROR('Tablas evol EM zona'!O33-'Tablas evol EM zona'!O46,"-")</f>
        <v>6.0400426480118341E-3</v>
      </c>
      <c r="J33" s="352">
        <f>IFERROR('Tablas evol EM zona'!Q33-'Tablas evol EM zona'!Q46,"-")</f>
        <v>-0.13912634184655559</v>
      </c>
      <c r="K33" s="352">
        <f>IFERROR('Tablas evol EM zona'!S33-'Tablas evol EM zona'!S46,"-")</f>
        <v>-6.4313960239855916E-2</v>
      </c>
    </row>
    <row r="34" spans="2:11" hidden="1" outlineLevel="1" x14ac:dyDescent="0.25">
      <c r="B34" s="114" t="s">
        <v>94</v>
      </c>
      <c r="C34" s="352">
        <f>IFERROR('Tablas evol EM zona'!C34-'Tablas evol EM zona'!C47,"-")</f>
        <v>0.30855338825731771</v>
      </c>
      <c r="D34" s="352">
        <f>IFERROR('Tablas evol EM zona'!E34-'Tablas evol EM zona'!E47,"-")</f>
        <v>-0.36975414026782438</v>
      </c>
      <c r="E34" s="352">
        <f>IFERROR('Tablas evol EM zona'!G34-'Tablas evol EM zona'!G47,"-")</f>
        <v>0.12723102675593978</v>
      </c>
      <c r="F34" s="353">
        <f>IFERROR('Tablas evol EM zona'!I34-'Tablas evol EM zona'!I47,"-")</f>
        <v>4.3060736462681604E-2</v>
      </c>
      <c r="G34" s="353">
        <f>IFERROR('Tablas evol EM zona'!K34-'Tablas evol EM zona'!K47,"-")</f>
        <v>0.37257206909332385</v>
      </c>
      <c r="H34" s="353">
        <f>IFERROR('Tablas evol EM zona'!M34-'Tablas evol EM zona'!M47,"-")</f>
        <v>0.14669780378758102</v>
      </c>
      <c r="I34" s="352">
        <f>IFERROR('Tablas evol EM zona'!O34-'Tablas evol EM zona'!O47,"-")</f>
        <v>5.0629315099442351E-2</v>
      </c>
      <c r="J34" s="352">
        <f>IFERROR('Tablas evol EM zona'!Q34-'Tablas evol EM zona'!Q47,"-")</f>
        <v>0.25473862194514307</v>
      </c>
      <c r="K34" s="352">
        <f>IFERROR('Tablas evol EM zona'!S34-'Tablas evol EM zona'!S47,"-")</f>
        <v>8.9254685545441248E-2</v>
      </c>
    </row>
    <row r="35" spans="2:11" hidden="1" outlineLevel="1" x14ac:dyDescent="0.25">
      <c r="B35" s="114" t="s">
        <v>95</v>
      </c>
      <c r="C35" s="352">
        <f>IFERROR('Tablas evol EM zona'!C35-'Tablas evol EM zona'!C48,"-")</f>
        <v>0.28224804160358019</v>
      </c>
      <c r="D35" s="352">
        <f>IFERROR('Tablas evol EM zona'!E35-'Tablas evol EM zona'!E48,"-")</f>
        <v>-0.17614961629101522</v>
      </c>
      <c r="E35" s="352">
        <f>IFERROR('Tablas evol EM zona'!G35-'Tablas evol EM zona'!G48,"-")</f>
        <v>0.15124110621036024</v>
      </c>
      <c r="F35" s="353">
        <f>IFERROR('Tablas evol EM zona'!I35-'Tablas evol EM zona'!I48,"-")</f>
        <v>-0.41486293675994723</v>
      </c>
      <c r="G35" s="353">
        <f>IFERROR('Tablas evol EM zona'!K35-'Tablas evol EM zona'!K48,"-")</f>
        <v>-0.50828557507841765</v>
      </c>
      <c r="H35" s="353">
        <f>IFERROR('Tablas evol EM zona'!M35-'Tablas evol EM zona'!M48,"-")</f>
        <v>-0.47065346750397108</v>
      </c>
      <c r="I35" s="352">
        <f>IFERROR('Tablas evol EM zona'!O35-'Tablas evol EM zona'!O48,"-")</f>
        <v>-0.27308299647483025</v>
      </c>
      <c r="J35" s="352">
        <f>IFERROR('Tablas evol EM zona'!Q35-'Tablas evol EM zona'!Q48,"-")</f>
        <v>-0.47037919350293933</v>
      </c>
      <c r="K35" s="352">
        <f>IFERROR('Tablas evol EM zona'!S35-'Tablas evol EM zona'!S48,"-")</f>
        <v>-0.37005551825943073</v>
      </c>
    </row>
    <row r="36" spans="2:11" hidden="1" outlineLevel="1" x14ac:dyDescent="0.25">
      <c r="B36" s="114" t="s">
        <v>96</v>
      </c>
      <c r="C36" s="352">
        <f>IFERROR('Tablas evol EM zona'!C36-'Tablas evol EM zona'!C49,"-")</f>
        <v>0.65810692106071045</v>
      </c>
      <c r="D36" s="352">
        <f>IFERROR('Tablas evol EM zona'!E36-'Tablas evol EM zona'!E49,"-")</f>
        <v>-0.19719058466211159</v>
      </c>
      <c r="E36" s="352">
        <f>IFERROR('Tablas evol EM zona'!G36-'Tablas evol EM zona'!G49,"-")</f>
        <v>0.44770294854014026</v>
      </c>
      <c r="F36" s="353">
        <f>IFERROR('Tablas evol EM zona'!I36-'Tablas evol EM zona'!I49,"-")</f>
        <v>0.12672910904366752</v>
      </c>
      <c r="G36" s="353">
        <f>IFERROR('Tablas evol EM zona'!K36-'Tablas evol EM zona'!K49,"-")</f>
        <v>0.49721173669154339</v>
      </c>
      <c r="H36" s="353">
        <f>IFERROR('Tablas evol EM zona'!M36-'Tablas evol EM zona'!M49,"-")</f>
        <v>0.23692895248099965</v>
      </c>
      <c r="I36" s="352">
        <f>IFERROR('Tablas evol EM zona'!O36-'Tablas evol EM zona'!O49,"-")</f>
        <v>8.867280056620519E-2</v>
      </c>
      <c r="J36" s="352">
        <f>IFERROR('Tablas evol EM zona'!Q36-'Tablas evol EM zona'!Q49,"-")</f>
        <v>0.53327289378589704</v>
      </c>
      <c r="K36" s="352">
        <f>IFERROR('Tablas evol EM zona'!S36-'Tablas evol EM zona'!S49,"-")</f>
        <v>0.18365301759086705</v>
      </c>
    </row>
    <row r="37" spans="2:11" hidden="1" outlineLevel="1" x14ac:dyDescent="0.25">
      <c r="B37" s="114" t="s">
        <v>97</v>
      </c>
      <c r="C37" s="352">
        <f>IFERROR('Tablas evol EM zona'!C37-'Tablas evol EM zona'!C50,"-")</f>
        <v>0.26386849978304028</v>
      </c>
      <c r="D37" s="352">
        <f>IFERROR('Tablas evol EM zona'!E37-'Tablas evol EM zona'!E50,"-")</f>
        <v>0.92881949733434865</v>
      </c>
      <c r="E37" s="352">
        <f>IFERROR('Tablas evol EM zona'!G37-'Tablas evol EM zona'!G50,"-")</f>
        <v>0.3532405081082981</v>
      </c>
      <c r="F37" s="353">
        <f>IFERROR('Tablas evol EM zona'!I37-'Tablas evol EM zona'!I50,"-")</f>
        <v>0.12836807515286885</v>
      </c>
      <c r="G37" s="353">
        <f>IFERROR('Tablas evol EM zona'!K37-'Tablas evol EM zona'!K50,"-")</f>
        <v>0.18765344591998812</v>
      </c>
      <c r="H37" s="353">
        <f>IFERROR('Tablas evol EM zona'!M37-'Tablas evol EM zona'!M50,"-")</f>
        <v>0.11244859165291743</v>
      </c>
      <c r="I37" s="352">
        <f>IFERROR('Tablas evol EM zona'!O37-'Tablas evol EM zona'!O50,"-")</f>
        <v>0.15437472852206469</v>
      </c>
      <c r="J37" s="352">
        <f>IFERROR('Tablas evol EM zona'!Q37-'Tablas evol EM zona'!Q50,"-")</f>
        <v>0.24760698300238815</v>
      </c>
      <c r="K37" s="352">
        <f>IFERROR('Tablas evol EM zona'!S37-'Tablas evol EM zona'!S50,"-")</f>
        <v>0.13200830729359581</v>
      </c>
    </row>
    <row r="38" spans="2:11" collapsed="1" x14ac:dyDescent="0.25">
      <c r="B38" s="71">
        <v>2012</v>
      </c>
      <c r="C38" s="355">
        <f>IFERROR('Tablas evol EM zona'!C38-'Tablas evol EM zona'!C51,"-")</f>
        <v>0.21979545717893778</v>
      </c>
      <c r="D38" s="355">
        <f>IFERROR('Tablas evol EM zona'!E38-'Tablas evol EM zona'!E51,"-")</f>
        <v>0.13761330419058559</v>
      </c>
      <c r="E38" s="355">
        <f>IFERROR('Tablas evol EM zona'!G38-'Tablas evol EM zona'!G51,"-")</f>
        <v>0.19073854802550372</v>
      </c>
      <c r="F38" s="355">
        <f>IFERROR('Tablas evol EM zona'!I38-'Tablas evol EM zona'!I51,"-")</f>
        <v>4.5068523827662688E-4</v>
      </c>
      <c r="G38" s="355">
        <f>IFERROR('Tablas evol EM zona'!K38-'Tablas evol EM zona'!K51,"-")</f>
        <v>0.12520678683600828</v>
      </c>
      <c r="H38" s="355">
        <f>IFERROR('Tablas evol EM zona'!M38-'Tablas evol EM zona'!M51,"-")</f>
        <v>2.7169572496381633E-2</v>
      </c>
      <c r="I38" s="355">
        <f>IFERROR('Tablas evol EM zona'!O38-'Tablas evol EM zona'!O51,"-")</f>
        <v>8.2894631723124945E-3</v>
      </c>
      <c r="J38" s="355">
        <f>IFERROR('Tablas evol EM zona'!Q38-'Tablas evol EM zona'!Q51,"-")</f>
        <v>0.1162041933756619</v>
      </c>
      <c r="K38" s="355">
        <f>IFERROR('Tablas evol EM zona'!S38-'Tablas evol EM zona'!S51,"-")</f>
        <v>1.4395740216805564E-2</v>
      </c>
    </row>
    <row r="39" spans="2:11" ht="15" hidden="1" customHeight="1" outlineLevel="1" x14ac:dyDescent="0.25">
      <c r="B39" s="114" t="s">
        <v>86</v>
      </c>
      <c r="C39" s="352">
        <f>IFERROR('Tablas evol EM zona'!C39-'Tablas evol EM zona'!C52,"-")</f>
        <v>0.58110650397691366</v>
      </c>
      <c r="D39" s="352">
        <f>IFERROR('Tablas evol EM zona'!E39-'Tablas evol EM zona'!E52,"-")</f>
        <v>0.88655809246441564</v>
      </c>
      <c r="E39" s="352">
        <f>IFERROR('Tablas evol EM zona'!G39-'Tablas evol EM zona'!G52,"-")</f>
        <v>0.57889781053284306</v>
      </c>
      <c r="F39" s="353">
        <f>IFERROR('Tablas evol EM zona'!I39-'Tablas evol EM zona'!I52,"-")</f>
        <v>0.41974012715124154</v>
      </c>
      <c r="G39" s="353">
        <f>IFERROR('Tablas evol EM zona'!K39-'Tablas evol EM zona'!K52,"-")</f>
        <v>7.8183280256080678E-2</v>
      </c>
      <c r="H39" s="353">
        <f>IFERROR('Tablas evol EM zona'!M39-'Tablas evol EM zona'!M52,"-")</f>
        <v>0.26758609032423131</v>
      </c>
      <c r="I39" s="352">
        <f>IFERROR('Tablas evol EM zona'!O39-'Tablas evol EM zona'!O52,"-")</f>
        <v>0.5217270992638019</v>
      </c>
      <c r="J39" s="352">
        <f>IFERROR('Tablas evol EM zona'!Q39-'Tablas evol EM zona'!Q52,"-")</f>
        <v>0.19484561892958396</v>
      </c>
      <c r="K39" s="352">
        <f>IFERROR('Tablas evol EM zona'!S39-'Tablas evol EM zona'!S52,"-")</f>
        <v>0.38432490142389142</v>
      </c>
    </row>
    <row r="40" spans="2:11" ht="15" hidden="1" customHeight="1" outlineLevel="1" x14ac:dyDescent="0.25">
      <c r="B40" s="114" t="s">
        <v>87</v>
      </c>
      <c r="C40" s="352">
        <f>IFERROR('Tablas evol EM zona'!C40-'Tablas evol EM zona'!C53,"-")</f>
        <v>0.58000000000000007</v>
      </c>
      <c r="D40" s="352">
        <f>IFERROR('Tablas evol EM zona'!E40-'Tablas evol EM zona'!E53,"-")</f>
        <v>0.3100000000000005</v>
      </c>
      <c r="E40" s="352">
        <f>IFERROR('Tablas evol EM zona'!G40-'Tablas evol EM zona'!G53,"-")</f>
        <v>0.40999999999999925</v>
      </c>
      <c r="F40" s="353">
        <f>IFERROR('Tablas evol EM zona'!I40-'Tablas evol EM zona'!I53,"-")</f>
        <v>0.30159457561728331</v>
      </c>
      <c r="G40" s="353">
        <f>IFERROR('Tablas evol EM zona'!K40-'Tablas evol EM zona'!K53,"-")</f>
        <v>0.13598804366793793</v>
      </c>
      <c r="H40" s="353">
        <f>IFERROR('Tablas evol EM zona'!M40-'Tablas evol EM zona'!M53,"-")</f>
        <v>0.20439784892015922</v>
      </c>
      <c r="I40" s="352">
        <f>IFERROR('Tablas evol EM zona'!O40-'Tablas evol EM zona'!O53,"-")</f>
        <v>0.37400202583102882</v>
      </c>
      <c r="J40" s="352">
        <f>IFERROR('Tablas evol EM zona'!Q40-'Tablas evol EM zona'!Q53,"-")</f>
        <v>0.2156158667174175</v>
      </c>
      <c r="K40" s="352">
        <f>IFERROR('Tablas evol EM zona'!S40-'Tablas evol EM zona'!S53,"-")</f>
        <v>0.26762487889300424</v>
      </c>
    </row>
    <row r="41" spans="2:11" ht="15" hidden="1" customHeight="1" outlineLevel="1" x14ac:dyDescent="0.25">
      <c r="B41" s="114" t="s">
        <v>88</v>
      </c>
      <c r="C41" s="352">
        <f>IFERROR('Tablas evol EM zona'!C41-'Tablas evol EM zona'!C54,"-")</f>
        <v>-0.17999999999999972</v>
      </c>
      <c r="D41" s="352">
        <f>IFERROR('Tablas evol EM zona'!E41-'Tablas evol EM zona'!E54,"-")</f>
        <v>-0.16999999999999993</v>
      </c>
      <c r="E41" s="352">
        <f>IFERROR('Tablas evol EM zona'!G41-'Tablas evol EM zona'!G54,"-")</f>
        <v>-0.16999999999999993</v>
      </c>
      <c r="F41" s="353">
        <f>IFERROR('Tablas evol EM zona'!I41-'Tablas evol EM zona'!I54,"-")</f>
        <v>0.38000477440916747</v>
      </c>
      <c r="G41" s="353">
        <f>IFERROR('Tablas evol EM zona'!K41-'Tablas evol EM zona'!K54,"-")</f>
        <v>6.2440890125174064E-2</v>
      </c>
      <c r="H41" s="353">
        <f>IFERROR('Tablas evol EM zona'!M41-'Tablas evol EM zona'!M54,"-")</f>
        <v>0.24799009200283084</v>
      </c>
      <c r="I41" s="352">
        <f>IFERROR('Tablas evol EM zona'!O41-'Tablas evol EM zona'!O54,"-")</f>
        <v>0.33303023775745899</v>
      </c>
      <c r="J41" s="352">
        <f>IFERROR('Tablas evol EM zona'!Q41-'Tablas evol EM zona'!Q54,"-")</f>
        <v>6.5606878380927824E-2</v>
      </c>
      <c r="K41" s="352">
        <f>IFERROR('Tablas evol EM zona'!S41-'Tablas evol EM zona'!S54,"-")</f>
        <v>0.23024542961714189</v>
      </c>
    </row>
    <row r="42" spans="2:11" ht="15" hidden="1" customHeight="1" outlineLevel="1" x14ac:dyDescent="0.25">
      <c r="B42" s="114" t="s">
        <v>89</v>
      </c>
      <c r="C42" s="352">
        <f>IFERROR('Tablas evol EM zona'!C42-'Tablas evol EM zona'!C55,"-")</f>
        <v>0.99232993691742521</v>
      </c>
      <c r="D42" s="352">
        <f>IFERROR('Tablas evol EM zona'!E42-'Tablas evol EM zona'!E55,"-")</f>
        <v>-2.7509350449477665E-2</v>
      </c>
      <c r="E42" s="352">
        <f>IFERROR('Tablas evol EM zona'!G42-'Tablas evol EM zona'!G55,"-")</f>
        <v>0.75548775859142214</v>
      </c>
      <c r="F42" s="353">
        <f>IFERROR('Tablas evol EM zona'!I42-'Tablas evol EM zona'!I55,"-")</f>
        <v>0.10844604796665447</v>
      </c>
      <c r="G42" s="353">
        <f>IFERROR('Tablas evol EM zona'!K42-'Tablas evol EM zona'!K55,"-")</f>
        <v>-0.73364479104371227</v>
      </c>
      <c r="H42" s="353">
        <f>IFERROR('Tablas evol EM zona'!M42-'Tablas evol EM zona'!M55,"-")</f>
        <v>-0.22514131678341442</v>
      </c>
      <c r="I42" s="352">
        <f>IFERROR('Tablas evol EM zona'!O42-'Tablas evol EM zona'!O55,"-")</f>
        <v>0.27333725157935795</v>
      </c>
      <c r="J42" s="352">
        <f>IFERROR('Tablas evol EM zona'!Q42-'Tablas evol EM zona'!Q55,"-")</f>
        <v>-0.59409600221725078</v>
      </c>
      <c r="K42" s="352">
        <f>IFERROR('Tablas evol EM zona'!S42-'Tablas evol EM zona'!S55,"-")</f>
        <v>-4.5372054730218103E-2</v>
      </c>
    </row>
    <row r="43" spans="2:11" ht="15" hidden="1" customHeight="1" outlineLevel="1" x14ac:dyDescent="0.25">
      <c r="B43" s="114" t="s">
        <v>90</v>
      </c>
      <c r="C43" s="352">
        <f>IFERROR('Tablas evol EM zona'!C43-'Tablas evol EM zona'!C56,"-")</f>
        <v>0.48834713158663678</v>
      </c>
      <c r="D43" s="352">
        <f>IFERROR('Tablas evol EM zona'!E43-'Tablas evol EM zona'!E56,"-")</f>
        <v>0.19864093555993989</v>
      </c>
      <c r="E43" s="352">
        <f>IFERROR('Tablas evol EM zona'!G43-'Tablas evol EM zona'!G56,"-")</f>
        <v>0.40758243891615997</v>
      </c>
      <c r="F43" s="353">
        <f>IFERROR('Tablas evol EM zona'!I43-'Tablas evol EM zona'!I56,"-")</f>
        <v>0.3800216414984785</v>
      </c>
      <c r="G43" s="353">
        <f>IFERROR('Tablas evol EM zona'!K43-'Tablas evol EM zona'!K56,"-")</f>
        <v>-0.24310018065160932</v>
      </c>
      <c r="H43" s="353">
        <f>IFERROR('Tablas evol EM zona'!M43-'Tablas evol EM zona'!M56,"-")</f>
        <v>0.11679470857882457</v>
      </c>
      <c r="I43" s="352">
        <f>IFERROR('Tablas evol EM zona'!O43-'Tablas evol EM zona'!O56,"-")</f>
        <v>0.40976220566915078</v>
      </c>
      <c r="J43" s="352">
        <f>IFERROR('Tablas evol EM zona'!Q43-'Tablas evol EM zona'!Q56,"-")</f>
        <v>-0.16769934508874051</v>
      </c>
      <c r="K43" s="352">
        <f>IFERROR('Tablas evol EM zona'!S43-'Tablas evol EM zona'!S56,"-")</f>
        <v>0.17945779245247362</v>
      </c>
    </row>
    <row r="44" spans="2:11" ht="15" hidden="1" customHeight="1" outlineLevel="1" x14ac:dyDescent="0.25">
      <c r="B44" s="114" t="s">
        <v>91</v>
      </c>
      <c r="C44" s="352">
        <f>IFERROR('Tablas evol EM zona'!C44-'Tablas evol EM zona'!C57,"-")</f>
        <v>-9.9482352941175911E-2</v>
      </c>
      <c r="D44" s="352">
        <f>IFERROR('Tablas evol EM zona'!E44-'Tablas evol EM zona'!E57,"-")</f>
        <v>0.10367780222028955</v>
      </c>
      <c r="E44" s="352">
        <f>IFERROR('Tablas evol EM zona'!G44-'Tablas evol EM zona'!G57,"-")</f>
        <v>-3.1780424516898442E-2</v>
      </c>
      <c r="F44" s="353">
        <f>IFERROR('Tablas evol EM zona'!I44-'Tablas evol EM zona'!I57,"-")</f>
        <v>1.6355303342858285E-2</v>
      </c>
      <c r="G44" s="353">
        <f>IFERROR('Tablas evol EM zona'!K44-'Tablas evol EM zona'!K57,"-")</f>
        <v>0.18023409286550596</v>
      </c>
      <c r="H44" s="353">
        <f>IFERROR('Tablas evol EM zona'!M44-'Tablas evol EM zona'!M57,"-")</f>
        <v>8.2947169027538514E-2</v>
      </c>
      <c r="I44" s="352">
        <f>IFERROR('Tablas evol EM zona'!O44-'Tablas evol EM zona'!O57,"-")</f>
        <v>-2.5058859527570476E-2</v>
      </c>
      <c r="J44" s="352">
        <f>IFERROR('Tablas evol EM zona'!Q44-'Tablas evol EM zona'!Q57,"-")</f>
        <v>0.16820528215778552</v>
      </c>
      <c r="K44" s="352">
        <f>IFERROR('Tablas evol EM zona'!S44-'Tablas evol EM zona'!S57,"-")</f>
        <v>4.0299792162467263E-2</v>
      </c>
    </row>
    <row r="45" spans="2:11" ht="15" hidden="1" customHeight="1" outlineLevel="1" x14ac:dyDescent="0.25">
      <c r="B45" s="114" t="s">
        <v>92</v>
      </c>
      <c r="C45" s="352">
        <f>IFERROR('Tablas evol EM zona'!C45-'Tablas evol EM zona'!C58,"-")</f>
        <v>0.15513972500058504</v>
      </c>
      <c r="D45" s="352">
        <f>IFERROR('Tablas evol EM zona'!E45-'Tablas evol EM zona'!E58,"-")</f>
        <v>0.27112243041659045</v>
      </c>
      <c r="E45" s="352">
        <f>IFERROR('Tablas evol EM zona'!G45-'Tablas evol EM zona'!G58,"-")</f>
        <v>0.2521404165184995</v>
      </c>
      <c r="F45" s="353">
        <f>IFERROR('Tablas evol EM zona'!I45-'Tablas evol EM zona'!I58,"-")</f>
        <v>0.59625324152731896</v>
      </c>
      <c r="G45" s="353">
        <f>IFERROR('Tablas evol EM zona'!K45-'Tablas evol EM zona'!K58,"-")</f>
        <v>8.3447751593473285E-2</v>
      </c>
      <c r="H45" s="353">
        <f>IFERROR('Tablas evol EM zona'!M45-'Tablas evol EM zona'!M58,"-")</f>
        <v>0.38439781250434812</v>
      </c>
      <c r="I45" s="352">
        <f>IFERROR('Tablas evol EM zona'!O45-'Tablas evol EM zona'!O58,"-")</f>
        <v>0.54442420068181985</v>
      </c>
      <c r="J45" s="352">
        <f>IFERROR('Tablas evol EM zona'!Q45-'Tablas evol EM zona'!Q58,"-")</f>
        <v>0.21593934346588917</v>
      </c>
      <c r="K45" s="352">
        <f>IFERROR('Tablas evol EM zona'!S45-'Tablas evol EM zona'!S58,"-")</f>
        <v>0.41219580042833126</v>
      </c>
    </row>
    <row r="46" spans="2:11" ht="15" hidden="1" customHeight="1" outlineLevel="1" x14ac:dyDescent="0.25">
      <c r="B46" s="114" t="s">
        <v>93</v>
      </c>
      <c r="C46" s="352">
        <f>IFERROR('Tablas evol EM zona'!C46-'Tablas evol EM zona'!C59,"-")</f>
        <v>0.3145546891333586</v>
      </c>
      <c r="D46" s="352">
        <f>IFERROR('Tablas evol EM zona'!E46-'Tablas evol EM zona'!E59,"-")</f>
        <v>-1.0599062878068022</v>
      </c>
      <c r="E46" s="352">
        <f>IFERROR('Tablas evol EM zona'!G46-'Tablas evol EM zona'!G59,"-")</f>
        <v>-6.7834122074665437E-2</v>
      </c>
      <c r="F46" s="353">
        <f>IFERROR('Tablas evol EM zona'!I46-'Tablas evol EM zona'!I59,"-")</f>
        <v>0.75969210003873577</v>
      </c>
      <c r="G46" s="353">
        <f>IFERROR('Tablas evol EM zona'!K46-'Tablas evol EM zona'!K59,"-")</f>
        <v>0.37448624776038031</v>
      </c>
      <c r="H46" s="353">
        <f>IFERROR('Tablas evol EM zona'!M46-'Tablas evol EM zona'!M59,"-")</f>
        <v>0.6124611955937409</v>
      </c>
      <c r="I46" s="352">
        <f>IFERROR('Tablas evol EM zona'!O46-'Tablas evol EM zona'!O59,"-")</f>
        <v>0.59753922447969288</v>
      </c>
      <c r="J46" s="352">
        <f>IFERROR('Tablas evol EM zona'!Q46-'Tablas evol EM zona'!Q59,"-")</f>
        <v>0.37697965461479122</v>
      </c>
      <c r="K46" s="352">
        <f>IFERROR('Tablas evol EM zona'!S46-'Tablas evol EM zona'!S59,"-")</f>
        <v>0.51319721149325304</v>
      </c>
    </row>
    <row r="47" spans="2:11" ht="15" hidden="1" customHeight="1" outlineLevel="1" x14ac:dyDescent="0.25">
      <c r="B47" s="114" t="s">
        <v>94</v>
      </c>
      <c r="C47" s="352">
        <f>IFERROR('Tablas evol EM zona'!C47-'Tablas evol EM zona'!C60,"-")</f>
        <v>0.78211860317483772</v>
      </c>
      <c r="D47" s="352">
        <f>IFERROR('Tablas evol EM zona'!E47-'Tablas evol EM zona'!E60,"-")</f>
        <v>0.56550349757463625</v>
      </c>
      <c r="E47" s="352">
        <f>IFERROR('Tablas evol EM zona'!G47-'Tablas evol EM zona'!G60,"-")</f>
        <v>0.71159209191148864</v>
      </c>
      <c r="F47" s="353">
        <f>IFERROR('Tablas evol EM zona'!I47-'Tablas evol EM zona'!I60,"-")</f>
        <v>0.77419327725557174</v>
      </c>
      <c r="G47" s="353">
        <f>IFERROR('Tablas evol EM zona'!K47-'Tablas evol EM zona'!K60,"-")</f>
        <v>0.71858811159416636</v>
      </c>
      <c r="H47" s="353">
        <f>IFERROR('Tablas evol EM zona'!M47-'Tablas evol EM zona'!M60,"-")</f>
        <v>0.75053526956021521</v>
      </c>
      <c r="I47" s="352">
        <f>IFERROR('Tablas evol EM zona'!O47-'Tablas evol EM zona'!O60,"-")</f>
        <v>0.74723930524658844</v>
      </c>
      <c r="J47" s="352">
        <f>IFERROR('Tablas evol EM zona'!Q47-'Tablas evol EM zona'!Q60,"-")</f>
        <v>0.72042094009018065</v>
      </c>
      <c r="K47" s="352">
        <f>IFERROR('Tablas evol EM zona'!S47-'Tablas evol EM zona'!S60,"-")</f>
        <v>0.73693803535655</v>
      </c>
    </row>
    <row r="48" spans="2:11" ht="15" hidden="1" customHeight="1" outlineLevel="1" x14ac:dyDescent="0.25">
      <c r="B48" s="114" t="s">
        <v>95</v>
      </c>
      <c r="C48" s="352">
        <f>IFERROR('Tablas evol EM zona'!C48-'Tablas evol EM zona'!C61,"-")</f>
        <v>4.454996896337704E-2</v>
      </c>
      <c r="D48" s="352">
        <f>IFERROR('Tablas evol EM zona'!E48-'Tablas evol EM zona'!E61,"-")</f>
        <v>0.24157658845241237</v>
      </c>
      <c r="E48" s="352">
        <f>IFERROR('Tablas evol EM zona'!G48-'Tablas evol EM zona'!G61,"-")</f>
        <v>7.1910871033086465E-2</v>
      </c>
      <c r="F48" s="353">
        <f>IFERROR('Tablas evol EM zona'!I48-'Tablas evol EM zona'!I61,"-")</f>
        <v>0.1993931754986118</v>
      </c>
      <c r="G48" s="353">
        <f>IFERROR('Tablas evol EM zona'!K48-'Tablas evol EM zona'!K61,"-")</f>
        <v>0.20236031745634264</v>
      </c>
      <c r="H48" s="353">
        <f>IFERROR('Tablas evol EM zona'!M48-'Tablas evol EM zona'!M61,"-")</f>
        <v>0.18086251803620712</v>
      </c>
      <c r="I48" s="352">
        <f>IFERROR('Tablas evol EM zona'!O48-'Tablas evol EM zona'!O61,"-")</f>
        <v>0.22240151679928921</v>
      </c>
      <c r="J48" s="352">
        <f>IFERROR('Tablas evol EM zona'!Q48-'Tablas evol EM zona'!Q61,"-")</f>
        <v>0.20943086360799512</v>
      </c>
      <c r="K48" s="352">
        <f>IFERROR('Tablas evol EM zona'!S48-'Tablas evol EM zona'!S61,"-")</f>
        <v>0.19098075517492319</v>
      </c>
    </row>
    <row r="49" spans="2:11" ht="15" hidden="1" customHeight="1" outlineLevel="1" x14ac:dyDescent="0.25">
      <c r="B49" s="114" t="s">
        <v>96</v>
      </c>
      <c r="C49" s="352">
        <f>IFERROR('Tablas evol EM zona'!C49-'Tablas evol EM zona'!C62,"-")</f>
        <v>-0.32000000000000028</v>
      </c>
      <c r="D49" s="352">
        <f>IFERROR('Tablas evol EM zona'!E49-'Tablas evol EM zona'!E62,"-")</f>
        <v>1.0400000000000009</v>
      </c>
      <c r="E49" s="352">
        <f>IFERROR('Tablas evol EM zona'!G49-'Tablas evol EM zona'!G62,"-")</f>
        <v>-9.9999999999999645E-2</v>
      </c>
      <c r="F49" s="353">
        <f>IFERROR('Tablas evol EM zona'!I49-'Tablas evol EM zona'!I62,"-")</f>
        <v>0.42728767909023979</v>
      </c>
      <c r="G49" s="353">
        <f>IFERROR('Tablas evol EM zona'!K49-'Tablas evol EM zona'!K62,"-")</f>
        <v>0.21826025370644331</v>
      </c>
      <c r="H49" s="353">
        <f>IFERROR('Tablas evol EM zona'!M49-'Tablas evol EM zona'!M62,"-")</f>
        <v>0.31979163043100201</v>
      </c>
      <c r="I49" s="352">
        <f>IFERROR('Tablas evol EM zona'!O49-'Tablas evol EM zona'!O62,"-")</f>
        <v>0.43053902946025424</v>
      </c>
      <c r="J49" s="352">
        <f>IFERROR('Tablas evol EM zona'!Q49-'Tablas evol EM zona'!Q62,"-")</f>
        <v>0.16957268111336532</v>
      </c>
      <c r="K49" s="352">
        <f>IFERROR('Tablas evol EM zona'!S49-'Tablas evol EM zona'!S62,"-")</f>
        <v>0.31760449956297876</v>
      </c>
    </row>
    <row r="50" spans="2:11" ht="15" hidden="1" customHeight="1" outlineLevel="1" x14ac:dyDescent="0.25">
      <c r="B50" s="114" t="s">
        <v>97</v>
      </c>
      <c r="C50" s="352">
        <f>IFERROR('Tablas evol EM zona'!C50-'Tablas evol EM zona'!C63,"-")</f>
        <v>-0.46000000000000085</v>
      </c>
      <c r="D50" s="352">
        <f>IFERROR('Tablas evol EM zona'!E50-'Tablas evol EM zona'!E63,"-")</f>
        <v>1.0099999999999998</v>
      </c>
      <c r="E50" s="352">
        <f>IFERROR('Tablas evol EM zona'!G50-'Tablas evol EM zona'!G63,"-")</f>
        <v>-0.11999999999999922</v>
      </c>
      <c r="F50" s="353">
        <f>IFERROR('Tablas evol EM zona'!I50-'Tablas evol EM zona'!I63,"-")</f>
        <v>0.42676972508711941</v>
      </c>
      <c r="G50" s="353">
        <f>IFERROR('Tablas evol EM zona'!K50-'Tablas evol EM zona'!K63,"-")</f>
        <v>0.81376542696833631</v>
      </c>
      <c r="H50" s="353">
        <f>IFERROR('Tablas evol EM zona'!M50-'Tablas evol EM zona'!M63,"-")</f>
        <v>0.55504190749187643</v>
      </c>
      <c r="I50" s="352">
        <f>IFERROR('Tablas evol EM zona'!O50-'Tablas evol EM zona'!O63,"-")</f>
        <v>0.24225779438050576</v>
      </c>
      <c r="J50" s="352">
        <f>IFERROR('Tablas evol EM zona'!Q50-'Tablas evol EM zona'!Q63,"-")</f>
        <v>0.81928864890633157</v>
      </c>
      <c r="K50" s="352">
        <f>IFERROR('Tablas evol EM zona'!S50-'Tablas evol EM zona'!S63,"-")</f>
        <v>0.41559120905299629</v>
      </c>
    </row>
    <row r="51" spans="2:11" collapsed="1" x14ac:dyDescent="0.25">
      <c r="B51" s="71">
        <v>2011</v>
      </c>
      <c r="C51" s="355">
        <f>IFERROR('Tablas evol EM zona'!C51-'Tablas evol EM zona'!C64,"-")</f>
        <v>0.25374373351232027</v>
      </c>
      <c r="D51" s="355">
        <f>IFERROR('Tablas evol EM zona'!E51-'Tablas evol EM zona'!E64,"-")</f>
        <v>0.25446858923214677</v>
      </c>
      <c r="E51" s="355">
        <f>IFERROR('Tablas evol EM zona'!G51-'Tablas evol EM zona'!G64,"-")</f>
        <v>0.22729099249380447</v>
      </c>
      <c r="F51" s="355">
        <f>IFERROR('Tablas evol EM zona'!I51-'Tablas evol EM zona'!I64,"-")</f>
        <v>0.39690073052806252</v>
      </c>
      <c r="G51" s="355">
        <f>IFERROR('Tablas evol EM zona'!K51-'Tablas evol EM zona'!K64,"-")</f>
        <v>0.14351332357925983</v>
      </c>
      <c r="H51" s="355">
        <f>IFERROR('Tablas evol EM zona'!M51-'Tablas evol EM zona'!M64,"-")</f>
        <v>0.2834466050971205</v>
      </c>
      <c r="I51" s="355">
        <f>IFERROR('Tablas evol EM zona'!O51-'Tablas evol EM zona'!O64,"-")</f>
        <v>0.38885817808568479</v>
      </c>
      <c r="J51" s="355">
        <f>IFERROR('Tablas evol EM zona'!Q51-'Tablas evol EM zona'!Q64,"-")</f>
        <v>0.18340039172760214</v>
      </c>
      <c r="K51" s="355">
        <f>IFERROR('Tablas evol EM zona'!S51-'Tablas evol EM zona'!S64,"-")</f>
        <v>0.297447114643977</v>
      </c>
    </row>
    <row r="52" spans="2:11" ht="15" hidden="1" customHeight="1" outlineLevel="1" x14ac:dyDescent="0.25">
      <c r="B52" s="114" t="s">
        <v>86</v>
      </c>
      <c r="C52" s="352">
        <f>IFERROR('Tablas evol EM zona'!C52-'Tablas evol EM zona'!C65,"-")</f>
        <v>-0.52288779331841528</v>
      </c>
      <c r="D52" s="352">
        <f>IFERROR('Tablas evol EM zona'!E52-'Tablas evol EM zona'!E65,"-")</f>
        <v>0.20244469466994985</v>
      </c>
      <c r="E52" s="352">
        <f>IFERROR('Tablas evol EM zona'!G52-'Tablas evol EM zona'!G65,"-")</f>
        <v>-0.31248200201502829</v>
      </c>
      <c r="F52" s="353">
        <f>IFERROR('Tablas evol EM zona'!I52-'Tablas evol EM zona'!I65,"-")</f>
        <v>-0.29610183379641786</v>
      </c>
      <c r="G52" s="353">
        <f>IFERROR('Tablas evol EM zona'!K52-'Tablas evol EM zona'!K65,"-")</f>
        <v>-0.65185476392538177</v>
      </c>
      <c r="H52" s="353">
        <f>IFERROR('Tablas evol EM zona'!M52-'Tablas evol EM zona'!M65,"-")</f>
        <v>-0.45186394717591938</v>
      </c>
      <c r="I52" s="352">
        <f>IFERROR('Tablas evol EM zona'!O52-'Tablas evol EM zona'!O65,"-")</f>
        <v>-0.36166628116272825</v>
      </c>
      <c r="J52" s="352">
        <f>IFERROR('Tablas evol EM zona'!Q52-'Tablas evol EM zona'!Q65,"-")</f>
        <v>-0.58937835264608474</v>
      </c>
      <c r="K52" s="352">
        <f>IFERROR('Tablas evol EM zona'!S52-'Tablas evol EM zona'!S65,"-")</f>
        <v>-0.45035224680064534</v>
      </c>
    </row>
    <row r="53" spans="2:11" ht="15" hidden="1" customHeight="1" outlineLevel="1" x14ac:dyDescent="0.25">
      <c r="B53" s="114" t="s">
        <v>87</v>
      </c>
      <c r="C53" s="352">
        <f>IFERROR('Tablas evol EM zona'!C53-'Tablas evol EM zona'!C66,"-")</f>
        <v>-0.22837671847687435</v>
      </c>
      <c r="D53" s="352">
        <f>IFERROR('Tablas evol EM zona'!E53-'Tablas evol EM zona'!E66,"-")</f>
        <v>0.45787451984635119</v>
      </c>
      <c r="E53" s="352">
        <f>IFERROR('Tablas evol EM zona'!G53-'Tablas evol EM zona'!G66,"-")</f>
        <v>-4.1548184288942025E-2</v>
      </c>
      <c r="F53" s="353">
        <f>IFERROR('Tablas evol EM zona'!I53-'Tablas evol EM zona'!I66,"-")</f>
        <v>0.10919881636564455</v>
      </c>
      <c r="G53" s="353">
        <f>IFERROR('Tablas evol EM zona'!K53-'Tablas evol EM zona'!K66,"-")</f>
        <v>7.7556407550011031E-2</v>
      </c>
      <c r="H53" s="353">
        <f>IFERROR('Tablas evol EM zona'!M53-'Tablas evol EM zona'!M66,"-")</f>
        <v>0.10304170435670024</v>
      </c>
      <c r="I53" s="352">
        <f>IFERROR('Tablas evol EM zona'!O53-'Tablas evol EM zona'!O66,"-")</f>
        <v>4.3974273653869744E-2</v>
      </c>
      <c r="J53" s="352">
        <f>IFERROR('Tablas evol EM zona'!Q53-'Tablas evol EM zona'!Q66,"-")</f>
        <v>4.2145164567058302E-2</v>
      </c>
      <c r="K53" s="352">
        <f>IFERROR('Tablas evol EM zona'!S53-'Tablas evol EM zona'!S66,"-")</f>
        <v>5.7789224002284811E-2</v>
      </c>
    </row>
    <row r="54" spans="2:11" ht="15" hidden="1" customHeight="1" outlineLevel="1" x14ac:dyDescent="0.25">
      <c r="B54" s="114" t="s">
        <v>88</v>
      </c>
      <c r="C54" s="352">
        <f>IFERROR('Tablas evol EM zona'!C54-'Tablas evol EM zona'!C67,"-")</f>
        <v>-0.1347240399405587</v>
      </c>
      <c r="D54" s="352">
        <f>IFERROR('Tablas evol EM zona'!E54-'Tablas evol EM zona'!E67,"-")</f>
        <v>-0.19043706380240533</v>
      </c>
      <c r="E54" s="352">
        <f>IFERROR('Tablas evol EM zona'!G54-'Tablas evol EM zona'!G67,"-")</f>
        <v>-0.1497950819672127</v>
      </c>
      <c r="F54" s="353">
        <f>IFERROR('Tablas evol EM zona'!I54-'Tablas evol EM zona'!I67,"-")</f>
        <v>-0.19247654133802428</v>
      </c>
      <c r="G54" s="353">
        <f>IFERROR('Tablas evol EM zona'!K54-'Tablas evol EM zona'!K67,"-")</f>
        <v>0.30874224897932834</v>
      </c>
      <c r="H54" s="353">
        <f>IFERROR('Tablas evol EM zona'!M54-'Tablas evol EM zona'!M67,"-")</f>
        <v>-3.4438291245884045E-3</v>
      </c>
      <c r="I54" s="352">
        <f>IFERROR('Tablas evol EM zona'!O54-'Tablas evol EM zona'!O67,"-")</f>
        <v>-0.18086759603740887</v>
      </c>
      <c r="J54" s="352">
        <f>IFERROR('Tablas evol EM zona'!Q54-'Tablas evol EM zona'!Q67,"-")</f>
        <v>0.23299736351002132</v>
      </c>
      <c r="K54" s="352">
        <f>IFERROR('Tablas evol EM zona'!S54-'Tablas evol EM zona'!S67,"-")</f>
        <v>-4.7346209865665401E-2</v>
      </c>
    </row>
    <row r="55" spans="2:11" ht="15" hidden="1" customHeight="1" outlineLevel="1" x14ac:dyDescent="0.25">
      <c r="B55" s="114" t="s">
        <v>89</v>
      </c>
      <c r="C55" s="352">
        <f>IFERROR('Tablas evol EM zona'!C55-'Tablas evol EM zona'!C68,"-")</f>
        <v>-0.78335826850189516</v>
      </c>
      <c r="D55" s="352">
        <f>IFERROR('Tablas evol EM zona'!E55-'Tablas evol EM zona'!E68,"-")</f>
        <v>-0.52060385709769275</v>
      </c>
      <c r="E55" s="352">
        <f>IFERROR('Tablas evol EM zona'!G55-'Tablas evol EM zona'!G68,"-")</f>
        <v>-0.69257926643895651</v>
      </c>
      <c r="F55" s="353">
        <f>IFERROR('Tablas evol EM zona'!I55-'Tablas evol EM zona'!I68,"-")</f>
        <v>-0.20498831282720786</v>
      </c>
      <c r="G55" s="353">
        <f>IFERROR('Tablas evol EM zona'!K55-'Tablas evol EM zona'!K68,"-")</f>
        <v>0.54382281582013015</v>
      </c>
      <c r="H55" s="353">
        <f>IFERROR('Tablas evol EM zona'!M55-'Tablas evol EM zona'!M68,"-")</f>
        <v>7.5023225688234163E-2</v>
      </c>
      <c r="I55" s="352">
        <f>IFERROR('Tablas evol EM zona'!O55-'Tablas evol EM zona'!O68,"-")</f>
        <v>-0.27240132290138419</v>
      </c>
      <c r="J55" s="352">
        <f>IFERROR('Tablas evol EM zona'!Q55-'Tablas evol EM zona'!Q68,"-")</f>
        <v>0.40068274316431207</v>
      </c>
      <c r="K55" s="352">
        <f>IFERROR('Tablas evol EM zona'!S55-'Tablas evol EM zona'!S68,"-")</f>
        <v>-5.3366025818877283E-2</v>
      </c>
    </row>
    <row r="56" spans="2:11" ht="15" hidden="1" customHeight="1" outlineLevel="1" x14ac:dyDescent="0.25">
      <c r="B56" s="114" t="s">
        <v>90</v>
      </c>
      <c r="C56" s="352">
        <f>IFERROR('Tablas evol EM zona'!C56-'Tablas evol EM zona'!C69,"-")</f>
        <v>-0.33834713158663643</v>
      </c>
      <c r="D56" s="352">
        <f>IFERROR('Tablas evol EM zona'!E56-'Tablas evol EM zona'!E69,"-")</f>
        <v>-0.10864093555994003</v>
      </c>
      <c r="E56" s="352">
        <f>IFERROR('Tablas evol EM zona'!G56-'Tablas evol EM zona'!G69,"-")</f>
        <v>-0.27758243891616008</v>
      </c>
      <c r="F56" s="353">
        <f>IFERROR('Tablas evol EM zona'!I56-'Tablas evol EM zona'!I69,"-")</f>
        <v>-4.0870041449303507E-2</v>
      </c>
      <c r="G56" s="353">
        <f>IFERROR('Tablas evol EM zona'!K56-'Tablas evol EM zona'!K69,"-")</f>
        <v>0.5794662652116358</v>
      </c>
      <c r="H56" s="353">
        <f>IFERROR('Tablas evol EM zona'!M56-'Tablas evol EM zona'!M69,"-")</f>
        <v>0.1951265757236964</v>
      </c>
      <c r="I56" s="352">
        <f>IFERROR('Tablas evol EM zona'!O56-'Tablas evol EM zona'!O69,"-")</f>
        <v>-0.10103355096310285</v>
      </c>
      <c r="J56" s="352">
        <f>IFERROR('Tablas evol EM zona'!Q56-'Tablas evol EM zona'!Q69,"-")</f>
        <v>0.52831132259668934</v>
      </c>
      <c r="K56" s="352">
        <f>IFERROR('Tablas evol EM zona'!S56-'Tablas evol EM zona'!S69,"-")</f>
        <v>0.11516134485567786</v>
      </c>
    </row>
    <row r="57" spans="2:11" ht="15" hidden="1" customHeight="1" outlineLevel="1" x14ac:dyDescent="0.25">
      <c r="B57" s="114" t="s">
        <v>91</v>
      </c>
      <c r="C57" s="352">
        <f>IFERROR('Tablas evol EM zona'!C57-'Tablas evol EM zona'!C70,"-")</f>
        <v>-0.13051764705882363</v>
      </c>
      <c r="D57" s="352">
        <f>IFERROR('Tablas evol EM zona'!E57-'Tablas evol EM zona'!E70,"-")</f>
        <v>-0.46367780222028987</v>
      </c>
      <c r="E57" s="352">
        <f>IFERROR('Tablas evol EM zona'!G57-'Tablas evol EM zona'!G70,"-")</f>
        <v>-0.23821957548310202</v>
      </c>
      <c r="F57" s="353">
        <f>IFERROR('Tablas evol EM zona'!I57-'Tablas evol EM zona'!I70,"-")</f>
        <v>-8.8844020215264052E-2</v>
      </c>
      <c r="G57" s="353">
        <f>IFERROR('Tablas evol EM zona'!K57-'Tablas evol EM zona'!K70,"-")</f>
        <v>-0.26292667736506825</v>
      </c>
      <c r="H57" s="353">
        <f>IFERROR('Tablas evol EM zona'!M57-'Tablas evol EM zona'!M70,"-")</f>
        <v>-0.16601614379322349</v>
      </c>
      <c r="I57" s="352">
        <f>IFERROR('Tablas evol EM zona'!O57-'Tablas evol EM zona'!O70,"-")</f>
        <v>-3.4519044519015551E-2</v>
      </c>
      <c r="J57" s="352">
        <f>IFERROR('Tablas evol EM zona'!Q57-'Tablas evol EM zona'!Q70,"-")</f>
        <v>-0.2242371700401673</v>
      </c>
      <c r="K57" s="352">
        <f>IFERROR('Tablas evol EM zona'!S57-'Tablas evol EM zona'!S70,"-")</f>
        <v>-0.11217931684364846</v>
      </c>
    </row>
    <row r="58" spans="2:11" ht="15" hidden="1" customHeight="1" outlineLevel="1" x14ac:dyDescent="0.25">
      <c r="B58" s="114" t="s">
        <v>92</v>
      </c>
      <c r="C58" s="352">
        <f>IFERROR('Tablas evol EM zona'!C58-'Tablas evol EM zona'!C71,"-")</f>
        <v>0.16318294860964766</v>
      </c>
      <c r="D58" s="352">
        <f>IFERROR('Tablas evol EM zona'!E58-'Tablas evol EM zona'!E71,"-")</f>
        <v>-0.75085249667709686</v>
      </c>
      <c r="E58" s="352">
        <f>IFERROR('Tablas evol EM zona'!G58-'Tablas evol EM zona'!G71,"-")</f>
        <v>-0.15110179876335739</v>
      </c>
      <c r="F58" s="353">
        <f>IFERROR('Tablas evol EM zona'!I58-'Tablas evol EM zona'!I71,"-")</f>
        <v>-0.22225727176695109</v>
      </c>
      <c r="G58" s="353">
        <f>IFERROR('Tablas evol EM zona'!K58-'Tablas evol EM zona'!K71,"-")</f>
        <v>-0.25945265178804</v>
      </c>
      <c r="H58" s="353">
        <f>IFERROR('Tablas evol EM zona'!M58-'Tablas evol EM zona'!M71,"-")</f>
        <v>-0.23747166255569052</v>
      </c>
      <c r="I58" s="352">
        <f>IFERROR('Tablas evol EM zona'!O58-'Tablas evol EM zona'!O71,"-")</f>
        <v>-0.1855453199294157</v>
      </c>
      <c r="J58" s="352">
        <f>IFERROR('Tablas evol EM zona'!Q58-'Tablas evol EM zona'!Q71,"-")</f>
        <v>-0.32547350974693146</v>
      </c>
      <c r="K58" s="352">
        <f>IFERROR('Tablas evol EM zona'!S58-'Tablas evol EM zona'!S71,"-")</f>
        <v>-0.24405449738538287</v>
      </c>
    </row>
    <row r="59" spans="2:11" ht="15" hidden="1" customHeight="1" outlineLevel="1" x14ac:dyDescent="0.25">
      <c r="B59" s="114" t="s">
        <v>93</v>
      </c>
      <c r="C59" s="352">
        <f>IFERROR('Tablas evol EM zona'!C59-'Tablas evol EM zona'!C72,"-")</f>
        <v>-0.28031006976569728</v>
      </c>
      <c r="D59" s="352">
        <f>IFERROR('Tablas evol EM zona'!E59-'Tablas evol EM zona'!E72,"-")</f>
        <v>0.37308613736230711</v>
      </c>
      <c r="E59" s="352">
        <f>IFERROR('Tablas evol EM zona'!G59-'Tablas evol EM zona'!G72,"-")</f>
        <v>-0.10158222033778586</v>
      </c>
      <c r="F59" s="353">
        <f>IFERROR('Tablas evol EM zona'!I59-'Tablas evol EM zona'!I72,"-")</f>
        <v>-0.16051943533214708</v>
      </c>
      <c r="G59" s="353">
        <f>IFERROR('Tablas evol EM zona'!K59-'Tablas evol EM zona'!K72,"-")</f>
        <v>0.16920592954509228</v>
      </c>
      <c r="H59" s="353">
        <f>IFERROR('Tablas evol EM zona'!M59-'Tablas evol EM zona'!M72,"-")</f>
        <v>-5.2852132352002812E-2</v>
      </c>
      <c r="I59" s="352">
        <f>IFERROR('Tablas evol EM zona'!O59-'Tablas evol EM zona'!O72,"-")</f>
        <v>-0.14660521331165466</v>
      </c>
      <c r="J59" s="352">
        <f>IFERROR('Tablas evol EM zona'!Q59-'Tablas evol EM zona'!Q72,"-")</f>
        <v>2.274621958654155E-2</v>
      </c>
      <c r="K59" s="352">
        <f>IFERROR('Tablas evol EM zona'!S59-'Tablas evol EM zona'!S72,"-")</f>
        <v>-0.11244154591918765</v>
      </c>
    </row>
    <row r="60" spans="2:11" ht="15" hidden="1" customHeight="1" outlineLevel="1" x14ac:dyDescent="0.25">
      <c r="B60" s="114" t="s">
        <v>94</v>
      </c>
      <c r="C60" s="352">
        <f>IFERROR('Tablas evol EM zona'!C60-'Tablas evol EM zona'!C73,"-")</f>
        <v>-0.15003857280617172</v>
      </c>
      <c r="D60" s="352">
        <f>IFERROR('Tablas evol EM zona'!E60-'Tablas evol EM zona'!E73,"-")</f>
        <v>-4.900655021834055E-2</v>
      </c>
      <c r="E60" s="352">
        <f>IFERROR('Tablas evol EM zona'!G60-'Tablas evol EM zona'!G73,"-")</f>
        <v>-0.11637123745819444</v>
      </c>
      <c r="F60" s="353">
        <f>IFERROR('Tablas evol EM zona'!I60-'Tablas evol EM zona'!I73,"-")</f>
        <v>-0.52597111516537076</v>
      </c>
      <c r="G60" s="353">
        <f>IFERROR('Tablas evol EM zona'!K60-'Tablas evol EM zona'!K73,"-")</f>
        <v>-0.93029832365466003</v>
      </c>
      <c r="H60" s="353">
        <f>IFERROR('Tablas evol EM zona'!M60-'Tablas evol EM zona'!M73,"-")</f>
        <v>-0.70577873915330169</v>
      </c>
      <c r="I60" s="352">
        <f>IFERROR('Tablas evol EM zona'!O60-'Tablas evol EM zona'!O73,"-")</f>
        <v>-0.42524343742512194</v>
      </c>
      <c r="J60" s="352">
        <f>IFERROR('Tablas evol EM zona'!Q60-'Tablas evol EM zona'!Q73,"-")</f>
        <v>-0.78518388368142755</v>
      </c>
      <c r="K60" s="352">
        <f>IFERROR('Tablas evol EM zona'!S60-'Tablas evol EM zona'!S73,"-")</f>
        <v>-0.57395942028339419</v>
      </c>
    </row>
    <row r="61" spans="2:11" ht="15" hidden="1" customHeight="1" outlineLevel="1" x14ac:dyDescent="0.25">
      <c r="B61" s="114" t="s">
        <v>95</v>
      </c>
      <c r="C61" s="352">
        <f>IFERROR('Tablas evol EM zona'!C61-'Tablas evol EM zona'!C74,"-")</f>
        <v>-0.15454996896337647</v>
      </c>
      <c r="D61" s="352">
        <f>IFERROR('Tablas evol EM zona'!E61-'Tablas evol EM zona'!E74,"-")</f>
        <v>-0.14157658845241272</v>
      </c>
      <c r="E61" s="352">
        <f>IFERROR('Tablas evol EM zona'!G61-'Tablas evol EM zona'!G74,"-")</f>
        <v>-0.17191087103308611</v>
      </c>
      <c r="F61" s="353">
        <f>IFERROR('Tablas evol EM zona'!I61-'Tablas evol EM zona'!I74,"-")</f>
        <v>-0.26203149374388524</v>
      </c>
      <c r="G61" s="353">
        <f>IFERROR('Tablas evol EM zona'!K61-'Tablas evol EM zona'!K74,"-")</f>
        <v>0.10030095317799592</v>
      </c>
      <c r="H61" s="353">
        <f>IFERROR('Tablas evol EM zona'!M61-'Tablas evol EM zona'!M74,"-")</f>
        <v>-0.12499997548251329</v>
      </c>
      <c r="I61" s="352">
        <f>IFERROR('Tablas evol EM zona'!O61-'Tablas evol EM zona'!O74,"-")</f>
        <v>-0.23468498542983607</v>
      </c>
      <c r="J61" s="352">
        <f>IFERROR('Tablas evol EM zona'!Q61-'Tablas evol EM zona'!Q74,"-")</f>
        <v>3.1903016539176932E-2</v>
      </c>
      <c r="K61" s="352">
        <f>IFERROR('Tablas evol EM zona'!S61-'Tablas evol EM zona'!S74,"-")</f>
        <v>-0.16314077236224556</v>
      </c>
    </row>
    <row r="62" spans="2:11" ht="15" hidden="1" customHeight="1" outlineLevel="1" x14ac:dyDescent="0.25">
      <c r="B62" s="114" t="s">
        <v>96</v>
      </c>
      <c r="C62" s="352">
        <f>IFERROR('Tablas evol EM zona'!C62-'Tablas evol EM zona'!C75,"-")</f>
        <v>0.96000000000000085</v>
      </c>
      <c r="D62" s="352">
        <f>IFERROR('Tablas evol EM zona'!E62-'Tablas evol EM zona'!E75,"-")</f>
        <v>-0.25999999999999979</v>
      </c>
      <c r="E62" s="352">
        <f>IFERROR('Tablas evol EM zona'!G62-'Tablas evol EM zona'!G75,"-")</f>
        <v>0.52999999999999936</v>
      </c>
      <c r="F62" s="353">
        <f>IFERROR('Tablas evol EM zona'!I62-'Tablas evol EM zona'!I75,"-")</f>
        <v>7.7545372683585079E-2</v>
      </c>
      <c r="G62" s="353">
        <f>IFERROR('Tablas evol EM zona'!K62-'Tablas evol EM zona'!K75,"-")</f>
        <v>0.26306787521389197</v>
      </c>
      <c r="H62" s="353">
        <f>IFERROR('Tablas evol EM zona'!M62-'Tablas evol EM zona'!M75,"-")</f>
        <v>0.13421662234349441</v>
      </c>
      <c r="I62" s="352">
        <f>IFERROR('Tablas evol EM zona'!O62-'Tablas evol EM zona'!O75,"-")</f>
        <v>0.12852796120831211</v>
      </c>
      <c r="J62" s="352">
        <f>IFERROR('Tablas evol EM zona'!Q62-'Tablas evol EM zona'!Q75,"-")</f>
        <v>0.14248309602542797</v>
      </c>
      <c r="K62" s="352">
        <f>IFERROR('Tablas evol EM zona'!S62-'Tablas evol EM zona'!S75,"-")</f>
        <v>9.1010892234356433E-2</v>
      </c>
    </row>
    <row r="63" spans="2:11" ht="15" hidden="1" customHeight="1" outlineLevel="1" x14ac:dyDescent="0.25">
      <c r="B63" s="114" t="s">
        <v>97</v>
      </c>
      <c r="C63" s="352">
        <f>IFERROR('Tablas evol EM zona'!C63-'Tablas evol EM zona'!C76,"-")</f>
        <v>-0.45999999999999908</v>
      </c>
      <c r="D63" s="352">
        <f>IFERROR('Tablas evol EM zona'!E63-'Tablas evol EM zona'!E76,"-")</f>
        <v>-1.5099999999999998</v>
      </c>
      <c r="E63" s="352">
        <f>IFERROR('Tablas evol EM zona'!G63-'Tablas evol EM zona'!G76,"-")</f>
        <v>-0.85000000000000142</v>
      </c>
      <c r="F63" s="353">
        <f>IFERROR('Tablas evol EM zona'!I63-'Tablas evol EM zona'!I76,"-")</f>
        <v>-0.90450775894349533</v>
      </c>
      <c r="G63" s="353">
        <f>IFERROR('Tablas evol EM zona'!K63-'Tablas evol EM zona'!K76,"-")</f>
        <v>4.120547888092041E-2</v>
      </c>
      <c r="H63" s="353">
        <f>IFERROR('Tablas evol EM zona'!M63-'Tablas evol EM zona'!M76,"-")</f>
        <v>-0.48462769164846975</v>
      </c>
      <c r="I63" s="352">
        <f>IFERROR('Tablas evol EM zona'!O63-'Tablas evol EM zona'!O76,"-")</f>
        <v>-0.72706221916349012</v>
      </c>
      <c r="J63" s="352">
        <f>IFERROR('Tablas evol EM zona'!Q63-'Tablas evol EM zona'!Q76,"-")</f>
        <v>-0.19922475192644207</v>
      </c>
      <c r="K63" s="352">
        <f>IFERROR('Tablas evol EM zona'!S63-'Tablas evol EM zona'!S76,"-")</f>
        <v>-0.54008672154370707</v>
      </c>
    </row>
    <row r="64" spans="2:11" collapsed="1" x14ac:dyDescent="0.25">
      <c r="B64" s="71">
        <v>2010</v>
      </c>
      <c r="C64" s="355">
        <f>IFERROR('Tablas evol EM zona'!C64-'Tablas evol EM zona'!C77,"-")</f>
        <v>-0.15257871684980362</v>
      </c>
      <c r="D64" s="355">
        <f>IFERROR('Tablas evol EM zona'!E64-'Tablas evol EM zona'!E77,"-")</f>
        <v>-0.21926832289338094</v>
      </c>
      <c r="E64" s="355">
        <f>IFERROR('Tablas evol EM zona'!G64-'Tablas evol EM zona'!G77,"-")</f>
        <v>-0.18976177874372713</v>
      </c>
      <c r="F64" s="355">
        <f>IFERROR('Tablas evol EM zona'!I64-'Tablas evol EM zona'!I77,"-")</f>
        <v>-0.22593339758439868</v>
      </c>
      <c r="G64" s="355">
        <f>IFERROR('Tablas evol EM zona'!K64-'Tablas evol EM zona'!K77,"-")</f>
        <v>-1.6745828806051577E-2</v>
      </c>
      <c r="H64" s="355">
        <f>IFERROR('Tablas evol EM zona'!M64-'Tablas evol EM zona'!M77,"-")</f>
        <v>-0.15105268239501513</v>
      </c>
      <c r="I64" s="355">
        <f>IFERROR('Tablas evol EM zona'!O64-'Tablas evol EM zona'!O77,"-")</f>
        <v>-0.20748362309691615</v>
      </c>
      <c r="J64" s="355">
        <f>IFERROR('Tablas evol EM zona'!Q64-'Tablas evol EM zona'!Q77,"-")</f>
        <v>-7.2281011679779184E-2</v>
      </c>
      <c r="K64" s="355">
        <f>IFERROR('Tablas evol EM zona'!S64-'Tablas evol EM zona'!S77,"-")</f>
        <v>-0.17455028602755984</v>
      </c>
    </row>
    <row r="65" spans="2:11" ht="15" hidden="1" customHeight="1" outlineLevel="1" x14ac:dyDescent="0.25">
      <c r="B65" s="114" t="s">
        <v>86</v>
      </c>
      <c r="C65" s="352">
        <f>IFERROR('Tablas evol EM zona'!C65-'Tablas evol EM zona'!C78,"-")</f>
        <v>-0.13143401619818995</v>
      </c>
      <c r="D65" s="352">
        <f>IFERROR('Tablas evol EM zona'!E65-'Tablas evol EM zona'!E78,"-")</f>
        <v>-0.60120507098428355</v>
      </c>
      <c r="E65" s="352">
        <f>IFERROR('Tablas evol EM zona'!G65-'Tablas evol EM zona'!G78,"-")</f>
        <v>-0.30743103694421059</v>
      </c>
      <c r="F65" s="353">
        <f>IFERROR('Tablas evol EM zona'!I65-'Tablas evol EM zona'!I78,"-")</f>
        <v>-0.5739139458281981</v>
      </c>
      <c r="G65" s="353">
        <f>IFERROR('Tablas evol EM zona'!K65-'Tablas evol EM zona'!K78,"-")</f>
        <v>8.1845405397489301E-2</v>
      </c>
      <c r="H65" s="353">
        <f>IFERROR('Tablas evol EM zona'!M65-'Tablas evol EM zona'!M78,"-")</f>
        <v>-0.30249697290214073</v>
      </c>
      <c r="I65" s="352">
        <f>IFERROR('Tablas evol EM zona'!O65-'Tablas evol EM zona'!O78,"-")</f>
        <v>-0.34408678266794368</v>
      </c>
      <c r="J65" s="352">
        <f>IFERROR('Tablas evol EM zona'!Q65-'Tablas evol EM zona'!Q78,"-")</f>
        <v>-3.4405658325063371E-2</v>
      </c>
      <c r="K65" s="352">
        <f>IFERROR('Tablas evol EM zona'!S65-'Tablas evol EM zona'!S78,"-")</f>
        <v>-0.24934493108455857</v>
      </c>
    </row>
    <row r="66" spans="2:11" ht="15" hidden="1" customHeight="1" outlineLevel="1" x14ac:dyDescent="0.25">
      <c r="B66" s="114" t="s">
        <v>87</v>
      </c>
      <c r="C66" s="352">
        <f>IFERROR('Tablas evol EM zona'!C66-'Tablas evol EM zona'!C79,"-")</f>
        <v>2.8376718476874174E-2</v>
      </c>
      <c r="D66" s="352">
        <f>IFERROR('Tablas evol EM zona'!E66-'Tablas evol EM zona'!E79,"-")</f>
        <v>-1.7874519846351689E-2</v>
      </c>
      <c r="E66" s="352">
        <f>IFERROR('Tablas evol EM zona'!G66-'Tablas evol EM zona'!G79,"-")</f>
        <v>-2.8451815711057371E-2</v>
      </c>
      <c r="F66" s="353">
        <f>IFERROR('Tablas evol EM zona'!I66-'Tablas evol EM zona'!I79,"-")</f>
        <v>-3.0477109765696397E-3</v>
      </c>
      <c r="G66" s="353">
        <f>IFERROR('Tablas evol EM zona'!K66-'Tablas evol EM zona'!K79,"-")</f>
        <v>0.61896632038537724</v>
      </c>
      <c r="H66" s="353">
        <f>IFERROR('Tablas evol EM zona'!M66-'Tablas evol EM zona'!M79,"-")</f>
        <v>0.24800718551765044</v>
      </c>
      <c r="I66" s="352">
        <f>IFERROR('Tablas evol EM zona'!O66-'Tablas evol EM zona'!O79,"-")</f>
        <v>5.7586759970297052E-2</v>
      </c>
      <c r="J66" s="352">
        <f>IFERROR('Tablas evol EM zona'!Q66-'Tablas evol EM zona'!Q79,"-")</f>
        <v>0.48438029593311072</v>
      </c>
      <c r="K66" s="352">
        <f>IFERROR('Tablas evol EM zona'!S66-'Tablas evol EM zona'!S79,"-")</f>
        <v>0.18277918938214022</v>
      </c>
    </row>
    <row r="67" spans="2:11" ht="15" hidden="1" customHeight="1" outlineLevel="1" x14ac:dyDescent="0.25">
      <c r="B67" s="114" t="s">
        <v>88</v>
      </c>
      <c r="C67" s="352">
        <f>IFERROR('Tablas evol EM zona'!C67-'Tablas evol EM zona'!C80,"-")</f>
        <v>-0.75527596005944186</v>
      </c>
      <c r="D67" s="352">
        <f>IFERROR('Tablas evol EM zona'!E67-'Tablas evol EM zona'!E80,"-")</f>
        <v>-0.82956293619759425</v>
      </c>
      <c r="E67" s="352">
        <f>IFERROR('Tablas evol EM zona'!G67-'Tablas evol EM zona'!G80,"-")</f>
        <v>-0.78020491803278702</v>
      </c>
      <c r="F67" s="353">
        <f>IFERROR('Tablas evol EM zona'!I67-'Tablas evol EM zona'!I80,"-")</f>
        <v>-0.445560607133479</v>
      </c>
      <c r="G67" s="353">
        <f>IFERROR('Tablas evol EM zona'!K67-'Tablas evol EM zona'!K80,"-")</f>
        <v>-0.24011052583201664</v>
      </c>
      <c r="H67" s="353">
        <f>IFERROR('Tablas evol EM zona'!M67-'Tablas evol EM zona'!M80,"-")</f>
        <v>-0.36037580869627295</v>
      </c>
      <c r="I67" s="352">
        <f>IFERROR('Tablas evol EM zona'!O67-'Tablas evol EM zona'!O80,"-")</f>
        <v>-0.33369121226230103</v>
      </c>
      <c r="J67" s="352">
        <f>IFERROR('Tablas evol EM zona'!Q67-'Tablas evol EM zona'!Q80,"-")</f>
        <v>-0.33378897410126651</v>
      </c>
      <c r="K67" s="352">
        <f>IFERROR('Tablas evol EM zona'!S67-'Tablas evol EM zona'!S80,"-")</f>
        <v>-0.34152400107212966</v>
      </c>
    </row>
    <row r="68" spans="2:11" ht="15" hidden="1" customHeight="1" outlineLevel="1" x14ac:dyDescent="0.25">
      <c r="B68" s="114" t="s">
        <v>89</v>
      </c>
      <c r="C68" s="352">
        <f>IFERROR('Tablas evol EM zona'!C68-'Tablas evol EM zona'!C81,"-")</f>
        <v>-0.17999999999999972</v>
      </c>
      <c r="D68" s="352">
        <f>IFERROR('Tablas evol EM zona'!E68-'Tablas evol EM zona'!E81,"-")</f>
        <v>-0.71999999999999975</v>
      </c>
      <c r="E68" s="352">
        <f>IFERROR('Tablas evol EM zona'!G68-'Tablas evol EM zona'!G81,"-")</f>
        <v>-0.35999999999999943</v>
      </c>
      <c r="F68" s="353">
        <f>IFERROR('Tablas evol EM zona'!I68-'Tablas evol EM zona'!I81,"-")</f>
        <v>-0.27299240428061822</v>
      </c>
      <c r="G68" s="353">
        <f>IFERROR('Tablas evol EM zona'!K68-'Tablas evol EM zona'!K81,"-")</f>
        <v>-0.46652163776223965</v>
      </c>
      <c r="H68" s="353">
        <f>IFERROR('Tablas evol EM zona'!M68-'Tablas evol EM zona'!M81,"-")</f>
        <v>-0.35056312750501384</v>
      </c>
      <c r="I68" s="352">
        <f>IFERROR('Tablas evol EM zona'!O68-'Tablas evol EM zona'!O81,"-")</f>
        <v>-9.1512638643562738E-2</v>
      </c>
      <c r="J68" s="352">
        <f>IFERROR('Tablas evol EM zona'!Q68-'Tablas evol EM zona'!Q81,"-")</f>
        <v>-0.44065285536221666</v>
      </c>
      <c r="K68" s="352">
        <f>IFERROR('Tablas evol EM zona'!S68-'Tablas evol EM zona'!S81,"-")</f>
        <v>-0.21702075706506818</v>
      </c>
    </row>
    <row r="69" spans="2:11" ht="15" hidden="1" customHeight="1" outlineLevel="1" x14ac:dyDescent="0.25">
      <c r="B69" s="114" t="s">
        <v>90</v>
      </c>
      <c r="C69" s="352">
        <f>IFERROR('Tablas evol EM zona'!C69-'Tablas evol EM zona'!C82,"-")</f>
        <v>-0.3100000000000005</v>
      </c>
      <c r="D69" s="352">
        <f>IFERROR('Tablas evol EM zona'!E69-'Tablas evol EM zona'!E82,"-")</f>
        <v>-0.79999999999999982</v>
      </c>
      <c r="E69" s="352">
        <f>IFERROR('Tablas evol EM zona'!G69-'Tablas evol EM zona'!G82,"-")</f>
        <v>-0.49000000000000021</v>
      </c>
      <c r="F69" s="353">
        <f>IFERROR('Tablas evol EM zona'!I69-'Tablas evol EM zona'!I82,"-")</f>
        <v>-0.24180206705925755</v>
      </c>
      <c r="G69" s="353">
        <f>IFERROR('Tablas evol EM zona'!K69-'Tablas evol EM zona'!K82,"-")</f>
        <v>-0.15216790668887192</v>
      </c>
      <c r="H69" s="353">
        <f>IFERROR('Tablas evol EM zona'!M69-'Tablas evol EM zona'!M82,"-")</f>
        <v>-0.20474199130310922</v>
      </c>
      <c r="I69" s="352">
        <f>IFERROR('Tablas evol EM zona'!O69-'Tablas evol EM zona'!O82,"-")</f>
        <v>-0.1495552246762033</v>
      </c>
      <c r="J69" s="352">
        <f>IFERROR('Tablas evol EM zona'!Q69-'Tablas evol EM zona'!Q82,"-")</f>
        <v>-0.21698179020839881</v>
      </c>
      <c r="K69" s="352">
        <f>IFERROR('Tablas evol EM zona'!S69-'Tablas evol EM zona'!S82,"-")</f>
        <v>-0.18507603992445709</v>
      </c>
    </row>
    <row r="70" spans="2:11" ht="15" hidden="1" customHeight="1" outlineLevel="1" x14ac:dyDescent="0.25">
      <c r="B70" s="114" t="s">
        <v>91</v>
      </c>
      <c r="C70" s="352">
        <f>IFERROR('Tablas evol EM zona'!C70-'Tablas evol EM zona'!C83,"-")</f>
        <v>-0.5</v>
      </c>
      <c r="D70" s="352">
        <f>IFERROR('Tablas evol EM zona'!E70-'Tablas evol EM zona'!E83,"-")</f>
        <v>-0.65000000000000036</v>
      </c>
      <c r="E70" s="352">
        <f>IFERROR('Tablas evol EM zona'!G70-'Tablas evol EM zona'!G83,"-")</f>
        <v>-0.55999999999999961</v>
      </c>
      <c r="F70" s="353">
        <f>IFERROR('Tablas evol EM zona'!I70-'Tablas evol EM zona'!I83,"-")</f>
        <v>-0.81723134480867987</v>
      </c>
      <c r="G70" s="353">
        <f>IFERROR('Tablas evol EM zona'!K70-'Tablas evol EM zona'!K83,"-")</f>
        <v>-1.2740168386172019</v>
      </c>
      <c r="H70" s="353">
        <f>IFERROR('Tablas evol EM zona'!M70-'Tablas evol EM zona'!M83,"-")</f>
        <v>-1.0171376188321801</v>
      </c>
      <c r="I70" s="352">
        <f>IFERROR('Tablas evol EM zona'!O70-'Tablas evol EM zona'!O83,"-")</f>
        <v>-0.59771187070422815</v>
      </c>
      <c r="J70" s="352">
        <f>IFERROR('Tablas evol EM zona'!Q70-'Tablas evol EM zona'!Q83,"-")</f>
        <v>-1.1273458897317878</v>
      </c>
      <c r="K70" s="352">
        <f>IFERROR('Tablas evol EM zona'!S70-'Tablas evol EM zona'!S83,"-")</f>
        <v>-0.81052783204716672</v>
      </c>
    </row>
    <row r="71" spans="2:11" ht="15" hidden="1" customHeight="1" outlineLevel="1" x14ac:dyDescent="0.25">
      <c r="B71" s="114" t="s">
        <v>92</v>
      </c>
      <c r="C71" s="352">
        <f>IFERROR('Tablas evol EM zona'!C71-'Tablas evol EM zona'!C84,"-")</f>
        <v>-0.39832267361023277</v>
      </c>
      <c r="D71" s="352">
        <f>IFERROR('Tablas evol EM zona'!E71-'Tablas evol EM zona'!E84,"-")</f>
        <v>-0.48026993373949356</v>
      </c>
      <c r="E71" s="352">
        <f>IFERROR('Tablas evol EM zona'!G71-'Tablas evol EM zona'!G84,"-")</f>
        <v>-0.42103861775514151</v>
      </c>
      <c r="F71" s="353">
        <f>IFERROR('Tablas evol EM zona'!I71-'Tablas evol EM zona'!I84,"-")</f>
        <v>-0.16072167395149783</v>
      </c>
      <c r="G71" s="353">
        <f>IFERROR('Tablas evol EM zona'!K71-'Tablas evol EM zona'!K84,"-")</f>
        <v>-0.6028524030535749</v>
      </c>
      <c r="H71" s="353">
        <f>IFERROR('Tablas evol EM zona'!M71-'Tablas evol EM zona'!M84,"-")</f>
        <v>-0.35259944095220419</v>
      </c>
      <c r="I71" s="352">
        <f>IFERROR('Tablas evol EM zona'!O71-'Tablas evol EM zona'!O84,"-")</f>
        <v>-0.15196295479627597</v>
      </c>
      <c r="J71" s="352">
        <f>IFERROR('Tablas evol EM zona'!Q71-'Tablas evol EM zona'!Q84,"-")</f>
        <v>-0.60405211872064335</v>
      </c>
      <c r="K71" s="352">
        <f>IFERROR('Tablas evol EM zona'!S71-'Tablas evol EM zona'!S84,"-")</f>
        <v>-0.32991360686646143</v>
      </c>
    </row>
    <row r="72" spans="2:11" ht="15" hidden="1" customHeight="1" outlineLevel="1" x14ac:dyDescent="0.25">
      <c r="B72" s="114" t="s">
        <v>93</v>
      </c>
      <c r="C72" s="352">
        <f>IFERROR('Tablas evol EM zona'!C72-'Tablas evol EM zona'!C85,"-")</f>
        <v>-3.0000000000000249E-2</v>
      </c>
      <c r="D72" s="352">
        <f>IFERROR('Tablas evol EM zona'!E72-'Tablas evol EM zona'!E85,"-")</f>
        <v>-0.25999999999999979</v>
      </c>
      <c r="E72" s="352">
        <f>IFERROR('Tablas evol EM zona'!G72-'Tablas evol EM zona'!G85,"-")</f>
        <v>-0.10999999999999943</v>
      </c>
      <c r="F72" s="353">
        <f>IFERROR('Tablas evol EM zona'!I72-'Tablas evol EM zona'!I85,"-")</f>
        <v>-0.23026740847645133</v>
      </c>
      <c r="G72" s="353">
        <f>IFERROR('Tablas evol EM zona'!K72-'Tablas evol EM zona'!K85,"-")</f>
        <v>-0.61999880106223149</v>
      </c>
      <c r="H72" s="353">
        <f>IFERROR('Tablas evol EM zona'!M72-'Tablas evol EM zona'!M85,"-")</f>
        <v>-0.38216780283258611</v>
      </c>
      <c r="I72" s="352">
        <f>IFERROR('Tablas evol EM zona'!O72-'Tablas evol EM zona'!O85,"-")</f>
        <v>-0.13075903324522198</v>
      </c>
      <c r="J72" s="352">
        <f>IFERROR('Tablas evol EM zona'!Q72-'Tablas evol EM zona'!Q85,"-")</f>
        <v>-0.51162488603454825</v>
      </c>
      <c r="K72" s="352">
        <f>IFERROR('Tablas evol EM zona'!S72-'Tablas evol EM zona'!S85,"-")</f>
        <v>-0.26784965291272389</v>
      </c>
    </row>
    <row r="73" spans="2:11" ht="15" hidden="1" customHeight="1" outlineLevel="1" x14ac:dyDescent="0.25">
      <c r="B73" s="114" t="s">
        <v>94</v>
      </c>
      <c r="C73" s="352">
        <f>IFERROR('Tablas evol EM zona'!C73-'Tablas evol EM zona'!C86,"-")</f>
        <v>-1.5599999999999996</v>
      </c>
      <c r="D73" s="352">
        <f>IFERROR('Tablas evol EM zona'!E73-'Tablas evol EM zona'!E86,"-")</f>
        <v>-1.58</v>
      </c>
      <c r="E73" s="352">
        <f>IFERROR('Tablas evol EM zona'!G73-'Tablas evol EM zona'!G86,"-")</f>
        <v>-1.58</v>
      </c>
      <c r="F73" s="353">
        <f>IFERROR('Tablas evol EM zona'!I73-'Tablas evol EM zona'!I86,"-")</f>
        <v>-0.87913307240210781</v>
      </c>
      <c r="G73" s="353">
        <f>IFERROR('Tablas evol EM zona'!K73-'Tablas evol EM zona'!K86,"-")</f>
        <v>-1.1779683821771334</v>
      </c>
      <c r="H73" s="353">
        <f>IFERROR('Tablas evol EM zona'!M73-'Tablas evol EM zona'!M86,"-")</f>
        <v>-0.99658488854704519</v>
      </c>
      <c r="I73" s="352">
        <f>IFERROR('Tablas evol EM zona'!O73-'Tablas evol EM zona'!O86,"-")</f>
        <v>-0.84750200803790321</v>
      </c>
      <c r="J73" s="352">
        <f>IFERROR('Tablas evol EM zona'!Q73-'Tablas evol EM zona'!Q86,"-")</f>
        <v>-1.2266182343505418</v>
      </c>
      <c r="K73" s="352">
        <f>IFERROR('Tablas evol EM zona'!S73-'Tablas evol EM zona'!S86,"-")</f>
        <v>-0.98068060153978198</v>
      </c>
    </row>
    <row r="74" spans="2:11" ht="15" hidden="1" customHeight="1" outlineLevel="1" x14ac:dyDescent="0.25">
      <c r="B74" s="114" t="s">
        <v>95</v>
      </c>
      <c r="C74" s="352">
        <f>IFERROR('Tablas evol EM zona'!C74-'Tablas evol EM zona'!C87,"-")</f>
        <v>1.21</v>
      </c>
      <c r="D74" s="352">
        <f>IFERROR('Tablas evol EM zona'!E74-'Tablas evol EM zona'!E87,"-")</f>
        <v>0.29000000000000092</v>
      </c>
      <c r="E74" s="352">
        <f>IFERROR('Tablas evol EM zona'!G74-'Tablas evol EM zona'!G87,"-")</f>
        <v>0.91999999999999993</v>
      </c>
      <c r="F74" s="353">
        <f>IFERROR('Tablas evol EM zona'!I74-'Tablas evol EM zona'!I87,"-")</f>
        <v>0.28337695438373611</v>
      </c>
      <c r="G74" s="353">
        <f>IFERROR('Tablas evol EM zona'!K74-'Tablas evol EM zona'!K87,"-")</f>
        <v>-0.18465093527676224</v>
      </c>
      <c r="H74" s="353">
        <f>IFERROR('Tablas evol EM zona'!M74-'Tablas evol EM zona'!M87,"-")</f>
        <v>8.1705545878184793E-2</v>
      </c>
      <c r="I74" s="352">
        <f>IFERROR('Tablas evol EM zona'!O74-'Tablas evol EM zona'!O87,"-")</f>
        <v>0.36523768399174017</v>
      </c>
      <c r="J74" s="352">
        <f>IFERROR('Tablas evol EM zona'!Q74-'Tablas evol EM zona'!Q87,"-")</f>
        <v>-0.11958974280620538</v>
      </c>
      <c r="K74" s="352">
        <f>IFERROR('Tablas evol EM zona'!S74-'Tablas evol EM zona'!S87,"-")</f>
        <v>0.18320119444637939</v>
      </c>
    </row>
    <row r="75" spans="2:11" ht="15" hidden="1" customHeight="1" outlineLevel="1" x14ac:dyDescent="0.25">
      <c r="B75" s="114" t="s">
        <v>96</v>
      </c>
      <c r="C75" s="352">
        <f>IFERROR('Tablas evol EM zona'!C75-'Tablas evol EM zona'!C88,"-")</f>
        <v>-0.23000000000000043</v>
      </c>
      <c r="D75" s="352">
        <f>IFERROR('Tablas evol EM zona'!E75-'Tablas evol EM zona'!E88,"-")</f>
        <v>-0.40000000000000036</v>
      </c>
      <c r="E75" s="352">
        <f>IFERROR('Tablas evol EM zona'!G75-'Tablas evol EM zona'!G88,"-")</f>
        <v>-0.23000000000000043</v>
      </c>
      <c r="F75" s="353">
        <f>IFERROR('Tablas evol EM zona'!I75-'Tablas evol EM zona'!I88,"-")</f>
        <v>-0.14724556442667414</v>
      </c>
      <c r="G75" s="353">
        <f>IFERROR('Tablas evol EM zona'!K75-'Tablas evol EM zona'!K88,"-")</f>
        <v>0.24539392850557817</v>
      </c>
      <c r="H75" s="353">
        <f>IFERROR('Tablas evol EM zona'!M75-'Tablas evol EM zona'!M88,"-")</f>
        <v>1.980270616019375E-2</v>
      </c>
      <c r="I75" s="352">
        <f>IFERROR('Tablas evol EM zona'!O75-'Tablas evol EM zona'!O88,"-")</f>
        <v>-7.5831032424845013E-2</v>
      </c>
      <c r="J75" s="352">
        <f>IFERROR('Tablas evol EM zona'!Q75-'Tablas evol EM zona'!Q88,"-")</f>
        <v>0.18231226240488674</v>
      </c>
      <c r="K75" s="352">
        <f>IFERROR('Tablas evol EM zona'!S75-'Tablas evol EM zona'!S88,"-")</f>
        <v>1.1223057665395331E-2</v>
      </c>
    </row>
    <row r="76" spans="2:11" ht="15" hidden="1" customHeight="1" outlineLevel="1" x14ac:dyDescent="0.25">
      <c r="B76" s="114" t="s">
        <v>97</v>
      </c>
      <c r="C76" s="352">
        <f>IFERROR('Tablas evol EM zona'!C76-'Tablas evol EM zona'!C89,"-")</f>
        <v>0.91000000000000014</v>
      </c>
      <c r="D76" s="352">
        <f>IFERROR('Tablas evol EM zona'!E76-'Tablas evol EM zona'!E89,"-")</f>
        <v>2.9999999999999361E-2</v>
      </c>
      <c r="E76" s="352">
        <f>IFERROR('Tablas evol EM zona'!G76-'Tablas evol EM zona'!G89,"-")</f>
        <v>0.62000000000000099</v>
      </c>
      <c r="F76" s="353">
        <f>IFERROR('Tablas evol EM zona'!I76-'Tablas evol EM zona'!I89,"-")</f>
        <v>-1.3759821032293118E-2</v>
      </c>
      <c r="G76" s="353">
        <f>IFERROR('Tablas evol EM zona'!K76-'Tablas evol EM zona'!K89,"-")</f>
        <v>-1.1679674466206276</v>
      </c>
      <c r="H76" s="353">
        <f>IFERROR('Tablas evol EM zona'!M76-'Tablas evol EM zona'!M89,"-")</f>
        <v>-0.54351976928127854</v>
      </c>
      <c r="I76" s="352">
        <f>IFERROR('Tablas evol EM zona'!O76-'Tablas evol EM zona'!O89,"-")</f>
        <v>0.20892156471648171</v>
      </c>
      <c r="J76" s="352">
        <f>IFERROR('Tablas evol EM zona'!Q76-'Tablas evol EM zona'!Q89,"-")</f>
        <v>-1.0245406855186321</v>
      </c>
      <c r="K76" s="352">
        <f>IFERROR('Tablas evol EM zona'!S76-'Tablas evol EM zona'!S89,"-")</f>
        <v>-0.28937282598164771</v>
      </c>
    </row>
    <row r="77" spans="2:11" collapsed="1" x14ac:dyDescent="0.25">
      <c r="B77" s="71">
        <v>2009</v>
      </c>
      <c r="C77" s="355">
        <f>IFERROR('Tablas evol EM zona'!C77-'Tablas evol EM zona'!C90,"-")</f>
        <v>-0.17155918019720229</v>
      </c>
      <c r="D77" s="355">
        <f>IFERROR('Tablas evol EM zona'!E77-'Tablas evol EM zona'!E90,"-")</f>
        <v>-0.45222606590315095</v>
      </c>
      <c r="E77" s="355">
        <f>IFERROR('Tablas evol EM zona'!G77-'Tablas evol EM zona'!G90,"-")</f>
        <v>-0.27277701344407568</v>
      </c>
      <c r="F77" s="355">
        <f>IFERROR('Tablas evol EM zona'!I77-'Tablas evol EM zona'!I90,"-")</f>
        <v>-0.2975138273765765</v>
      </c>
      <c r="G77" s="355">
        <f>IFERROR('Tablas evol EM zona'!K77-'Tablas evol EM zona'!K90,"-")</f>
        <v>-0.39408548699252322</v>
      </c>
      <c r="H77" s="355">
        <f>IFERROR('Tablas evol EM zona'!M77-'Tablas evol EM zona'!M90,"-")</f>
        <v>-0.34443394192406984</v>
      </c>
      <c r="I77" s="355">
        <f>IFERROR('Tablas evol EM zona'!O77-'Tablas evol EM zona'!O90,"-")</f>
        <v>-0.17987774204766449</v>
      </c>
      <c r="J77" s="355">
        <f>IFERROR('Tablas evol EM zona'!Q77-'Tablas evol EM zona'!Q90,"-")</f>
        <v>-0.40504562659523557</v>
      </c>
      <c r="K77" s="355">
        <f>IFERROR('Tablas evol EM zona'!S77-'Tablas evol EM zona'!S90,"-")</f>
        <v>-0.27434471765047785</v>
      </c>
    </row>
    <row r="78" spans="2:11" ht="15" hidden="1" customHeight="1" outlineLevel="1" x14ac:dyDescent="0.25">
      <c r="B78" s="114" t="s">
        <v>86</v>
      </c>
      <c r="C78" s="352">
        <f>IFERROR('Tablas evol EM zona'!C78-'Tablas evol EM zona'!C91,"-")</f>
        <v>0.61000000000000032</v>
      </c>
      <c r="D78" s="352">
        <f>IFERROR('Tablas evol EM zona'!E78-'Tablas evol EM zona'!E91,"-")</f>
        <v>9.9999999999997868E-3</v>
      </c>
      <c r="E78" s="352">
        <f>IFERROR('Tablas evol EM zona'!G78-'Tablas evol EM zona'!G91,"-")</f>
        <v>0.37999999999999901</v>
      </c>
      <c r="F78" s="353">
        <f>IFERROR('Tablas evol EM zona'!I78-'Tablas evol EM zona'!I91,"-")</f>
        <v>4.3601237274977223E-3</v>
      </c>
      <c r="G78" s="353">
        <f>IFERROR('Tablas evol EM zona'!K78-'Tablas evol EM zona'!K91,"-")</f>
        <v>-0.41351169797955833</v>
      </c>
      <c r="H78" s="353">
        <f>IFERROR('Tablas evol EM zona'!M78-'Tablas evol EM zona'!M91,"-")</f>
        <v>-0.19550582618449397</v>
      </c>
      <c r="I78" s="352">
        <f>IFERROR('Tablas evol EM zona'!O78-'Tablas evol EM zona'!O91,"-")</f>
        <v>0.13958468638461952</v>
      </c>
      <c r="J78" s="352">
        <f>IFERROR('Tablas evol EM zona'!Q78-'Tablas evol EM zona'!Q91,"-")</f>
        <v>-0.36060660263396827</v>
      </c>
      <c r="K78" s="352">
        <f>IFERROR('Tablas evol EM zona'!S78-'Tablas evol EM zona'!S91,"-")</f>
        <v>-7.8654324528276476E-2</v>
      </c>
    </row>
    <row r="79" spans="2:11" ht="15" hidden="1" customHeight="1" outlineLevel="1" x14ac:dyDescent="0.25">
      <c r="B79" s="114" t="s">
        <v>87</v>
      </c>
      <c r="C79" s="352">
        <f>IFERROR('Tablas evol EM zona'!C79-'Tablas evol EM zona'!C92,"-")</f>
        <v>0.16999999999999993</v>
      </c>
      <c r="D79" s="352">
        <f>IFERROR('Tablas evol EM zona'!E79-'Tablas evol EM zona'!E92,"-")</f>
        <v>-0.34999999999999964</v>
      </c>
      <c r="E79" s="352">
        <f>IFERROR('Tablas evol EM zona'!G79-'Tablas evol EM zona'!G92,"-")</f>
        <v>2.9999999999999361E-2</v>
      </c>
      <c r="F79" s="353">
        <f>IFERROR('Tablas evol EM zona'!I79-'Tablas evol EM zona'!I92,"-")</f>
        <v>-6.438831560778624E-3</v>
      </c>
      <c r="G79" s="353">
        <f>IFERROR('Tablas evol EM zona'!K79-'Tablas evol EM zona'!K92,"-")</f>
        <v>-0.24649223123271646</v>
      </c>
      <c r="H79" s="353">
        <f>IFERROR('Tablas evol EM zona'!M79-'Tablas evol EM zona'!M92,"-")</f>
        <v>-0.11650521979042061</v>
      </c>
      <c r="I79" s="352">
        <f>IFERROR('Tablas evol EM zona'!O79-'Tablas evol EM zona'!O92,"-")</f>
        <v>1.0109268589761911E-3</v>
      </c>
      <c r="J79" s="352">
        <f>IFERROR('Tablas evol EM zona'!Q79-'Tablas evol EM zona'!Q92,"-")</f>
        <v>-0.24363687997025885</v>
      </c>
      <c r="K79" s="352">
        <f>IFERROR('Tablas evol EM zona'!S79-'Tablas evol EM zona'!S92,"-")</f>
        <v>-9.6316581895286468E-2</v>
      </c>
    </row>
    <row r="80" spans="2:11" ht="15" hidden="1" customHeight="1" outlineLevel="1" x14ac:dyDescent="0.25">
      <c r="B80" s="114" t="s">
        <v>88</v>
      </c>
      <c r="C80" s="352">
        <f>IFERROR('Tablas evol EM zona'!C80-'Tablas evol EM zona'!C93,"-")</f>
        <v>0.71999999999999975</v>
      </c>
      <c r="D80" s="352">
        <f>IFERROR('Tablas evol EM zona'!E80-'Tablas evol EM zona'!E93,"-")</f>
        <v>0.45999999999999996</v>
      </c>
      <c r="E80" s="352">
        <f>IFERROR('Tablas evol EM zona'!G80-'Tablas evol EM zona'!G93,"-")</f>
        <v>0.62000000000000011</v>
      </c>
      <c r="F80" s="353">
        <f>IFERROR('Tablas evol EM zona'!I80-'Tablas evol EM zona'!I93,"-")</f>
        <v>0.29899210071610582</v>
      </c>
      <c r="G80" s="353">
        <f>IFERROR('Tablas evol EM zona'!K80-'Tablas evol EM zona'!K93,"-")</f>
        <v>-0.39497832340446148</v>
      </c>
      <c r="H80" s="353">
        <f>IFERROR('Tablas evol EM zona'!M80-'Tablas evol EM zona'!M93,"-")</f>
        <v>-6.0015392652870148E-3</v>
      </c>
      <c r="I80" s="352">
        <f>IFERROR('Tablas evol EM zona'!O80-'Tablas evol EM zona'!O93,"-")</f>
        <v>0.28189813086283699</v>
      </c>
      <c r="J80" s="352">
        <f>IFERROR('Tablas evol EM zona'!Q80-'Tablas evol EM zona'!Q93,"-")</f>
        <v>-0.23946534230843763</v>
      </c>
      <c r="K80" s="352">
        <f>IFERROR('Tablas evol EM zona'!S80-'Tablas evol EM zona'!S93,"-")</f>
        <v>7.2366068803741967E-2</v>
      </c>
    </row>
    <row r="81" spans="2:11" ht="15" hidden="1" customHeight="1" outlineLevel="1" x14ac:dyDescent="0.25">
      <c r="B81" s="114" t="s">
        <v>89</v>
      </c>
      <c r="C81" s="352">
        <f>IFERROR('Tablas evol EM zona'!C81-'Tablas evol EM zona'!C94,"-")</f>
        <v>0.49000000000000021</v>
      </c>
      <c r="D81" s="352">
        <f>IFERROR('Tablas evol EM zona'!E81-'Tablas evol EM zona'!E94,"-")</f>
        <v>3.0000000000000249E-2</v>
      </c>
      <c r="E81" s="352">
        <f>IFERROR('Tablas evol EM zona'!G81-'Tablas evol EM zona'!G94,"-")</f>
        <v>0.34999999999999964</v>
      </c>
      <c r="F81" s="353">
        <f>IFERROR('Tablas evol EM zona'!I81-'Tablas evol EM zona'!I94,"-")</f>
        <v>0.17261946873954859</v>
      </c>
      <c r="G81" s="353">
        <f>IFERROR('Tablas evol EM zona'!K81-'Tablas evol EM zona'!K94,"-")</f>
        <v>-0.27195811408413739</v>
      </c>
      <c r="H81" s="353">
        <f>IFERROR('Tablas evol EM zona'!M81-'Tablas evol EM zona'!M94,"-")</f>
        <v>-7.9055175404434408E-3</v>
      </c>
      <c r="I81" s="352">
        <f>IFERROR('Tablas evol EM zona'!O81-'Tablas evol EM zona'!O94,"-")</f>
        <v>0.15208402542605359</v>
      </c>
      <c r="J81" s="352">
        <f>IFERROR('Tablas evol EM zona'!Q81-'Tablas evol EM zona'!Q94,"-")</f>
        <v>-0.18323349499245722</v>
      </c>
      <c r="K81" s="352">
        <f>IFERROR('Tablas evol EM zona'!S81-'Tablas evol EM zona'!S94,"-")</f>
        <v>3.0160891737101458E-2</v>
      </c>
    </row>
    <row r="82" spans="2:11" ht="15" hidden="1" customHeight="1" outlineLevel="1" x14ac:dyDescent="0.25">
      <c r="B82" s="114" t="s">
        <v>90</v>
      </c>
      <c r="C82" s="352">
        <f>IFERROR('Tablas evol EM zona'!C82-'Tablas evol EM zona'!C95,"-")</f>
        <v>0.15000000000000036</v>
      </c>
      <c r="D82" s="352">
        <f>IFERROR('Tablas evol EM zona'!E82-'Tablas evol EM zona'!E95,"-")</f>
        <v>0.25999999999999979</v>
      </c>
      <c r="E82" s="352">
        <f>IFERROR('Tablas evol EM zona'!G82-'Tablas evol EM zona'!G95,"-")</f>
        <v>0.20000000000000018</v>
      </c>
      <c r="F82" s="353">
        <f>IFERROR('Tablas evol EM zona'!I82-'Tablas evol EM zona'!I95,"-")</f>
        <v>-0.40090805625026515</v>
      </c>
      <c r="G82" s="353">
        <f>IFERROR('Tablas evol EM zona'!K82-'Tablas evol EM zona'!K95,"-")</f>
        <v>-0.22285231120383386</v>
      </c>
      <c r="H82" s="353">
        <f>IFERROR('Tablas evol EM zona'!M82-'Tablas evol EM zona'!M95,"-")</f>
        <v>-0.32161111773817908</v>
      </c>
      <c r="I82" s="352">
        <f>IFERROR('Tablas evol EM zona'!O82-'Tablas evol EM zona'!O95,"-")</f>
        <v>-0.25143780572240537</v>
      </c>
      <c r="J82" s="352">
        <f>IFERROR('Tablas evol EM zona'!Q82-'Tablas evol EM zona'!Q95,"-")</f>
        <v>-8.9417909789714756E-2</v>
      </c>
      <c r="K82" s="352">
        <f>IFERROR('Tablas evol EM zona'!S82-'Tablas evol EM zona'!S95,"-")</f>
        <v>-0.18649172559244498</v>
      </c>
    </row>
    <row r="83" spans="2:11" ht="15" hidden="1" customHeight="1" outlineLevel="1" x14ac:dyDescent="0.25">
      <c r="B83" s="114" t="s">
        <v>91</v>
      </c>
      <c r="C83" s="352">
        <f>IFERROR('Tablas evol EM zona'!C83-'Tablas evol EM zona'!C96,"-")</f>
        <v>0.25999999999999979</v>
      </c>
      <c r="D83" s="352">
        <f>IFERROR('Tablas evol EM zona'!E83-'Tablas evol EM zona'!E96,"-")</f>
        <v>0.15000000000000036</v>
      </c>
      <c r="E83" s="352">
        <f>IFERROR('Tablas evol EM zona'!G83-'Tablas evol EM zona'!G96,"-")</f>
        <v>0.21999999999999975</v>
      </c>
      <c r="F83" s="353">
        <f>IFERROR('Tablas evol EM zona'!I83-'Tablas evol EM zona'!I96,"-")</f>
        <v>0.36143971545947906</v>
      </c>
      <c r="G83" s="353">
        <f>IFERROR('Tablas evol EM zona'!K83-'Tablas evol EM zona'!K96,"-")</f>
        <v>2.4941404722600424E-2</v>
      </c>
      <c r="H83" s="353">
        <f>IFERROR('Tablas evol EM zona'!M83-'Tablas evol EM zona'!M96,"-")</f>
        <v>0.2131540728605561</v>
      </c>
      <c r="I83" s="352">
        <f>IFERROR('Tablas evol EM zona'!O83-'Tablas evol EM zona'!O96,"-")</f>
        <v>0.30634772456332904</v>
      </c>
      <c r="J83" s="352">
        <f>IFERROR('Tablas evol EM zona'!Q83-'Tablas evol EM zona'!Q96,"-")</f>
        <v>0.12695537431537041</v>
      </c>
      <c r="K83" s="352">
        <f>IFERROR('Tablas evol EM zona'!S83-'Tablas evol EM zona'!S96,"-")</f>
        <v>0.23258823367552051</v>
      </c>
    </row>
    <row r="84" spans="2:11" ht="15" hidden="1" customHeight="1" outlineLevel="1" x14ac:dyDescent="0.25">
      <c r="B84" s="114" t="s">
        <v>92</v>
      </c>
      <c r="C84" s="352">
        <f>IFERROR('Tablas evol EM zona'!C84-'Tablas evol EM zona'!C97,"-")</f>
        <v>0.55999999999999961</v>
      </c>
      <c r="D84" s="352">
        <f>IFERROR('Tablas evol EM zona'!E84-'Tablas evol EM zona'!E97,"-")</f>
        <v>0.79</v>
      </c>
      <c r="E84" s="352">
        <f>IFERROR('Tablas evol EM zona'!G84-'Tablas evol EM zona'!G97,"-")</f>
        <v>0.62999999999999989</v>
      </c>
      <c r="F84" s="353">
        <f>IFERROR('Tablas evol EM zona'!I84-'Tablas evol EM zona'!I97,"-")</f>
        <v>0.4595652389268885</v>
      </c>
      <c r="G84" s="353">
        <f>IFERROR('Tablas evol EM zona'!K84-'Tablas evol EM zona'!K97,"-")</f>
        <v>0.77574020556347634</v>
      </c>
      <c r="H84" s="353">
        <f>IFERROR('Tablas evol EM zona'!M84-'Tablas evol EM zona'!M97,"-")</f>
        <v>0.58717591921965351</v>
      </c>
      <c r="I84" s="352">
        <f>IFERROR('Tablas evol EM zona'!O84-'Tablas evol EM zona'!O97,"-")</f>
        <v>0.39320717837884533</v>
      </c>
      <c r="J84" s="352">
        <f>IFERROR('Tablas evol EM zona'!Q84-'Tablas evol EM zona'!Q97,"-")</f>
        <v>0.81289185575129963</v>
      </c>
      <c r="K84" s="352">
        <f>IFERROR('Tablas evol EM zona'!S84-'Tablas evol EM zona'!S97,"-")</f>
        <v>0.54770399480467091</v>
      </c>
    </row>
    <row r="85" spans="2:11" ht="15" hidden="1" customHeight="1" outlineLevel="1" x14ac:dyDescent="0.25">
      <c r="B85" s="114" t="s">
        <v>93</v>
      </c>
      <c r="C85" s="352">
        <f>IFERROR('Tablas evol EM zona'!C85-'Tablas evol EM zona'!C98,"-")</f>
        <v>-2.0000000000000462E-2</v>
      </c>
      <c r="D85" s="352">
        <f>IFERROR('Tablas evol EM zona'!E85-'Tablas evol EM zona'!E98,"-")</f>
        <v>-0.22000000000000064</v>
      </c>
      <c r="E85" s="352">
        <f>IFERROR('Tablas evol EM zona'!G85-'Tablas evol EM zona'!G98,"-")</f>
        <v>-8.0000000000000071E-2</v>
      </c>
      <c r="F85" s="353">
        <f>IFERROR('Tablas evol EM zona'!I85-'Tablas evol EM zona'!I98,"-")</f>
        <v>-0.78576881364737261</v>
      </c>
      <c r="G85" s="353">
        <f>IFERROR('Tablas evol EM zona'!K85-'Tablas evol EM zona'!K98,"-")</f>
        <v>-1.2305954572978752</v>
      </c>
      <c r="H85" s="353">
        <f>IFERROR('Tablas evol EM zona'!M85-'Tablas evol EM zona'!M98,"-")</f>
        <v>-0.99016252957230044</v>
      </c>
      <c r="I85" s="352">
        <f>IFERROR('Tablas evol EM zona'!O85-'Tablas evol EM zona'!O98,"-")</f>
        <v>-0.54827585735895834</v>
      </c>
      <c r="J85" s="352">
        <f>IFERROR('Tablas evol EM zona'!Q85-'Tablas evol EM zona'!Q98,"-")</f>
        <v>-1.0359279258220795</v>
      </c>
      <c r="K85" s="352">
        <f>IFERROR('Tablas evol EM zona'!S85-'Tablas evol EM zona'!S98,"-")</f>
        <v>-0.74777561309327467</v>
      </c>
    </row>
    <row r="86" spans="2:11" ht="15" hidden="1" customHeight="1" outlineLevel="1" x14ac:dyDescent="0.25">
      <c r="B86" s="114" t="s">
        <v>94</v>
      </c>
      <c r="C86" s="352">
        <f>IFERROR('Tablas evol EM zona'!C86-'Tablas evol EM zona'!C99,"-")</f>
        <v>1.1799999999999997</v>
      </c>
      <c r="D86" s="352">
        <f>IFERROR('Tablas evol EM zona'!E86-'Tablas evol EM zona'!E99,"-")</f>
        <v>0.9399999999999995</v>
      </c>
      <c r="E86" s="352">
        <f>IFERROR('Tablas evol EM zona'!G86-'Tablas evol EM zona'!G99,"-")</f>
        <v>1.1100000000000003</v>
      </c>
      <c r="F86" s="353">
        <f>IFERROR('Tablas evol EM zona'!I86-'Tablas evol EM zona'!I99,"-")</f>
        <v>0.43705158566767022</v>
      </c>
      <c r="G86" s="353">
        <f>IFERROR('Tablas evol EM zona'!K86-'Tablas evol EM zona'!K99,"-")</f>
        <v>0.20966192825921404</v>
      </c>
      <c r="H86" s="353">
        <f>IFERROR('Tablas evol EM zona'!M86-'Tablas evol EM zona'!M99,"-")</f>
        <v>0.32570176270529405</v>
      </c>
      <c r="I86" s="352">
        <f>IFERROR('Tablas evol EM zona'!O86-'Tablas evol EM zona'!O99,"-")</f>
        <v>0.50035181806241358</v>
      </c>
      <c r="J86" s="352">
        <f>IFERROR('Tablas evol EM zona'!Q86-'Tablas evol EM zona'!Q99,"-")</f>
        <v>0.33745688767506898</v>
      </c>
      <c r="K86" s="352">
        <f>IFERROR('Tablas evol EM zona'!S86-'Tablas evol EM zona'!S99,"-")</f>
        <v>0.42234069756053039</v>
      </c>
    </row>
    <row r="87" spans="2:11" ht="15" hidden="1" customHeight="1" outlineLevel="1" x14ac:dyDescent="0.25">
      <c r="B87" s="114" t="s">
        <v>95</v>
      </c>
      <c r="C87" s="352">
        <f>IFERROR('Tablas evol EM zona'!C87-'Tablas evol EM zona'!C100,"-")</f>
        <v>-1.0300000000000002</v>
      </c>
      <c r="D87" s="352">
        <f>IFERROR('Tablas evol EM zona'!E87-'Tablas evol EM zona'!E100,"-")</f>
        <v>-0.9399999999999995</v>
      </c>
      <c r="E87" s="352">
        <f>IFERROR('Tablas evol EM zona'!G87-'Tablas evol EM zona'!G100,"-")</f>
        <v>-1.0199999999999996</v>
      </c>
      <c r="F87" s="353">
        <f>IFERROR('Tablas evol EM zona'!I87-'Tablas evol EM zona'!I100,"-")</f>
        <v>-8.7423267032714413E-2</v>
      </c>
      <c r="G87" s="353">
        <f>IFERROR('Tablas evol EM zona'!K87-'Tablas evol EM zona'!K100,"-")</f>
        <v>0.25614850630705277</v>
      </c>
      <c r="H87" s="353">
        <f>IFERROR('Tablas evol EM zona'!M87-'Tablas evol EM zona'!M100,"-")</f>
        <v>5.7574105302004241E-2</v>
      </c>
      <c r="I87" s="352">
        <f>IFERROR('Tablas evol EM zona'!O87-'Tablas evol EM zona'!O100,"-")</f>
        <v>-0.14952998337852019</v>
      </c>
      <c r="J87" s="352">
        <f>IFERROR('Tablas evol EM zona'!Q87-'Tablas evol EM zona'!Q100,"-")</f>
        <v>9.9558643137276803E-2</v>
      </c>
      <c r="K87" s="352">
        <f>IFERROR('Tablas evol EM zona'!S87-'Tablas evol EM zona'!S100,"-")</f>
        <v>-6.1495295363092062E-2</v>
      </c>
    </row>
    <row r="88" spans="2:11" ht="15" hidden="1" customHeight="1" outlineLevel="1" x14ac:dyDescent="0.25">
      <c r="B88" s="114" t="s">
        <v>96</v>
      </c>
      <c r="C88" s="352">
        <f>IFERROR('Tablas evol EM zona'!C88-'Tablas evol EM zona'!C101,"-")</f>
        <v>0.10999999999999943</v>
      </c>
      <c r="D88" s="352">
        <f>IFERROR('Tablas evol EM zona'!E88-'Tablas evol EM zona'!E101,"-")</f>
        <v>8.0000000000000071E-2</v>
      </c>
      <c r="E88" s="352">
        <f>IFERROR('Tablas evol EM zona'!G88-'Tablas evol EM zona'!G101,"-")</f>
        <v>8.9999999999999858E-2</v>
      </c>
      <c r="F88" s="353">
        <f>IFERROR('Tablas evol EM zona'!I88-'Tablas evol EM zona'!I101,"-")</f>
        <v>-3.4367197915781134E-2</v>
      </c>
      <c r="G88" s="353">
        <f>IFERROR('Tablas evol EM zona'!K88-'Tablas evol EM zona'!K101,"-")</f>
        <v>-0.47419863818447183</v>
      </c>
      <c r="H88" s="353">
        <f>IFERROR('Tablas evol EM zona'!M88-'Tablas evol EM zona'!M101,"-")</f>
        <v>-0.2372905174400799</v>
      </c>
      <c r="I88" s="352">
        <f>IFERROR('Tablas evol EM zona'!O88-'Tablas evol EM zona'!O101,"-")</f>
        <v>-6.4814124715308452E-2</v>
      </c>
      <c r="J88" s="352">
        <f>IFERROR('Tablas evol EM zona'!Q88-'Tablas evol EM zona'!Q101,"-")</f>
        <v>-0.39631010850919779</v>
      </c>
      <c r="K88" s="352">
        <f>IFERROR('Tablas evol EM zona'!S88-'Tablas evol EM zona'!S101,"-")</f>
        <v>-0.19827175464384084</v>
      </c>
    </row>
    <row r="89" spans="2:11" ht="15" hidden="1" customHeight="1" outlineLevel="1" x14ac:dyDescent="0.25">
      <c r="B89" s="114" t="s">
        <v>97</v>
      </c>
      <c r="C89" s="352">
        <f>IFERROR('Tablas evol EM zona'!C89-'Tablas evol EM zona'!C102,"-")</f>
        <v>-2.000000000000135E-2</v>
      </c>
      <c r="D89" s="352">
        <f>IFERROR('Tablas evol EM zona'!E89-'Tablas evol EM zona'!E102,"-")</f>
        <v>-5.9999999999998721E-2</v>
      </c>
      <c r="E89" s="352">
        <f>IFERROR('Tablas evol EM zona'!G89-'Tablas evol EM zona'!G102,"-")</f>
        <v>-1.9999999999999574E-2</v>
      </c>
      <c r="F89" s="353">
        <f>IFERROR('Tablas evol EM zona'!I89-'Tablas evol EM zona'!I102,"-")</f>
        <v>0.11127783571021865</v>
      </c>
      <c r="G89" s="353">
        <f>IFERROR('Tablas evol EM zona'!K89-'Tablas evol EM zona'!K102,"-")</f>
        <v>0.11453798932263304</v>
      </c>
      <c r="H89" s="353">
        <f>IFERROR('Tablas evol EM zona'!M89-'Tablas evol EM zona'!M102,"-")</f>
        <v>0.11205211537039261</v>
      </c>
      <c r="I89" s="352">
        <f>IFERROR('Tablas evol EM zona'!O89-'Tablas evol EM zona'!O102,"-")</f>
        <v>5.4311655628447753E-2</v>
      </c>
      <c r="J89" s="352">
        <f>IFERROR('Tablas evol EM zona'!Q89-'Tablas evol EM zona'!Q102,"-")</f>
        <v>0.11699640187104521</v>
      </c>
      <c r="K89" s="352">
        <f>IFERROR('Tablas evol EM zona'!S89-'Tablas evol EM zona'!S102,"-")</f>
        <v>7.8287979871753066E-2</v>
      </c>
    </row>
    <row r="90" spans="2:11" collapsed="1" x14ac:dyDescent="0.25">
      <c r="B90" s="71">
        <v>2008</v>
      </c>
      <c r="C90" s="355">
        <f>IFERROR('Tablas evol EM zona'!C90-'Tablas evol EM zona'!C103,"-")</f>
        <v>0.27439881006941746</v>
      </c>
      <c r="D90" s="355">
        <f>IFERROR('Tablas evol EM zona'!E90-'Tablas evol EM zona'!E103,"-")</f>
        <v>0.15137086313848158</v>
      </c>
      <c r="E90" s="355">
        <f>IFERROR('Tablas evol EM zona'!G90-'Tablas evol EM zona'!G103,"-")</f>
        <v>0.23236929736358469</v>
      </c>
      <c r="F90" s="355">
        <f>IFERROR('Tablas evol EM zona'!I90-'Tablas evol EM zona'!I103,"-")</f>
        <v>3.9760307006090123E-2</v>
      </c>
      <c r="G90" s="355">
        <f>IFERROR('Tablas evol EM zona'!K90-'Tablas evol EM zona'!K103,"-")</f>
        <v>-0.14334118917229688</v>
      </c>
      <c r="H90" s="355">
        <f>IFERROR('Tablas evol EM zona'!M90-'Tablas evol EM zona'!M103,"-")</f>
        <v>-4.5404781985647347E-2</v>
      </c>
      <c r="I90" s="355">
        <f>IFERROR('Tablas evol EM zona'!O90-'Tablas evol EM zona'!O103,"-")</f>
        <v>6.4073786653993103E-2</v>
      </c>
      <c r="J90" s="355">
        <f>IFERROR('Tablas evol EM zona'!Q90-'Tablas evol EM zona'!Q103,"-")</f>
        <v>-7.5308568028022549E-2</v>
      </c>
      <c r="K90" s="355">
        <f>IFERROR('Tablas evol EM zona'!S90-'Tablas evol EM zona'!S103,"-")</f>
        <v>2.905718422156589E-3</v>
      </c>
    </row>
    <row r="91" spans="2:11" ht="15" hidden="1" customHeight="1" outlineLevel="1" x14ac:dyDescent="0.25">
      <c r="B91" s="114" t="s">
        <v>86</v>
      </c>
      <c r="C91" s="352" t="str">
        <f>IFERROR('Tablas evol EM zona'!C91-'Tablas evol EM zona'!C104,"-")</f>
        <v>-</v>
      </c>
      <c r="D91" s="352" t="str">
        <f>IFERROR('Tablas evol EM zona'!E91-'Tablas evol EM zona'!E104,"-")</f>
        <v>-</v>
      </c>
      <c r="E91" s="352" t="str">
        <f>IFERROR('Tablas evol EM zona'!G91-'Tablas evol EM zona'!G104,"-")</f>
        <v>-</v>
      </c>
      <c r="F91" s="353">
        <f>IFERROR('Tablas evol EM zona'!I91-'Tablas evol EM zona'!I104,"-")</f>
        <v>0.40858128452118603</v>
      </c>
      <c r="G91" s="353">
        <f>IFERROR('Tablas evol EM zona'!K91-'Tablas evol EM zona'!K104,"-")</f>
        <v>0.73097502049736107</v>
      </c>
      <c r="H91" s="353">
        <f>IFERROR('Tablas evol EM zona'!M91-'Tablas evol EM zona'!M104,"-")</f>
        <v>0.55941205818024287</v>
      </c>
      <c r="I91" s="352">
        <f>IFERROR('Tablas evol EM zona'!O91-'Tablas evol EM zona'!O104,"-")</f>
        <v>0.24178371202796711</v>
      </c>
      <c r="J91" s="352">
        <f>IFERROR('Tablas evol EM zona'!Q91-'Tablas evol EM zona'!Q104,"-")</f>
        <v>0.65222981396712498</v>
      </c>
      <c r="K91" s="352">
        <f>IFERROR('Tablas evol EM zona'!S91-'Tablas evol EM zona'!S104,"-")</f>
        <v>0.41118309476933845</v>
      </c>
    </row>
    <row r="92" spans="2:11" ht="15" hidden="1" customHeight="1" outlineLevel="1" x14ac:dyDescent="0.25">
      <c r="B92" s="114" t="s">
        <v>87</v>
      </c>
      <c r="C92" s="352" t="str">
        <f>IFERROR('Tablas evol EM zona'!C92-'Tablas evol EM zona'!C105,"-")</f>
        <v>-</v>
      </c>
      <c r="D92" s="352" t="str">
        <f>IFERROR('Tablas evol EM zona'!E92-'Tablas evol EM zona'!E105,"-")</f>
        <v>-</v>
      </c>
      <c r="E92" s="352" t="str">
        <f>IFERROR('Tablas evol EM zona'!G92-'Tablas evol EM zona'!G105,"-")</f>
        <v>-</v>
      </c>
      <c r="F92" s="353">
        <f>IFERROR('Tablas evol EM zona'!I92-'Tablas evol EM zona'!I105,"-")</f>
        <v>6.1951630632573362E-2</v>
      </c>
      <c r="G92" s="353">
        <f>IFERROR('Tablas evol EM zona'!K92-'Tablas evol EM zona'!K105,"-")</f>
        <v>-1.085392108506321</v>
      </c>
      <c r="H92" s="353">
        <f>IFERROR('Tablas evol EM zona'!M92-'Tablas evol EM zona'!M105,"-")</f>
        <v>-0.43609618974164732</v>
      </c>
      <c r="I92" s="352">
        <f>IFERROR('Tablas evol EM zona'!O92-'Tablas evol EM zona'!O105,"-")</f>
        <v>4.1150746432386143E-2</v>
      </c>
      <c r="J92" s="352">
        <f>IFERROR('Tablas evol EM zona'!Q92-'Tablas evol EM zona'!Q105,"-")</f>
        <v>-0.90480464067615607</v>
      </c>
      <c r="K92" s="352">
        <f>IFERROR('Tablas evol EM zona'!S92-'Tablas evol EM zona'!S105,"-")</f>
        <v>-0.31439700590189279</v>
      </c>
    </row>
    <row r="93" spans="2:11" ht="15" hidden="1" customHeight="1" outlineLevel="1" x14ac:dyDescent="0.25">
      <c r="B93" s="114" t="s">
        <v>88</v>
      </c>
      <c r="C93" s="352" t="str">
        <f>IFERROR('Tablas evol EM zona'!C93-'Tablas evol EM zona'!C106,"-")</f>
        <v>-</v>
      </c>
      <c r="D93" s="352" t="str">
        <f>IFERROR('Tablas evol EM zona'!E93-'Tablas evol EM zona'!E106,"-")</f>
        <v>-</v>
      </c>
      <c r="E93" s="352" t="str">
        <f>IFERROR('Tablas evol EM zona'!G93-'Tablas evol EM zona'!G106,"-")</f>
        <v>-</v>
      </c>
      <c r="F93" s="353">
        <f>IFERROR('Tablas evol EM zona'!I93-'Tablas evol EM zona'!I106,"-")</f>
        <v>3.0905438418739273E-2</v>
      </c>
      <c r="G93" s="353">
        <f>IFERROR('Tablas evol EM zona'!K93-'Tablas evol EM zona'!K106,"-")</f>
        <v>-0.16945155419034386</v>
      </c>
      <c r="H93" s="353">
        <f>IFERROR('Tablas evol EM zona'!M93-'Tablas evol EM zona'!M106,"-")</f>
        <v>-6.9563345096417706E-2</v>
      </c>
      <c r="I93" s="352">
        <f>IFERROR('Tablas evol EM zona'!O93-'Tablas evol EM zona'!O106,"-")</f>
        <v>-0.15238496558980863</v>
      </c>
      <c r="J93" s="352">
        <f>IFERROR('Tablas evol EM zona'!Q93-'Tablas evol EM zona'!Q106,"-")</f>
        <v>-0.20690823463346852</v>
      </c>
      <c r="K93" s="352">
        <f>IFERROR('Tablas evol EM zona'!S93-'Tablas evol EM zona'!S106,"-")</f>
        <v>-0.18526153593793371</v>
      </c>
    </row>
    <row r="94" spans="2:11" ht="15" hidden="1" customHeight="1" outlineLevel="1" x14ac:dyDescent="0.25">
      <c r="B94" s="114" t="s">
        <v>89</v>
      </c>
      <c r="C94" s="352" t="str">
        <f>IFERROR('Tablas evol EM zona'!C94-'Tablas evol EM zona'!C107,"-")</f>
        <v>-</v>
      </c>
      <c r="D94" s="352" t="str">
        <f>IFERROR('Tablas evol EM zona'!E94-'Tablas evol EM zona'!E107,"-")</f>
        <v>-</v>
      </c>
      <c r="E94" s="352" t="str">
        <f>IFERROR('Tablas evol EM zona'!G94-'Tablas evol EM zona'!G107,"-")</f>
        <v>-</v>
      </c>
      <c r="F94" s="353">
        <f>IFERROR('Tablas evol EM zona'!I94-'Tablas evol EM zona'!I107,"-")</f>
        <v>0.24828353416448046</v>
      </c>
      <c r="G94" s="353">
        <f>IFERROR('Tablas evol EM zona'!K94-'Tablas evol EM zona'!K107,"-")</f>
        <v>0.83613188323551491</v>
      </c>
      <c r="H94" s="353">
        <f>IFERROR('Tablas evol EM zona'!M94-'Tablas evol EM zona'!M107,"-")</f>
        <v>0.46825365641975125</v>
      </c>
      <c r="I94" s="352">
        <f>IFERROR('Tablas evol EM zona'!O94-'Tablas evol EM zona'!O107,"-")</f>
        <v>0.13859950026128764</v>
      </c>
      <c r="J94" s="352">
        <f>IFERROR('Tablas evol EM zona'!Q94-'Tablas evol EM zona'!Q107,"-")</f>
        <v>0.75727053888018148</v>
      </c>
      <c r="K94" s="352">
        <f>IFERROR('Tablas evol EM zona'!S94-'Tablas evol EM zona'!S107,"-")</f>
        <v>0.3418211093679222</v>
      </c>
    </row>
    <row r="95" spans="2:11" ht="15" hidden="1" customHeight="1" outlineLevel="1" x14ac:dyDescent="0.25">
      <c r="B95" s="114" t="s">
        <v>90</v>
      </c>
      <c r="C95" s="352" t="str">
        <f>IFERROR('Tablas evol EM zona'!C95-'Tablas evol EM zona'!C108,"-")</f>
        <v>-</v>
      </c>
      <c r="D95" s="352" t="str">
        <f>IFERROR('Tablas evol EM zona'!E95-'Tablas evol EM zona'!E108,"-")</f>
        <v>-</v>
      </c>
      <c r="E95" s="352" t="str">
        <f>IFERROR('Tablas evol EM zona'!G95-'Tablas evol EM zona'!G108,"-")</f>
        <v>-</v>
      </c>
      <c r="F95" s="353">
        <f>IFERROR('Tablas evol EM zona'!I95-'Tablas evol EM zona'!I108,"-")</f>
        <v>-0.22143056388762972</v>
      </c>
      <c r="G95" s="353">
        <f>IFERROR('Tablas evol EM zona'!K95-'Tablas evol EM zona'!K108,"-")</f>
        <v>-1.1446070021382173</v>
      </c>
      <c r="H95" s="353">
        <f>IFERROR('Tablas evol EM zona'!M95-'Tablas evol EM zona'!M108,"-")</f>
        <v>-0.65723840662797528</v>
      </c>
      <c r="I95" s="352">
        <f>IFERROR('Tablas evol EM zona'!O95-'Tablas evol EM zona'!O108,"-")</f>
        <v>-0.20520637003343989</v>
      </c>
      <c r="J95" s="352">
        <f>IFERROR('Tablas evol EM zona'!Q95-'Tablas evol EM zona'!Q108,"-")</f>
        <v>-0.95241373833985143</v>
      </c>
      <c r="K95" s="352">
        <f>IFERROR('Tablas evol EM zona'!S95-'Tablas evol EM zona'!S108,"-")</f>
        <v>-0.52925320116594499</v>
      </c>
    </row>
    <row r="96" spans="2:11" ht="15" hidden="1" customHeight="1" outlineLevel="1" x14ac:dyDescent="0.25">
      <c r="B96" s="114" t="s">
        <v>91</v>
      </c>
      <c r="C96" s="352" t="str">
        <f>IFERROR('Tablas evol EM zona'!C96-'Tablas evol EM zona'!C109,"-")</f>
        <v>-</v>
      </c>
      <c r="D96" s="352" t="str">
        <f>IFERROR('Tablas evol EM zona'!E96-'Tablas evol EM zona'!E109,"-")</f>
        <v>-</v>
      </c>
      <c r="E96" s="352" t="str">
        <f>IFERROR('Tablas evol EM zona'!G96-'Tablas evol EM zona'!G109,"-")</f>
        <v>-</v>
      </c>
      <c r="F96" s="353">
        <f>IFERROR('Tablas evol EM zona'!I96-'Tablas evol EM zona'!I109,"-")</f>
        <v>-0.50058533776689984</v>
      </c>
      <c r="G96" s="353">
        <f>IFERROR('Tablas evol EM zona'!K96-'Tablas evol EM zona'!K109,"-")</f>
        <v>-0.32132223586784825</v>
      </c>
      <c r="H96" s="353">
        <f>IFERROR('Tablas evol EM zona'!M96-'Tablas evol EM zona'!M109,"-")</f>
        <v>-0.44733258336757942</v>
      </c>
      <c r="I96" s="352">
        <f>IFERROR('Tablas evol EM zona'!O96-'Tablas evol EM zona'!O109,"-")</f>
        <v>-0.40780966934733076</v>
      </c>
      <c r="J96" s="352">
        <f>IFERROR('Tablas evol EM zona'!Q96-'Tablas evol EM zona'!Q109,"-")</f>
        <v>-0.29670368474840458</v>
      </c>
      <c r="K96" s="352">
        <f>IFERROR('Tablas evol EM zona'!S96-'Tablas evol EM zona'!S109,"-")</f>
        <v>-0.38587764538012959</v>
      </c>
    </row>
    <row r="97" spans="2:11" ht="15" hidden="1" customHeight="1" outlineLevel="1" x14ac:dyDescent="0.25">
      <c r="B97" s="114" t="s">
        <v>92</v>
      </c>
      <c r="C97" s="352" t="str">
        <f>IFERROR('Tablas evol EM zona'!C97-'Tablas evol EM zona'!C110,"-")</f>
        <v>-</v>
      </c>
      <c r="D97" s="352" t="str">
        <f>IFERROR('Tablas evol EM zona'!E97-'Tablas evol EM zona'!E110,"-")</f>
        <v>-</v>
      </c>
      <c r="E97" s="352" t="str">
        <f>IFERROR('Tablas evol EM zona'!G97-'Tablas evol EM zona'!G110,"-")</f>
        <v>-</v>
      </c>
      <c r="F97" s="353">
        <f>IFERROR('Tablas evol EM zona'!I97-'Tablas evol EM zona'!I110,"-")</f>
        <v>-0.64597403725031466</v>
      </c>
      <c r="G97" s="353">
        <f>IFERROR('Tablas evol EM zona'!K97-'Tablas evol EM zona'!K110,"-")</f>
        <v>-9.3784501271906962E-2</v>
      </c>
      <c r="H97" s="353">
        <f>IFERROR('Tablas evol EM zona'!M97-'Tablas evol EM zona'!M110,"-")</f>
        <v>-0.41547371345237938</v>
      </c>
      <c r="I97" s="352">
        <f>IFERROR('Tablas evol EM zona'!O97-'Tablas evol EM zona'!O110,"-")</f>
        <v>-0.51195901187350579</v>
      </c>
      <c r="J97" s="352">
        <f>IFERROR('Tablas evol EM zona'!Q97-'Tablas evol EM zona'!Q110,"-")</f>
        <v>-0.13041997000555394</v>
      </c>
      <c r="K97" s="352">
        <f>IFERROR('Tablas evol EM zona'!S97-'Tablas evol EM zona'!S110,"-")</f>
        <v>-0.37036971892157045</v>
      </c>
    </row>
    <row r="98" spans="2:11" ht="15" hidden="1" customHeight="1" outlineLevel="1" x14ac:dyDescent="0.25">
      <c r="B98" s="114" t="s">
        <v>93</v>
      </c>
      <c r="C98" s="352" t="str">
        <f>IFERROR('Tablas evol EM zona'!C98-'Tablas evol EM zona'!C111,"-")</f>
        <v>-</v>
      </c>
      <c r="D98" s="352" t="str">
        <f>IFERROR('Tablas evol EM zona'!E98-'Tablas evol EM zona'!E111,"-")</f>
        <v>-</v>
      </c>
      <c r="E98" s="352" t="str">
        <f>IFERROR('Tablas evol EM zona'!G98-'Tablas evol EM zona'!G111,"-")</f>
        <v>-</v>
      </c>
      <c r="F98" s="353">
        <f>IFERROR('Tablas evol EM zona'!I98-'Tablas evol EM zona'!I111,"-")</f>
        <v>3.3950109012434559E-2</v>
      </c>
      <c r="G98" s="353">
        <f>IFERROR('Tablas evol EM zona'!K98-'Tablas evol EM zona'!K111,"-")</f>
        <v>0.20681788264684009</v>
      </c>
      <c r="H98" s="353">
        <f>IFERROR('Tablas evol EM zona'!M98-'Tablas evol EM zona'!M111,"-")</f>
        <v>0.10104653387280571</v>
      </c>
      <c r="I98" s="352">
        <f>IFERROR('Tablas evol EM zona'!O98-'Tablas evol EM zona'!O111,"-")</f>
        <v>-0.13842499384506635</v>
      </c>
      <c r="J98" s="352">
        <f>IFERROR('Tablas evol EM zona'!Q98-'Tablas evol EM zona'!Q111,"-")</f>
        <v>0.19775432283885053</v>
      </c>
      <c r="K98" s="352">
        <f>IFERROR('Tablas evol EM zona'!S98-'Tablas evol EM zona'!S111,"-")</f>
        <v>-9.4676640072881568E-3</v>
      </c>
    </row>
    <row r="99" spans="2:11" ht="15" hidden="1" customHeight="1" outlineLevel="1" x14ac:dyDescent="0.25">
      <c r="B99" s="114" t="s">
        <v>94</v>
      </c>
      <c r="C99" s="352" t="str">
        <f>IFERROR('Tablas evol EM zona'!C99-'Tablas evol EM zona'!C112,"-")</f>
        <v>-</v>
      </c>
      <c r="D99" s="352" t="str">
        <f>IFERROR('Tablas evol EM zona'!E99-'Tablas evol EM zona'!E112,"-")</f>
        <v>-</v>
      </c>
      <c r="E99" s="352" t="str">
        <f>IFERROR('Tablas evol EM zona'!G99-'Tablas evol EM zona'!G112,"-")</f>
        <v>-</v>
      </c>
      <c r="F99" s="353">
        <f>IFERROR('Tablas evol EM zona'!I99-'Tablas evol EM zona'!I112,"-")</f>
        <v>4.2767835659001108E-3</v>
      </c>
      <c r="G99" s="353">
        <f>IFERROR('Tablas evol EM zona'!K99-'Tablas evol EM zona'!K112,"-")</f>
        <v>0.14950562559837088</v>
      </c>
      <c r="H99" s="353">
        <f>IFERROR('Tablas evol EM zona'!M99-'Tablas evol EM zona'!M112,"-")</f>
        <v>5.5095498992555392E-2</v>
      </c>
      <c r="I99" s="352">
        <f>IFERROR('Tablas evol EM zona'!O99-'Tablas evol EM zona'!O112,"-")</f>
        <v>-4.0837731557768819E-2</v>
      </c>
      <c r="J99" s="352">
        <f>IFERROR('Tablas evol EM zona'!Q99-'Tablas evol EM zona'!Q112,"-")</f>
        <v>0.16228219088899642</v>
      </c>
      <c r="K99" s="352">
        <f>IFERROR('Tablas evol EM zona'!S99-'Tablas evol EM zona'!S112,"-")</f>
        <v>1.3333993111463549E-2</v>
      </c>
    </row>
    <row r="100" spans="2:11" ht="15" hidden="1" customHeight="1" outlineLevel="1" x14ac:dyDescent="0.25">
      <c r="B100" s="114" t="s">
        <v>95</v>
      </c>
      <c r="C100" s="352" t="str">
        <f>IFERROR('Tablas evol EM zona'!C100-'Tablas evol EM zona'!C113,"-")</f>
        <v>-</v>
      </c>
      <c r="D100" s="352" t="str">
        <f>IFERROR('Tablas evol EM zona'!E100-'Tablas evol EM zona'!E113,"-")</f>
        <v>-</v>
      </c>
      <c r="E100" s="352" t="str">
        <f>IFERROR('Tablas evol EM zona'!G100-'Tablas evol EM zona'!G113,"-")</f>
        <v>-</v>
      </c>
      <c r="F100" s="353">
        <f>IFERROR('Tablas evol EM zona'!I100-'Tablas evol EM zona'!I113,"-")</f>
        <v>-0.37878118919750836</v>
      </c>
      <c r="G100" s="353">
        <f>IFERROR('Tablas evol EM zona'!K100-'Tablas evol EM zona'!K113,"-")</f>
        <v>-0.32826699191349817</v>
      </c>
      <c r="H100" s="353">
        <f>IFERROR('Tablas evol EM zona'!M100-'Tablas evol EM zona'!M113,"-")</f>
        <v>-0.3581422246039363</v>
      </c>
      <c r="I100" s="352">
        <f>IFERROR('Tablas evol EM zona'!O100-'Tablas evol EM zona'!O113,"-")</f>
        <v>-0.37177314953093266</v>
      </c>
      <c r="J100" s="352">
        <f>IFERROR('Tablas evol EM zona'!Q100-'Tablas evol EM zona'!Q113,"-")</f>
        <v>-0.27134385244576542</v>
      </c>
      <c r="K100" s="352">
        <f>IFERROR('Tablas evol EM zona'!S100-'Tablas evol EM zona'!S113,"-")</f>
        <v>-0.33724286966505712</v>
      </c>
    </row>
    <row r="101" spans="2:11" ht="15" hidden="1" customHeight="1" outlineLevel="1" x14ac:dyDescent="0.25">
      <c r="B101" s="114" t="s">
        <v>96</v>
      </c>
      <c r="C101" s="352" t="str">
        <f>IFERROR('Tablas evol EM zona'!C101-'Tablas evol EM zona'!C114,"-")</f>
        <v>-</v>
      </c>
      <c r="D101" s="352" t="str">
        <f>IFERROR('Tablas evol EM zona'!E101-'Tablas evol EM zona'!E114,"-")</f>
        <v>-</v>
      </c>
      <c r="E101" s="352" t="str">
        <f>IFERROR('Tablas evol EM zona'!G101-'Tablas evol EM zona'!G114,"-")</f>
        <v>-</v>
      </c>
      <c r="F101" s="353">
        <f>IFERROR('Tablas evol EM zona'!I101-'Tablas evol EM zona'!I114,"-")</f>
        <v>-0.25080708054366863</v>
      </c>
      <c r="G101" s="353">
        <f>IFERROR('Tablas evol EM zona'!K101-'Tablas evol EM zona'!K114,"-")</f>
        <v>-0.13915367770364462</v>
      </c>
      <c r="H101" s="353">
        <f>IFERROR('Tablas evol EM zona'!M101-'Tablas evol EM zona'!M114,"-")</f>
        <v>-0.21109450107034711</v>
      </c>
      <c r="I101" s="352">
        <f>IFERROR('Tablas evol EM zona'!O101-'Tablas evol EM zona'!O114,"-")</f>
        <v>-0.14687174381043189</v>
      </c>
      <c r="J101" s="352">
        <f>IFERROR('Tablas evol EM zona'!Q101-'Tablas evol EM zona'!Q114,"-")</f>
        <v>-5.6808720222738529E-2</v>
      </c>
      <c r="K101" s="352">
        <f>IFERROR('Tablas evol EM zona'!S101-'Tablas evol EM zona'!S114,"-")</f>
        <v>-0.13011692927560681</v>
      </c>
    </row>
    <row r="102" spans="2:11" ht="15" hidden="1" customHeight="1" outlineLevel="1" x14ac:dyDescent="0.25">
      <c r="B102" s="114" t="s">
        <v>97</v>
      </c>
      <c r="C102" s="352" t="str">
        <f>IFERROR('Tablas evol EM zona'!C102-'Tablas evol EM zona'!C115,"-")</f>
        <v>-</v>
      </c>
      <c r="D102" s="352" t="str">
        <f>IFERROR('Tablas evol EM zona'!E102-'Tablas evol EM zona'!E115,"-")</f>
        <v>-</v>
      </c>
      <c r="E102" s="352" t="str">
        <f>IFERROR('Tablas evol EM zona'!G102-'Tablas evol EM zona'!G115,"-")</f>
        <v>-</v>
      </c>
      <c r="F102" s="353">
        <f>IFERROR('Tablas evol EM zona'!I102-'Tablas evol EM zona'!I115,"-")</f>
        <v>4.9036012468731016E-2</v>
      </c>
      <c r="G102" s="353">
        <f>IFERROR('Tablas evol EM zona'!K102-'Tablas evol EM zona'!K115,"-")</f>
        <v>0.68168417072543086</v>
      </c>
      <c r="H102" s="353">
        <f>IFERROR('Tablas evol EM zona'!M102-'Tablas evol EM zona'!M115,"-")</f>
        <v>0.32709422665048393</v>
      </c>
      <c r="I102" s="352">
        <f>IFERROR('Tablas evol EM zona'!O102-'Tablas evol EM zona'!O115,"-")</f>
        <v>2.9315946309228735E-2</v>
      </c>
      <c r="J102" s="352">
        <f>IFERROR('Tablas evol EM zona'!Q102-'Tablas evol EM zona'!Q115,"-")</f>
        <v>0.69229936424384952</v>
      </c>
      <c r="K102" s="352">
        <f>IFERROR('Tablas evol EM zona'!S102-'Tablas evol EM zona'!S115,"-")</f>
        <v>0.2733815994746589</v>
      </c>
    </row>
    <row r="103" spans="2:11" collapsed="1" x14ac:dyDescent="0.25">
      <c r="B103" s="71">
        <v>2007</v>
      </c>
      <c r="C103" s="355">
        <f>IFERROR('Tablas evol EM zona'!C103-'Tablas evol EM zona'!C116,"-")</f>
        <v>-0.31382836084544685</v>
      </c>
      <c r="D103" s="355">
        <f>IFERROR('Tablas evol EM zona'!E103-'Tablas evol EM zona'!E116,"-")</f>
        <v>9.7281969275385904E-2</v>
      </c>
      <c r="E103" s="355">
        <f>IFERROR('Tablas evol EM zona'!G103-'Tablas evol EM zona'!G116,"-")</f>
        <v>-0.17561320864949526</v>
      </c>
      <c r="F103" s="355">
        <f>IFERROR('Tablas evol EM zona'!I103-'Tablas evol EM zona'!I116,"-")</f>
        <v>-9.2209999590117775E-2</v>
      </c>
      <c r="G103" s="355">
        <f>IFERROR('Tablas evol EM zona'!K103-'Tablas evol EM zona'!K116,"-")</f>
        <v>-8.2252769954022753E-2</v>
      </c>
      <c r="H103" s="355">
        <f>IFERROR('Tablas evol EM zona'!M103-'Tablas evol EM zona'!M116,"-")</f>
        <v>-9.8614334232683731E-2</v>
      </c>
      <c r="I103" s="355">
        <f>IFERROR('Tablas evol EM zona'!O103-'Tablas evol EM zona'!O116,"-")</f>
        <v>-0.12355448034304306</v>
      </c>
      <c r="J103" s="355">
        <f>IFERROR('Tablas evol EM zona'!Q103-'Tablas evol EM zona'!Q116,"-")</f>
        <v>-4.8709658058278649E-2</v>
      </c>
      <c r="K103" s="355">
        <f>IFERROR('Tablas evol EM zona'!S103-'Tablas evol EM zona'!S116,"-")</f>
        <v>-0.10660970714706242</v>
      </c>
    </row>
    <row r="104" spans="2:11" ht="15" customHeight="1" x14ac:dyDescent="0.25">
      <c r="B104" s="402" t="s">
        <v>79</v>
      </c>
      <c r="C104" s="402"/>
      <c r="D104" s="402"/>
      <c r="E104" s="402"/>
      <c r="F104" s="402"/>
      <c r="G104" s="402"/>
      <c r="H104" s="402"/>
      <c r="I104" s="402"/>
      <c r="J104" s="402"/>
      <c r="K104" s="402"/>
    </row>
  </sheetData>
  <mergeCells count="6">
    <mergeCell ref="B104:K104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N12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10" width="10.7109375" style="110" customWidth="1"/>
    <col min="11" max="12" width="11.7109375" style="110" customWidth="1"/>
    <col min="13" max="14" width="10.7109375" style="110" customWidth="1"/>
    <col min="15" max="15" width="11.42578125" style="110"/>
    <col min="16" max="16" width="14.28515625" style="110" customWidth="1"/>
    <col min="17" max="16384" width="11.42578125" style="110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0" customHeight="1" x14ac:dyDescent="0.25">
      <c r="B5" s="403" t="s">
        <v>296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</row>
    <row r="6" spans="2:14" ht="34.5" customHeight="1" x14ac:dyDescent="0.25">
      <c r="B6" s="154"/>
      <c r="C6" s="131" t="s">
        <v>278</v>
      </c>
      <c r="D6" s="131" t="s">
        <v>85</v>
      </c>
      <c r="E6" s="130" t="s">
        <v>171</v>
      </c>
      <c r="F6" s="130" t="s">
        <v>85</v>
      </c>
      <c r="G6" s="131" t="s">
        <v>172</v>
      </c>
      <c r="H6" s="131" t="s">
        <v>85</v>
      </c>
      <c r="I6" s="130" t="s">
        <v>81</v>
      </c>
      <c r="J6" s="130" t="s">
        <v>85</v>
      </c>
      <c r="K6" s="131" t="s">
        <v>143</v>
      </c>
      <c r="L6" s="131" t="s">
        <v>85</v>
      </c>
      <c r="M6" s="130" t="s">
        <v>83</v>
      </c>
      <c r="N6" s="130" t="s">
        <v>85</v>
      </c>
    </row>
    <row r="7" spans="2:14" x14ac:dyDescent="0.25">
      <c r="B7" s="114" t="s">
        <v>94</v>
      </c>
      <c r="C7" s="353">
        <v>2.8655394524959741</v>
      </c>
      <c r="D7" s="356">
        <f t="shared" ref="D7:D10" si="0">C7-C20</f>
        <v>0.42675157370809513</v>
      </c>
      <c r="E7" s="352">
        <v>6.89</v>
      </c>
      <c r="F7" s="357">
        <f t="shared" ref="F7:F10" si="1">E7-E20</f>
        <v>0.44844425956738743</v>
      </c>
      <c r="G7" s="353">
        <v>7.3766588602654179</v>
      </c>
      <c r="H7" s="356">
        <f t="shared" ref="H7:H10" si="2">G7-G20</f>
        <v>0.26219191426914268</v>
      </c>
      <c r="I7" s="352">
        <v>7.18</v>
      </c>
      <c r="J7" s="357">
        <f t="shared" ref="J7:J10" si="3">I7-I20</f>
        <v>0.24284842878928004</v>
      </c>
      <c r="K7" s="353">
        <v>7.01</v>
      </c>
      <c r="L7" s="356">
        <f t="shared" ref="L7:L10" si="4">K7-K20</f>
        <v>-6.1613646178206416E-2</v>
      </c>
      <c r="M7" s="352">
        <v>7.13</v>
      </c>
      <c r="N7" s="357">
        <f t="shared" ref="N7:N10" si="5">M7-M20</f>
        <v>0.15818443269319982</v>
      </c>
    </row>
    <row r="8" spans="2:14" x14ac:dyDescent="0.25">
      <c r="B8" s="114" t="s">
        <v>95</v>
      </c>
      <c r="C8" s="353">
        <v>3.5338935574229691</v>
      </c>
      <c r="D8" s="356">
        <f t="shared" si="0"/>
        <v>1.8638935574229691</v>
      </c>
      <c r="E8" s="352">
        <v>8.23</v>
      </c>
      <c r="F8" s="357">
        <f t="shared" si="1"/>
        <v>0.76000000000000068</v>
      </c>
      <c r="G8" s="353">
        <v>7.8536616386437057</v>
      </c>
      <c r="H8" s="356">
        <f t="shared" si="2"/>
        <v>-0.44633836135629501</v>
      </c>
      <c r="I8" s="352">
        <v>7.74</v>
      </c>
      <c r="J8" s="357">
        <f t="shared" si="3"/>
        <v>-0.22999999999999954</v>
      </c>
      <c r="K8" s="353">
        <v>9.3000000000000007</v>
      </c>
      <c r="L8" s="356">
        <f t="shared" si="4"/>
        <v>0.55000000000000071</v>
      </c>
      <c r="M8" s="352">
        <v>8.15</v>
      </c>
      <c r="N8" s="357">
        <f t="shared" si="5"/>
        <v>-1.9999999999999574E-2</v>
      </c>
    </row>
    <row r="9" spans="2:14" x14ac:dyDescent="0.25">
      <c r="B9" s="114" t="s">
        <v>96</v>
      </c>
      <c r="C9" s="353">
        <v>3.6348684210526314</v>
      </c>
      <c r="D9" s="356">
        <f t="shared" si="0"/>
        <v>1.0153258015100119</v>
      </c>
      <c r="E9" s="352">
        <v>8.77</v>
      </c>
      <c r="F9" s="357">
        <f t="shared" si="1"/>
        <v>0.2523822887433731</v>
      </c>
      <c r="G9" s="353">
        <v>8.9695178488641627</v>
      </c>
      <c r="H9" s="356">
        <f t="shared" si="2"/>
        <v>-0.33859090955739646</v>
      </c>
      <c r="I9" s="352">
        <v>8.7100000000000009</v>
      </c>
      <c r="J9" s="357">
        <f t="shared" si="3"/>
        <v>-0.23995742610387971</v>
      </c>
      <c r="K9" s="353">
        <v>11.92</v>
      </c>
      <c r="L9" s="356">
        <f t="shared" si="4"/>
        <v>9.8689609530111966E-2</v>
      </c>
      <c r="M9" s="352">
        <v>9.44</v>
      </c>
      <c r="N9" s="357">
        <f t="shared" si="5"/>
        <v>-0.16246648995168655</v>
      </c>
    </row>
    <row r="10" spans="2:14" x14ac:dyDescent="0.25">
      <c r="B10" s="114" t="s">
        <v>97</v>
      </c>
      <c r="C10" s="353">
        <v>4.6488011283497883</v>
      </c>
      <c r="D10" s="356">
        <f t="shared" si="0"/>
        <v>1.8771872954967623</v>
      </c>
      <c r="E10" s="352">
        <v>9.36</v>
      </c>
      <c r="F10" s="357">
        <f t="shared" si="1"/>
        <v>-6.8916050176905941E-2</v>
      </c>
      <c r="G10" s="353">
        <v>9.6817860075313575</v>
      </c>
      <c r="H10" s="356">
        <f t="shared" si="2"/>
        <v>0.13104508055925024</v>
      </c>
      <c r="I10" s="352">
        <v>9.4700000000000006</v>
      </c>
      <c r="J10" s="357">
        <f t="shared" si="3"/>
        <v>0.16474827960883864</v>
      </c>
      <c r="K10" s="353">
        <v>11.8</v>
      </c>
      <c r="L10" s="356">
        <f t="shared" si="4"/>
        <v>0.79764559241049859</v>
      </c>
      <c r="M10" s="352">
        <v>10.01</v>
      </c>
      <c r="N10" s="357">
        <f t="shared" si="5"/>
        <v>0.26597966198796819</v>
      </c>
    </row>
    <row r="11" spans="2:14" ht="30" customHeight="1" x14ac:dyDescent="0.25">
      <c r="B11" s="63" t="str">
        <f>actualizaciones!$A$2</f>
        <v>I cuatrimestre 2014</v>
      </c>
      <c r="C11" s="347">
        <v>3.6830435476152497</v>
      </c>
      <c r="D11" s="347">
        <v>1.3297385611444339</v>
      </c>
      <c r="E11" s="347">
        <v>8.3695066924506119</v>
      </c>
      <c r="F11" s="347">
        <v>0.32614269770685311</v>
      </c>
      <c r="G11" s="347">
        <v>8.446500979229306</v>
      </c>
      <c r="H11" s="347">
        <v>-0.1013207959353899</v>
      </c>
      <c r="I11" s="347">
        <v>8.2669796345705695</v>
      </c>
      <c r="J11" s="347">
        <v>-2.1111474770012961E-2</v>
      </c>
      <c r="K11" s="347">
        <v>9.8129680054458817</v>
      </c>
      <c r="L11" s="347">
        <v>0.24751928975580739</v>
      </c>
      <c r="M11" s="347">
        <v>8.651230468584771</v>
      </c>
      <c r="N11" s="347">
        <v>4.4375576692640806E-2</v>
      </c>
    </row>
    <row r="12" spans="2:14" outlineLevel="1" x14ac:dyDescent="0.25">
      <c r="B12" s="114" t="s">
        <v>86</v>
      </c>
      <c r="C12" s="353">
        <v>3.4926108374384235</v>
      </c>
      <c r="D12" s="356">
        <f>C12-C25</f>
        <v>0.37567841526682155</v>
      </c>
      <c r="E12" s="352">
        <v>8.1443372126028954</v>
      </c>
      <c r="F12" s="357">
        <f>E12-E25</f>
        <v>6.4169848586159262E-2</v>
      </c>
      <c r="G12" s="353">
        <v>8.1871216727022809</v>
      </c>
      <c r="H12" s="356">
        <f t="shared" ref="H12:H75" si="6">G12-G25</f>
        <v>-0.13461225853837711</v>
      </c>
      <c r="I12" s="352">
        <v>8.0365242559073824</v>
      </c>
      <c r="J12" s="357">
        <f t="shared" ref="J12:J75" si="7">I12-I25</f>
        <v>-8.1535731329376304E-2</v>
      </c>
      <c r="K12" s="353">
        <v>9.4460608350651807</v>
      </c>
      <c r="L12" s="356">
        <f t="shared" ref="L12:L23" si="8">K12-K25</f>
        <v>0.40155289855724341</v>
      </c>
      <c r="M12" s="352">
        <v>8.3964970969972814</v>
      </c>
      <c r="N12" s="357">
        <f t="shared" ref="N12:N23" si="9">M12-M25</f>
        <v>2.0142922954939024E-2</v>
      </c>
    </row>
    <row r="13" spans="2:14" outlineLevel="1" x14ac:dyDescent="0.25">
      <c r="B13" s="114" t="s">
        <v>87</v>
      </c>
      <c r="C13" s="353">
        <v>4.2697841726618702</v>
      </c>
      <c r="D13" s="356">
        <f t="shared" ref="D13:D24" si="10">C13-C26</f>
        <v>2.3999494619180686</v>
      </c>
      <c r="E13" s="352">
        <v>7.13</v>
      </c>
      <c r="F13" s="357">
        <f t="shared" ref="F13:F24" si="11">E13-E26</f>
        <v>-0.43011118832522577</v>
      </c>
      <c r="G13" s="353">
        <v>7.649871514685751</v>
      </c>
      <c r="H13" s="356">
        <f t="shared" si="6"/>
        <v>-0.20157700397642042</v>
      </c>
      <c r="I13" s="352">
        <v>7.49</v>
      </c>
      <c r="J13" s="357">
        <f t="shared" si="7"/>
        <v>-0.17588802465147424</v>
      </c>
      <c r="K13" s="353">
        <v>8.61</v>
      </c>
      <c r="L13" s="356">
        <f t="shared" si="8"/>
        <v>-0.14633556655986091</v>
      </c>
      <c r="M13" s="352">
        <v>7.79</v>
      </c>
      <c r="N13" s="357">
        <f t="shared" si="9"/>
        <v>-0.15332351360865637</v>
      </c>
    </row>
    <row r="14" spans="2:14" outlineLevel="1" x14ac:dyDescent="0.25">
      <c r="B14" s="114" t="s">
        <v>88</v>
      </c>
      <c r="C14" s="353">
        <v>2.3818334735071489</v>
      </c>
      <c r="D14" s="356">
        <f t="shared" si="10"/>
        <v>0.56040490207857752</v>
      </c>
      <c r="E14" s="352">
        <v>6.31</v>
      </c>
      <c r="F14" s="357">
        <f t="shared" si="11"/>
        <v>-2.8687561214495894E-2</v>
      </c>
      <c r="G14" s="353">
        <v>6.5963472345459921</v>
      </c>
      <c r="H14" s="356">
        <f t="shared" si="6"/>
        <v>-0.53988259845712161</v>
      </c>
      <c r="I14" s="352">
        <v>6.46</v>
      </c>
      <c r="J14" s="357">
        <f t="shared" si="7"/>
        <v>-0.44528320995394388</v>
      </c>
      <c r="K14" s="353">
        <v>6.56</v>
      </c>
      <c r="L14" s="356">
        <f t="shared" si="8"/>
        <v>-0.20635071090047408</v>
      </c>
      <c r="M14" s="352">
        <v>6.48</v>
      </c>
      <c r="N14" s="357">
        <f t="shared" si="9"/>
        <v>-0.38879678526341976</v>
      </c>
    </row>
    <row r="15" spans="2:14" outlineLevel="1" x14ac:dyDescent="0.25">
      <c r="B15" s="114" t="s">
        <v>89</v>
      </c>
      <c r="C15" s="353">
        <v>1.8700361010830324</v>
      </c>
      <c r="D15" s="356">
        <f t="shared" si="10"/>
        <v>-4.0256627906580356E-2</v>
      </c>
      <c r="E15" s="352">
        <v>6.3431248873670931</v>
      </c>
      <c r="F15" s="357">
        <f t="shared" si="11"/>
        <v>-0.1468484932895171</v>
      </c>
      <c r="G15" s="353">
        <v>6.8347756690026689</v>
      </c>
      <c r="H15" s="356">
        <f t="shared" si="6"/>
        <v>3.2125194083921116E-2</v>
      </c>
      <c r="I15" s="352">
        <v>6.6587671643067976</v>
      </c>
      <c r="J15" s="357">
        <f t="shared" si="7"/>
        <v>5.7974542712253552E-3</v>
      </c>
      <c r="K15" s="353">
        <v>6.0626003210272872</v>
      </c>
      <c r="L15" s="356">
        <f t="shared" si="8"/>
        <v>-0.31853039557336071</v>
      </c>
      <c r="M15" s="352">
        <v>6.5053691701613925</v>
      </c>
      <c r="N15" s="357">
        <f t="shared" si="9"/>
        <v>-8.4974284293560132E-2</v>
      </c>
    </row>
    <row r="16" spans="2:14" outlineLevel="1" x14ac:dyDescent="0.25">
      <c r="B16" s="114" t="s">
        <v>90</v>
      </c>
      <c r="C16" s="353">
        <v>2.9393232205367563</v>
      </c>
      <c r="D16" s="356">
        <f t="shared" si="10"/>
        <v>0.70337706060009753</v>
      </c>
      <c r="E16" s="352">
        <v>5.5517294626312541</v>
      </c>
      <c r="F16" s="357">
        <f t="shared" si="11"/>
        <v>-1.1164342962217431</v>
      </c>
      <c r="G16" s="353">
        <v>6.5582188325968973</v>
      </c>
      <c r="H16" s="356">
        <f t="shared" si="6"/>
        <v>-0.10965520131704931</v>
      </c>
      <c r="I16" s="352">
        <v>6.3891486220472444</v>
      </c>
      <c r="J16" s="357">
        <f t="shared" si="7"/>
        <v>-0.16769007866906804</v>
      </c>
      <c r="K16" s="353">
        <v>6.1194572543455124</v>
      </c>
      <c r="L16" s="356">
        <f t="shared" si="8"/>
        <v>-0.82723338896326393</v>
      </c>
      <c r="M16" s="352">
        <v>6.3125944013694495</v>
      </c>
      <c r="N16" s="357">
        <f t="shared" si="9"/>
        <v>-0.34360939542515734</v>
      </c>
    </row>
    <row r="17" spans="2:14" outlineLevel="1" x14ac:dyDescent="0.25">
      <c r="B17" s="114" t="s">
        <v>91</v>
      </c>
      <c r="C17" s="353">
        <v>2.0659574468085107</v>
      </c>
      <c r="D17" s="356">
        <f t="shared" si="10"/>
        <v>2.1181327405525696E-2</v>
      </c>
      <c r="E17" s="352">
        <v>5.8798940798184223</v>
      </c>
      <c r="F17" s="357">
        <f t="shared" si="11"/>
        <v>-0.23154889199415951</v>
      </c>
      <c r="G17" s="353">
        <v>6.5807649376978974</v>
      </c>
      <c r="H17" s="356">
        <f t="shared" si="6"/>
        <v>0.33897564658840285</v>
      </c>
      <c r="I17" s="352">
        <v>6.4221761161872086</v>
      </c>
      <c r="J17" s="357">
        <f t="shared" si="7"/>
        <v>0.30362247066260917</v>
      </c>
      <c r="K17" s="353">
        <v>6.4660911171208655</v>
      </c>
      <c r="L17" s="356">
        <f t="shared" si="8"/>
        <v>0.44577150658006737</v>
      </c>
      <c r="M17" s="352">
        <v>6.4343512991319898</v>
      </c>
      <c r="N17" s="357">
        <f t="shared" si="9"/>
        <v>0.33377792240798509</v>
      </c>
    </row>
    <row r="18" spans="2:14" outlineLevel="1" x14ac:dyDescent="0.25">
      <c r="B18" s="114" t="s">
        <v>92</v>
      </c>
      <c r="C18" s="353">
        <v>1.9674952198852773</v>
      </c>
      <c r="D18" s="356">
        <f t="shared" si="10"/>
        <v>-0.84980207741202007</v>
      </c>
      <c r="E18" s="352">
        <v>5.8489076555902333</v>
      </c>
      <c r="F18" s="357">
        <f t="shared" si="11"/>
        <v>-0.55764681739470934</v>
      </c>
      <c r="G18" s="353">
        <v>6.3396353639876555</v>
      </c>
      <c r="H18" s="356">
        <f t="shared" si="6"/>
        <v>-0.58445356812461746</v>
      </c>
      <c r="I18" s="352">
        <v>6.1787933942999205</v>
      </c>
      <c r="J18" s="357">
        <f t="shared" si="7"/>
        <v>-0.60077700468260353</v>
      </c>
      <c r="K18" s="353">
        <v>5.4799467561780197</v>
      </c>
      <c r="L18" s="356">
        <f t="shared" si="8"/>
        <v>-0.94296887393073003</v>
      </c>
      <c r="M18" s="352">
        <v>5.9850636120068668</v>
      </c>
      <c r="N18" s="357">
        <f t="shared" si="9"/>
        <v>-0.70573901328724009</v>
      </c>
    </row>
    <row r="19" spans="2:14" outlineLevel="1" x14ac:dyDescent="0.25">
      <c r="B19" s="114" t="s">
        <v>93</v>
      </c>
      <c r="C19" s="353">
        <v>2.3420387531592248</v>
      </c>
      <c r="D19" s="356">
        <f t="shared" si="10"/>
        <v>-0.33755894799020059</v>
      </c>
      <c r="E19" s="352">
        <v>6.2722697533970813</v>
      </c>
      <c r="F19" s="357">
        <f t="shared" si="11"/>
        <v>-0.2779007288240587</v>
      </c>
      <c r="G19" s="353">
        <v>7.1592445574644916</v>
      </c>
      <c r="H19" s="356">
        <f t="shared" si="6"/>
        <v>-0.20150614447137372</v>
      </c>
      <c r="I19" s="352">
        <v>6.9121554789210577</v>
      </c>
      <c r="J19" s="357">
        <f t="shared" si="7"/>
        <v>-0.27812844581429985</v>
      </c>
      <c r="K19" s="353">
        <v>5.9279339580544397</v>
      </c>
      <c r="L19" s="356">
        <f t="shared" si="8"/>
        <v>-0.25334919844423442</v>
      </c>
      <c r="M19" s="352">
        <v>6.6519182742414413</v>
      </c>
      <c r="N19" s="357">
        <f t="shared" si="9"/>
        <v>-0.29827994670094604</v>
      </c>
    </row>
    <row r="20" spans="2:14" outlineLevel="1" x14ac:dyDescent="0.25">
      <c r="B20" s="114" t="s">
        <v>94</v>
      </c>
      <c r="C20" s="353">
        <v>2.4387878787878789</v>
      </c>
      <c r="D20" s="356">
        <f t="shared" si="10"/>
        <v>0.44088431484657908</v>
      </c>
      <c r="E20" s="352">
        <v>6.4415557404326123</v>
      </c>
      <c r="F20" s="357">
        <f t="shared" si="11"/>
        <v>-0.4837404001864174</v>
      </c>
      <c r="G20" s="353">
        <v>7.1144669459962753</v>
      </c>
      <c r="H20" s="356">
        <f t="shared" si="6"/>
        <v>-0.33845319703113841</v>
      </c>
      <c r="I20" s="352">
        <v>6.9371515712107197</v>
      </c>
      <c r="J20" s="357">
        <f t="shared" si="7"/>
        <v>-0.32348184741526431</v>
      </c>
      <c r="K20" s="353">
        <v>7.0716136461782062</v>
      </c>
      <c r="L20" s="356">
        <f t="shared" si="8"/>
        <v>0.33487083908973503</v>
      </c>
      <c r="M20" s="352">
        <v>6.9718155673068001</v>
      </c>
      <c r="N20" s="357">
        <f t="shared" si="9"/>
        <v>-0.15063631390243426</v>
      </c>
    </row>
    <row r="21" spans="2:14" outlineLevel="1" x14ac:dyDescent="0.25">
      <c r="B21" s="114" t="s">
        <v>95</v>
      </c>
      <c r="C21" s="353">
        <v>1.67</v>
      </c>
      <c r="D21" s="356">
        <f t="shared" si="10"/>
        <v>-1.2078571428571427</v>
      </c>
      <c r="E21" s="352">
        <v>7.47</v>
      </c>
      <c r="F21" s="357">
        <f t="shared" si="11"/>
        <v>-0.12689707715750131</v>
      </c>
      <c r="G21" s="353">
        <v>8.3000000000000007</v>
      </c>
      <c r="H21" s="356">
        <f t="shared" si="6"/>
        <v>-0.40720355035990607</v>
      </c>
      <c r="I21" s="352">
        <v>7.97</v>
      </c>
      <c r="J21" s="357">
        <f t="shared" si="7"/>
        <v>-0.38224804160358072</v>
      </c>
      <c r="K21" s="353">
        <v>8.75</v>
      </c>
      <c r="L21" s="356">
        <f t="shared" si="8"/>
        <v>2.6149616291014866E-2</v>
      </c>
      <c r="M21" s="352">
        <v>8.17</v>
      </c>
      <c r="N21" s="357">
        <f t="shared" si="9"/>
        <v>-0.28124110621036102</v>
      </c>
    </row>
    <row r="22" spans="2:14" outlineLevel="1" x14ac:dyDescent="0.25">
      <c r="B22" s="114" t="s">
        <v>96</v>
      </c>
      <c r="C22" s="353">
        <v>2.6195426195426195</v>
      </c>
      <c r="D22" s="356">
        <f t="shared" si="10"/>
        <v>-1.1249272507853743</v>
      </c>
      <c r="E22" s="352">
        <v>8.5176177112566265</v>
      </c>
      <c r="F22" s="357">
        <f t="shared" si="11"/>
        <v>-0.64326951148626677</v>
      </c>
      <c r="G22" s="353">
        <v>9.3081087584215592</v>
      </c>
      <c r="H22" s="356">
        <f t="shared" si="6"/>
        <v>-0.26225156032194441</v>
      </c>
      <c r="I22" s="352">
        <v>8.9499574261038806</v>
      </c>
      <c r="J22" s="357">
        <f t="shared" si="7"/>
        <v>-0.37814949495682981</v>
      </c>
      <c r="K22" s="353">
        <v>11.821310390469888</v>
      </c>
      <c r="L22" s="356">
        <f t="shared" si="8"/>
        <v>0.21850097513199884</v>
      </c>
      <c r="M22" s="352">
        <v>9.6024664899516861</v>
      </c>
      <c r="N22" s="357">
        <f t="shared" si="9"/>
        <v>-0.26523645858845413</v>
      </c>
    </row>
    <row r="23" spans="2:14" outlineLevel="1" x14ac:dyDescent="0.25">
      <c r="B23" s="114" t="s">
        <v>97</v>
      </c>
      <c r="C23" s="353">
        <v>2.771613832853026</v>
      </c>
      <c r="D23" s="356">
        <f t="shared" si="10"/>
        <v>0.16923787198649887</v>
      </c>
      <c r="E23" s="352">
        <v>9.4289160501769054</v>
      </c>
      <c r="F23" s="357">
        <f t="shared" si="11"/>
        <v>7.0511321773381042E-5</v>
      </c>
      <c r="G23" s="353">
        <v>9.5507409269721073</v>
      </c>
      <c r="H23" s="356">
        <f t="shared" si="6"/>
        <v>0.3303653245124103</v>
      </c>
      <c r="I23" s="352">
        <v>9.305251720391162</v>
      </c>
      <c r="J23" s="357">
        <f t="shared" si="7"/>
        <v>0.27138322060812214</v>
      </c>
      <c r="K23" s="353">
        <v>11.002354407589502</v>
      </c>
      <c r="L23" s="356">
        <f t="shared" si="8"/>
        <v>-0.84646508974484647</v>
      </c>
      <c r="M23" s="352">
        <v>9.7440203380120316</v>
      </c>
      <c r="N23" s="357">
        <f t="shared" si="9"/>
        <v>6.0779829903733429E-2</v>
      </c>
    </row>
    <row r="24" spans="2:14" x14ac:dyDescent="0.25">
      <c r="B24" s="68">
        <v>2013</v>
      </c>
      <c r="C24" s="348">
        <v>2.5716117999144932</v>
      </c>
      <c r="D24" s="349">
        <f t="shared" si="10"/>
        <v>4.9277076865058778E-2</v>
      </c>
      <c r="E24" s="348">
        <v>7.036376306620209</v>
      </c>
      <c r="F24" s="349">
        <f t="shared" si="11"/>
        <v>-0.33723538192288061</v>
      </c>
      <c r="G24" s="354">
        <v>7.4442797738715054</v>
      </c>
      <c r="H24" s="349">
        <f t="shared" si="6"/>
        <v>-0.2130843033853651</v>
      </c>
      <c r="I24" s="348">
        <v>7.2671720835751596</v>
      </c>
      <c r="J24" s="349">
        <f t="shared" si="7"/>
        <v>-0.21936797045467937</v>
      </c>
      <c r="K24" s="354">
        <v>7.6103435021848194</v>
      </c>
      <c r="L24" s="349">
        <f>K24-K37</f>
        <v>-0.36807308146870721</v>
      </c>
      <c r="M24" s="348">
        <v>7.3577550301166221</v>
      </c>
      <c r="N24" s="349">
        <f>M24-M37</f>
        <v>-0.25001157142161645</v>
      </c>
    </row>
    <row r="25" spans="2:14" hidden="1" outlineLevel="1" x14ac:dyDescent="0.25">
      <c r="B25" s="114" t="s">
        <v>86</v>
      </c>
      <c r="C25" s="353">
        <v>3.1169324221716019</v>
      </c>
      <c r="D25" s="356">
        <f>C25-C38</f>
        <v>-0.1636999888955919</v>
      </c>
      <c r="E25" s="352">
        <v>8.0801673640167362</v>
      </c>
      <c r="F25" s="357">
        <f>E25-E38</f>
        <v>0.16806044577774237</v>
      </c>
      <c r="G25" s="353">
        <v>8.321733931240658</v>
      </c>
      <c r="H25" s="356">
        <f t="shared" si="6"/>
        <v>0.42360610333960391</v>
      </c>
      <c r="I25" s="352">
        <v>8.1180599872367587</v>
      </c>
      <c r="J25" s="357">
        <f t="shared" si="7"/>
        <v>0.27127529277645035</v>
      </c>
      <c r="K25" s="353">
        <v>9.0445079365079373</v>
      </c>
      <c r="L25" s="356">
        <f t="shared" ref="L25:L36" si="12">K25-K38</f>
        <v>-0.62328977964214438</v>
      </c>
      <c r="M25" s="352">
        <v>8.3763541740423424</v>
      </c>
      <c r="N25" s="357">
        <f t="shared" ref="N25:N36" si="13">M25-M38</f>
        <v>5.7369402468738784E-2</v>
      </c>
    </row>
    <row r="26" spans="2:14" hidden="1" outlineLevel="1" x14ac:dyDescent="0.25">
      <c r="B26" s="114" t="s">
        <v>87</v>
      </c>
      <c r="C26" s="353">
        <v>1.8698347107438016</v>
      </c>
      <c r="D26" s="356">
        <f t="shared" ref="D26:D37" si="14">C26-C39</f>
        <v>-0.72762291637484244</v>
      </c>
      <c r="E26" s="352">
        <v>7.5601111883252257</v>
      </c>
      <c r="F26" s="357">
        <f t="shared" ref="F26:F37" si="15">E26-E39</f>
        <v>-3.9888811674773983E-2</v>
      </c>
      <c r="G26" s="353">
        <v>7.8514485186621714</v>
      </c>
      <c r="H26" s="356">
        <f t="shared" si="6"/>
        <v>-0.31326872271713935</v>
      </c>
      <c r="I26" s="352">
        <v>7.6658880246514745</v>
      </c>
      <c r="J26" s="357">
        <f t="shared" si="7"/>
        <v>-0.26411197534852526</v>
      </c>
      <c r="K26" s="353">
        <v>8.7563355665598603</v>
      </c>
      <c r="L26" s="356">
        <f t="shared" si="12"/>
        <v>-0.9036644334401398</v>
      </c>
      <c r="M26" s="352">
        <v>7.9433235136086564</v>
      </c>
      <c r="N26" s="357">
        <f t="shared" si="13"/>
        <v>-0.40667648639134324</v>
      </c>
    </row>
    <row r="27" spans="2:14" hidden="1" outlineLevel="1" x14ac:dyDescent="0.25">
      <c r="B27" s="114" t="s">
        <v>88</v>
      </c>
      <c r="C27" s="353">
        <v>1.8214285714285714</v>
      </c>
      <c r="D27" s="356">
        <f t="shared" si="14"/>
        <v>-8.629232039636614E-3</v>
      </c>
      <c r="E27" s="352">
        <v>6.3386875612144955</v>
      </c>
      <c r="F27" s="357">
        <f t="shared" si="15"/>
        <v>-0.17131243878550428</v>
      </c>
      <c r="G27" s="353">
        <v>7.1362298330031138</v>
      </c>
      <c r="H27" s="356">
        <f t="shared" si="6"/>
        <v>1.0014400555917371</v>
      </c>
      <c r="I27" s="352">
        <v>6.9052832099539438</v>
      </c>
      <c r="J27" s="357">
        <f t="shared" si="7"/>
        <v>0.81528320995394399</v>
      </c>
      <c r="K27" s="353">
        <v>6.7663507109004737</v>
      </c>
      <c r="L27" s="356">
        <f t="shared" si="12"/>
        <v>0.73635071090047344</v>
      </c>
      <c r="M27" s="352">
        <v>6.8687967852634202</v>
      </c>
      <c r="N27" s="357">
        <f t="shared" si="13"/>
        <v>0.78879678526342012</v>
      </c>
    </row>
    <row r="28" spans="2:14" hidden="1" outlineLevel="1" x14ac:dyDescent="0.25">
      <c r="B28" s="114" t="s">
        <v>89</v>
      </c>
      <c r="C28" s="353">
        <v>1.9102927289896128</v>
      </c>
      <c r="D28" s="356">
        <f t="shared" si="14"/>
        <v>-0.52416014208297668</v>
      </c>
      <c r="E28" s="352">
        <v>6.4899733806566102</v>
      </c>
      <c r="F28" s="357">
        <f t="shared" si="15"/>
        <v>-0.20420794545976317</v>
      </c>
      <c r="G28" s="353">
        <v>6.8026504749187477</v>
      </c>
      <c r="H28" s="356">
        <f t="shared" si="6"/>
        <v>-0.54842916727242574</v>
      </c>
      <c r="I28" s="352">
        <v>6.6529697100355722</v>
      </c>
      <c r="J28" s="357">
        <f t="shared" si="7"/>
        <v>-0.50600195837995798</v>
      </c>
      <c r="K28" s="353">
        <v>6.3811307166006479</v>
      </c>
      <c r="L28" s="356">
        <f t="shared" si="12"/>
        <v>0.23924392414781792</v>
      </c>
      <c r="M28" s="352">
        <v>6.5903434544549526</v>
      </c>
      <c r="N28" s="357">
        <f t="shared" si="13"/>
        <v>-0.33256503769751333</v>
      </c>
    </row>
    <row r="29" spans="2:14" hidden="1" outlineLevel="1" x14ac:dyDescent="0.25">
      <c r="B29" s="114" t="s">
        <v>90</v>
      </c>
      <c r="C29" s="353">
        <v>2.2359461599366588</v>
      </c>
      <c r="D29" s="356">
        <f t="shared" si="14"/>
        <v>-0.89255851296053734</v>
      </c>
      <c r="E29" s="352">
        <v>6.6681637588529972</v>
      </c>
      <c r="F29" s="357">
        <f t="shared" si="15"/>
        <v>0.1481637588529976</v>
      </c>
      <c r="G29" s="353">
        <v>6.6678740339139466</v>
      </c>
      <c r="H29" s="356">
        <f t="shared" si="6"/>
        <v>4.6649054095685649E-2</v>
      </c>
      <c r="I29" s="352">
        <v>6.5568387007163125</v>
      </c>
      <c r="J29" s="357">
        <f t="shared" si="7"/>
        <v>-2.3161299283687597E-2</v>
      </c>
      <c r="K29" s="353">
        <v>6.9466906433087763</v>
      </c>
      <c r="L29" s="356">
        <f t="shared" si="12"/>
        <v>0.3066906433087766</v>
      </c>
      <c r="M29" s="352">
        <v>6.6562037967946068</v>
      </c>
      <c r="N29" s="357">
        <f t="shared" si="13"/>
        <v>5.6203796794607186E-2</v>
      </c>
    </row>
    <row r="30" spans="2:14" hidden="1" outlineLevel="1" x14ac:dyDescent="0.25">
      <c r="B30" s="114" t="s">
        <v>91</v>
      </c>
      <c r="C30" s="353">
        <v>2.044776119402985</v>
      </c>
      <c r="D30" s="356">
        <f t="shared" si="14"/>
        <v>-7.3363415480736105E-2</v>
      </c>
      <c r="E30" s="352">
        <v>6.1114429718125818</v>
      </c>
      <c r="F30" s="357">
        <f t="shared" si="15"/>
        <v>0.40144297181258182</v>
      </c>
      <c r="G30" s="353">
        <v>6.2417892911094945</v>
      </c>
      <c r="H30" s="356">
        <f t="shared" si="6"/>
        <v>0.1559061687663359</v>
      </c>
      <c r="I30" s="352">
        <v>6.1185536455245995</v>
      </c>
      <c r="J30" s="357">
        <f t="shared" si="7"/>
        <v>0.16855364552459928</v>
      </c>
      <c r="K30" s="353">
        <v>6.0203196105407981</v>
      </c>
      <c r="L30" s="356">
        <f t="shared" si="12"/>
        <v>5.0319610540798365E-2</v>
      </c>
      <c r="M30" s="352">
        <v>6.1005733767240047</v>
      </c>
      <c r="N30" s="357">
        <f t="shared" si="13"/>
        <v>0.14057337672400472</v>
      </c>
    </row>
    <row r="31" spans="2:14" hidden="1" outlineLevel="1" x14ac:dyDescent="0.25">
      <c r="B31" s="114" t="s">
        <v>92</v>
      </c>
      <c r="C31" s="353">
        <v>2.8172972972972974</v>
      </c>
      <c r="D31" s="356">
        <f t="shared" si="14"/>
        <v>1.0468605671741171</v>
      </c>
      <c r="E31" s="352">
        <v>6.4065544729849426</v>
      </c>
      <c r="F31" s="357">
        <f t="shared" si="15"/>
        <v>-0.81344552701505712</v>
      </c>
      <c r="G31" s="353">
        <v>6.9240889321122729</v>
      </c>
      <c r="H31" s="356">
        <f t="shared" si="6"/>
        <v>9.2079444550907219E-2</v>
      </c>
      <c r="I31" s="352">
        <v>6.779570398982524</v>
      </c>
      <c r="J31" s="357">
        <f t="shared" si="7"/>
        <v>9.5703989825244307E-3</v>
      </c>
      <c r="K31" s="353">
        <v>6.4229156301087498</v>
      </c>
      <c r="L31" s="356">
        <f t="shared" si="12"/>
        <v>0.29291563010874988</v>
      </c>
      <c r="M31" s="352">
        <v>6.6908026252941069</v>
      </c>
      <c r="N31" s="357">
        <f t="shared" si="13"/>
        <v>8.0802625294106534E-2</v>
      </c>
    </row>
    <row r="32" spans="2:14" hidden="1" outlineLevel="1" x14ac:dyDescent="0.25">
      <c r="B32" s="114" t="s">
        <v>93</v>
      </c>
      <c r="C32" s="353">
        <v>2.6795977011494254</v>
      </c>
      <c r="D32" s="356">
        <f t="shared" si="14"/>
        <v>0.9825327116316056</v>
      </c>
      <c r="E32" s="352">
        <v>6.55017048222114</v>
      </c>
      <c r="F32" s="357">
        <f t="shared" si="15"/>
        <v>-0.54311824047124357</v>
      </c>
      <c r="G32" s="353">
        <v>7.3607507019358653</v>
      </c>
      <c r="H32" s="356">
        <f t="shared" si="6"/>
        <v>0.55768276006529049</v>
      </c>
      <c r="I32" s="352">
        <v>7.1902839247353576</v>
      </c>
      <c r="J32" s="357">
        <f t="shared" si="7"/>
        <v>0.47603930536769656</v>
      </c>
      <c r="K32" s="353">
        <v>6.1812831564986741</v>
      </c>
      <c r="L32" s="356">
        <f t="shared" si="12"/>
        <v>2.8103306943169315E-2</v>
      </c>
      <c r="M32" s="352">
        <v>6.9501982209423874</v>
      </c>
      <c r="N32" s="357">
        <f t="shared" si="13"/>
        <v>0.37961456335483845</v>
      </c>
    </row>
    <row r="33" spans="2:14" hidden="1" outlineLevel="1" x14ac:dyDescent="0.25">
      <c r="B33" s="114" t="s">
        <v>94</v>
      </c>
      <c r="C33" s="353">
        <v>1.9979035639412999</v>
      </c>
      <c r="D33" s="356">
        <f t="shared" si="14"/>
        <v>-1.2165124944528607</v>
      </c>
      <c r="E33" s="352">
        <v>6.9252961406190297</v>
      </c>
      <c r="F33" s="357">
        <f t="shared" si="15"/>
        <v>-0.74449465436005013</v>
      </c>
      <c r="G33" s="353">
        <v>7.4529201430274137</v>
      </c>
      <c r="H33" s="356">
        <f t="shared" si="6"/>
        <v>0.50592714345168144</v>
      </c>
      <c r="I33" s="352">
        <v>7.260633418625984</v>
      </c>
      <c r="J33" s="357">
        <f t="shared" si="7"/>
        <v>0.30855338825731771</v>
      </c>
      <c r="K33" s="353">
        <v>6.7367428070884712</v>
      </c>
      <c r="L33" s="356">
        <f t="shared" si="12"/>
        <v>-0.36975414026782438</v>
      </c>
      <c r="M33" s="352">
        <v>7.1224518812092343</v>
      </c>
      <c r="N33" s="357">
        <f t="shared" si="13"/>
        <v>0.12723102675593978</v>
      </c>
    </row>
    <row r="34" spans="2:14" hidden="1" outlineLevel="1" x14ac:dyDescent="0.25">
      <c r="B34" s="114" t="s">
        <v>95</v>
      </c>
      <c r="C34" s="353">
        <v>2.8778571428571427</v>
      </c>
      <c r="D34" s="356">
        <f t="shared" si="14"/>
        <v>0.92964505901004024</v>
      </c>
      <c r="E34" s="352">
        <v>7.5968970771575011</v>
      </c>
      <c r="F34" s="357">
        <f t="shared" si="15"/>
        <v>-0.67310292284249851</v>
      </c>
      <c r="G34" s="353">
        <v>8.7072035503599068</v>
      </c>
      <c r="H34" s="356">
        <f t="shared" si="6"/>
        <v>0.4232529330759558</v>
      </c>
      <c r="I34" s="352">
        <v>8.3522480416035805</v>
      </c>
      <c r="J34" s="357">
        <f t="shared" si="7"/>
        <v>0.28224804160358019</v>
      </c>
      <c r="K34" s="353">
        <v>8.7238503837089851</v>
      </c>
      <c r="L34" s="356">
        <f t="shared" si="12"/>
        <v>-0.17614961629101522</v>
      </c>
      <c r="M34" s="352">
        <v>8.451241106210361</v>
      </c>
      <c r="N34" s="357">
        <f t="shared" si="13"/>
        <v>0.15124110621036024</v>
      </c>
    </row>
    <row r="35" spans="2:14" hidden="1" outlineLevel="1" x14ac:dyDescent="0.25">
      <c r="B35" s="114" t="s">
        <v>96</v>
      </c>
      <c r="C35" s="353">
        <v>3.7444698703279937</v>
      </c>
      <c r="D35" s="356">
        <f t="shared" si="14"/>
        <v>1.4810741311414217</v>
      </c>
      <c r="E35" s="352">
        <v>9.1608872227428932</v>
      </c>
      <c r="F35" s="357">
        <f t="shared" si="15"/>
        <v>0.35088722274289275</v>
      </c>
      <c r="G35" s="353">
        <v>9.5703603187435036</v>
      </c>
      <c r="H35" s="356">
        <f t="shared" si="6"/>
        <v>0.63994802165975173</v>
      </c>
      <c r="I35" s="352">
        <v>9.3281069210607104</v>
      </c>
      <c r="J35" s="357">
        <f t="shared" si="7"/>
        <v>0.65810692106071045</v>
      </c>
      <c r="K35" s="353">
        <v>11.602809415337889</v>
      </c>
      <c r="L35" s="356">
        <f t="shared" si="12"/>
        <v>-0.19719058466211159</v>
      </c>
      <c r="M35" s="352">
        <v>9.8677029485401402</v>
      </c>
      <c r="N35" s="357">
        <f t="shared" si="13"/>
        <v>0.44770294854014026</v>
      </c>
    </row>
    <row r="36" spans="2:14" hidden="1" outlineLevel="1" x14ac:dyDescent="0.25">
      <c r="B36" s="114" t="s">
        <v>97</v>
      </c>
      <c r="C36" s="353">
        <v>2.6023759608665271</v>
      </c>
      <c r="D36" s="356">
        <f t="shared" si="14"/>
        <v>1.1174714630230274</v>
      </c>
      <c r="E36" s="352">
        <v>9.428845538855132</v>
      </c>
      <c r="F36" s="357">
        <f t="shared" si="15"/>
        <v>0.48884553885513249</v>
      </c>
      <c r="G36" s="353">
        <v>9.220375602459697</v>
      </c>
      <c r="H36" s="356">
        <f t="shared" si="6"/>
        <v>0.13094669127879577</v>
      </c>
      <c r="I36" s="352">
        <v>9.0338684997830399</v>
      </c>
      <c r="J36" s="357">
        <f t="shared" si="7"/>
        <v>0.26386849978304028</v>
      </c>
      <c r="K36" s="353">
        <v>11.848819497334349</v>
      </c>
      <c r="L36" s="356">
        <f t="shared" si="12"/>
        <v>0.92881949733434865</v>
      </c>
      <c r="M36" s="352">
        <v>9.6832405081082982</v>
      </c>
      <c r="N36" s="357">
        <f t="shared" si="13"/>
        <v>0.3532405081082981</v>
      </c>
    </row>
    <row r="37" spans="2:14" collapsed="1" x14ac:dyDescent="0.25">
      <c r="B37" s="71">
        <v>2012</v>
      </c>
      <c r="C37" s="355">
        <v>2.5223347230494344</v>
      </c>
      <c r="D37" s="358">
        <f t="shared" si="14"/>
        <v>0.32239764581174368</v>
      </c>
      <c r="E37" s="355">
        <v>7.3736116885430896</v>
      </c>
      <c r="F37" s="358">
        <f t="shared" si="15"/>
        <v>-7.5948496328353876E-2</v>
      </c>
      <c r="G37" s="358">
        <v>7.6573640772568705</v>
      </c>
      <c r="H37" s="358">
        <f t="shared" si="6"/>
        <v>0.27762462773186947</v>
      </c>
      <c r="I37" s="355">
        <v>7.486540054029839</v>
      </c>
      <c r="J37" s="358">
        <f t="shared" si="7"/>
        <v>0.21979545717893778</v>
      </c>
      <c r="K37" s="358">
        <v>7.9784165836535266</v>
      </c>
      <c r="L37" s="358">
        <f>K37-K50</f>
        <v>0.13761330419058559</v>
      </c>
      <c r="M37" s="355">
        <v>7.6077666015382386</v>
      </c>
      <c r="N37" s="358">
        <f>M37-M50</f>
        <v>0.19073854802550372</v>
      </c>
    </row>
    <row r="38" spans="2:14" ht="15" hidden="1" customHeight="1" outlineLevel="1" x14ac:dyDescent="0.25">
      <c r="B38" s="114" t="s">
        <v>86</v>
      </c>
      <c r="C38" s="353">
        <v>3.2806324110671938</v>
      </c>
      <c r="D38" s="356">
        <f>C38-C51</f>
        <v>0.79282753301841336</v>
      </c>
      <c r="E38" s="352">
        <v>7.9121069182389938</v>
      </c>
      <c r="F38" s="357">
        <f>E38-E51</f>
        <v>-0.20502733441594323</v>
      </c>
      <c r="G38" s="353">
        <v>7.8981278279010541</v>
      </c>
      <c r="H38" s="356">
        <f t="shared" si="6"/>
        <v>0.61672798980403698</v>
      </c>
      <c r="I38" s="352">
        <v>7.8467846944603084</v>
      </c>
      <c r="J38" s="357">
        <f t="shared" si="7"/>
        <v>0.58110650397691366</v>
      </c>
      <c r="K38" s="353">
        <v>9.6677977161500817</v>
      </c>
      <c r="L38" s="356">
        <f t="shared" ref="L38:L49" si="16">K38-K51</f>
        <v>0.88655809246441564</v>
      </c>
      <c r="M38" s="352">
        <v>8.3189847715736036</v>
      </c>
      <c r="N38" s="357">
        <f t="shared" ref="N38:N49" si="17">M38-M51</f>
        <v>0.57889781053284306</v>
      </c>
    </row>
    <row r="39" spans="2:14" ht="15" hidden="1" customHeight="1" outlineLevel="1" x14ac:dyDescent="0.25">
      <c r="B39" s="114" t="s">
        <v>87</v>
      </c>
      <c r="C39" s="353">
        <v>2.597457627118644</v>
      </c>
      <c r="D39" s="356">
        <f t="shared" ref="D39:D50" si="18">C39-C52</f>
        <v>-0.24468627890191419</v>
      </c>
      <c r="E39" s="352">
        <v>7.6</v>
      </c>
      <c r="F39" s="357">
        <f t="shared" ref="F39:F50" si="19">E39-E52</f>
        <v>-0.19000000000000039</v>
      </c>
      <c r="G39" s="353">
        <v>8.1647172413793108</v>
      </c>
      <c r="H39" s="356">
        <f t="shared" si="6"/>
        <v>0.71261848379296122</v>
      </c>
      <c r="I39" s="352">
        <v>7.93</v>
      </c>
      <c r="J39" s="357">
        <f t="shared" si="7"/>
        <v>0.58000000000000007</v>
      </c>
      <c r="K39" s="353">
        <v>9.66</v>
      </c>
      <c r="L39" s="356">
        <f t="shared" si="16"/>
        <v>0.3100000000000005</v>
      </c>
      <c r="M39" s="352">
        <v>8.35</v>
      </c>
      <c r="N39" s="357">
        <f t="shared" si="17"/>
        <v>0.40999999999999925</v>
      </c>
    </row>
    <row r="40" spans="2:14" ht="15" hidden="1" customHeight="1" outlineLevel="1" x14ac:dyDescent="0.25">
      <c r="B40" s="114" t="s">
        <v>88</v>
      </c>
      <c r="C40" s="353">
        <v>1.830057803468208</v>
      </c>
      <c r="D40" s="356">
        <f t="shared" si="18"/>
        <v>-0.71030677986512547</v>
      </c>
      <c r="E40" s="352">
        <v>6.51</v>
      </c>
      <c r="F40" s="357">
        <f t="shared" si="19"/>
        <v>0.54999999999999982</v>
      </c>
      <c r="G40" s="353">
        <v>6.1347897774113767</v>
      </c>
      <c r="H40" s="356">
        <f t="shared" si="6"/>
        <v>-0.28486875139028278</v>
      </c>
      <c r="I40" s="352">
        <v>6.09</v>
      </c>
      <c r="J40" s="357">
        <f t="shared" si="7"/>
        <v>-0.17999999999999972</v>
      </c>
      <c r="K40" s="353">
        <v>6.03</v>
      </c>
      <c r="L40" s="356">
        <f t="shared" si="16"/>
        <v>-0.16999999999999993</v>
      </c>
      <c r="M40" s="352">
        <v>6.08</v>
      </c>
      <c r="N40" s="357">
        <f t="shared" si="17"/>
        <v>-0.16999999999999993</v>
      </c>
    </row>
    <row r="41" spans="2:14" ht="15" hidden="1" customHeight="1" outlineLevel="1" x14ac:dyDescent="0.25">
      <c r="B41" s="114" t="s">
        <v>89</v>
      </c>
      <c r="C41" s="353">
        <v>2.4344528710725895</v>
      </c>
      <c r="D41" s="356">
        <f t="shared" si="18"/>
        <v>-0.82495573107794806</v>
      </c>
      <c r="E41" s="352">
        <v>6.6941813261163734</v>
      </c>
      <c r="F41" s="357">
        <f t="shared" si="19"/>
        <v>6.9017499117683734E-2</v>
      </c>
      <c r="G41" s="353">
        <v>7.3510796421911735</v>
      </c>
      <c r="H41" s="356">
        <f t="shared" si="6"/>
        <v>1.1826016938270767</v>
      </c>
      <c r="I41" s="352">
        <v>7.1589716684155302</v>
      </c>
      <c r="J41" s="357">
        <f t="shared" si="7"/>
        <v>0.99232993691742521</v>
      </c>
      <c r="K41" s="353">
        <v>6.14188679245283</v>
      </c>
      <c r="L41" s="356">
        <f t="shared" si="16"/>
        <v>-2.7509350449477665E-2</v>
      </c>
      <c r="M41" s="352">
        <v>6.922908492152466</v>
      </c>
      <c r="N41" s="357">
        <f t="shared" si="17"/>
        <v>0.75548775859142214</v>
      </c>
    </row>
    <row r="42" spans="2:14" ht="15" hidden="1" customHeight="1" outlineLevel="1" x14ac:dyDescent="0.25">
      <c r="B42" s="114" t="s">
        <v>90</v>
      </c>
      <c r="C42" s="353">
        <v>3.1285046728971961</v>
      </c>
      <c r="D42" s="356">
        <f t="shared" si="18"/>
        <v>0.65450225451751054</v>
      </c>
      <c r="E42" s="352">
        <v>6.52</v>
      </c>
      <c r="F42" s="357">
        <f t="shared" si="19"/>
        <v>0.72809808033553747</v>
      </c>
      <c r="G42" s="353">
        <v>6.621224979818261</v>
      </c>
      <c r="H42" s="356">
        <f t="shared" si="6"/>
        <v>0.42011459592334077</v>
      </c>
      <c r="I42" s="352">
        <v>6.58</v>
      </c>
      <c r="J42" s="357">
        <f t="shared" si="7"/>
        <v>0.48834713158663678</v>
      </c>
      <c r="K42" s="353">
        <v>6.64</v>
      </c>
      <c r="L42" s="356">
        <f t="shared" si="16"/>
        <v>0.19864093555993989</v>
      </c>
      <c r="M42" s="352">
        <v>6.6</v>
      </c>
      <c r="N42" s="357">
        <f t="shared" si="17"/>
        <v>0.40758243891615997</v>
      </c>
    </row>
    <row r="43" spans="2:14" ht="15" hidden="1" customHeight="1" outlineLevel="1" x14ac:dyDescent="0.25">
      <c r="B43" s="114" t="s">
        <v>91</v>
      </c>
      <c r="C43" s="353">
        <v>2.1181395348837211</v>
      </c>
      <c r="D43" s="356">
        <f t="shared" si="18"/>
        <v>-0.47132124943000431</v>
      </c>
      <c r="E43" s="352">
        <v>5.71</v>
      </c>
      <c r="F43" s="357">
        <f t="shared" si="19"/>
        <v>-0.1316230366492146</v>
      </c>
      <c r="G43" s="353">
        <v>6.0858831223431586</v>
      </c>
      <c r="H43" s="356">
        <f t="shared" si="6"/>
        <v>-7.8684515124512799E-2</v>
      </c>
      <c r="I43" s="352">
        <v>5.95</v>
      </c>
      <c r="J43" s="357">
        <f t="shared" si="7"/>
        <v>-9.9482352941175911E-2</v>
      </c>
      <c r="K43" s="353">
        <v>5.97</v>
      </c>
      <c r="L43" s="356">
        <f t="shared" si="16"/>
        <v>0.10367780222028955</v>
      </c>
      <c r="M43" s="352">
        <v>5.96</v>
      </c>
      <c r="N43" s="357">
        <f t="shared" si="17"/>
        <v>-3.1780424516898442E-2</v>
      </c>
    </row>
    <row r="44" spans="2:14" ht="15" hidden="1" customHeight="1" outlineLevel="1" x14ac:dyDescent="0.25">
      <c r="B44" s="114" t="s">
        <v>92</v>
      </c>
      <c r="C44" s="353">
        <v>1.7704367301231803</v>
      </c>
      <c r="D44" s="356">
        <f t="shared" si="18"/>
        <v>-0.69037831689876317</v>
      </c>
      <c r="E44" s="352">
        <v>7.22</v>
      </c>
      <c r="F44" s="357">
        <f t="shared" si="19"/>
        <v>0.5782726141816239</v>
      </c>
      <c r="G44" s="353">
        <v>6.8320094875613657</v>
      </c>
      <c r="H44" s="356">
        <f t="shared" si="6"/>
        <v>0.14854163492863126</v>
      </c>
      <c r="I44" s="352">
        <v>6.77</v>
      </c>
      <c r="J44" s="357">
        <f t="shared" si="7"/>
        <v>0.15513972500058504</v>
      </c>
      <c r="K44" s="353">
        <v>6.13</v>
      </c>
      <c r="L44" s="356">
        <f t="shared" si="16"/>
        <v>0.27112243041659045</v>
      </c>
      <c r="M44" s="352">
        <v>6.61</v>
      </c>
      <c r="N44" s="357">
        <f t="shared" si="17"/>
        <v>0.2521404165184995</v>
      </c>
    </row>
    <row r="45" spans="2:14" ht="15" hidden="1" customHeight="1" outlineLevel="1" x14ac:dyDescent="0.25">
      <c r="B45" s="114" t="s">
        <v>93</v>
      </c>
      <c r="C45" s="353">
        <v>1.6970649895178198</v>
      </c>
      <c r="D45" s="356">
        <f t="shared" si="18"/>
        <v>-2.8591850104821805</v>
      </c>
      <c r="E45" s="352">
        <v>7.0932887226923835</v>
      </c>
      <c r="F45" s="357">
        <f t="shared" si="19"/>
        <v>-1.0556724689971499</v>
      </c>
      <c r="G45" s="353">
        <v>6.8030679418705748</v>
      </c>
      <c r="H45" s="356">
        <f t="shared" si="6"/>
        <v>0.62951542938845861</v>
      </c>
      <c r="I45" s="352">
        <v>6.714244619367661</v>
      </c>
      <c r="J45" s="357">
        <f t="shared" si="7"/>
        <v>0.3145546891333586</v>
      </c>
      <c r="K45" s="353">
        <v>6.1531798495555048</v>
      </c>
      <c r="L45" s="356">
        <f t="shared" si="16"/>
        <v>-1.0599062878068022</v>
      </c>
      <c r="M45" s="352">
        <v>6.5705836575875489</v>
      </c>
      <c r="N45" s="357">
        <f t="shared" si="17"/>
        <v>-6.7834122074665437E-2</v>
      </c>
    </row>
    <row r="46" spans="2:14" ht="15" hidden="1" customHeight="1" outlineLevel="1" x14ac:dyDescent="0.25">
      <c r="B46" s="114" t="s">
        <v>94</v>
      </c>
      <c r="C46" s="353">
        <v>3.2144160583941606</v>
      </c>
      <c r="D46" s="356">
        <f t="shared" si="18"/>
        <v>0.10898474849000728</v>
      </c>
      <c r="E46" s="352">
        <v>7.6697907949790798</v>
      </c>
      <c r="F46" s="357">
        <f t="shared" si="19"/>
        <v>0.98876877987382539</v>
      </c>
      <c r="G46" s="353">
        <v>6.9469929995757322</v>
      </c>
      <c r="H46" s="356">
        <f t="shared" si="6"/>
        <v>0.78585307300658513</v>
      </c>
      <c r="I46" s="352">
        <v>6.9520800303686663</v>
      </c>
      <c r="J46" s="357">
        <f t="shared" si="7"/>
        <v>0.78211860317483772</v>
      </c>
      <c r="K46" s="353">
        <v>7.1064969473562956</v>
      </c>
      <c r="L46" s="356">
        <f t="shared" si="16"/>
        <v>0.56550349757463625</v>
      </c>
      <c r="M46" s="352">
        <v>6.9952208544532946</v>
      </c>
      <c r="N46" s="357">
        <f t="shared" si="17"/>
        <v>0.71159209191148864</v>
      </c>
    </row>
    <row r="47" spans="2:14" ht="15" hidden="1" customHeight="1" outlineLevel="1" x14ac:dyDescent="0.25">
      <c r="B47" s="114" t="s">
        <v>95</v>
      </c>
      <c r="C47" s="353">
        <v>1.9482120838471024</v>
      </c>
      <c r="D47" s="356">
        <f t="shared" si="18"/>
        <v>-2.7072424616074429</v>
      </c>
      <c r="E47" s="352">
        <v>8.27</v>
      </c>
      <c r="F47" s="357">
        <f t="shared" si="19"/>
        <v>0.58417510422870755</v>
      </c>
      <c r="G47" s="353">
        <v>8.283950617283951</v>
      </c>
      <c r="H47" s="356">
        <f t="shared" si="6"/>
        <v>7.4024248634270151E-2</v>
      </c>
      <c r="I47" s="352">
        <v>8.07</v>
      </c>
      <c r="J47" s="357">
        <f t="shared" si="7"/>
        <v>4.454996896337704E-2</v>
      </c>
      <c r="K47" s="353">
        <v>8.9</v>
      </c>
      <c r="L47" s="356">
        <f t="shared" si="16"/>
        <v>0.24157658845241237</v>
      </c>
      <c r="M47" s="352">
        <v>8.3000000000000007</v>
      </c>
      <c r="N47" s="357">
        <f t="shared" si="17"/>
        <v>7.1910871033086465E-2</v>
      </c>
    </row>
    <row r="48" spans="2:14" ht="15" hidden="1" customHeight="1" outlineLevel="1" x14ac:dyDescent="0.25">
      <c r="B48" s="114" t="s">
        <v>96</v>
      </c>
      <c r="C48" s="353">
        <v>2.263395739186572</v>
      </c>
      <c r="D48" s="356">
        <f t="shared" si="18"/>
        <v>-2.8813569749268173</v>
      </c>
      <c r="E48" s="352">
        <v>8.81</v>
      </c>
      <c r="F48" s="357">
        <f t="shared" si="19"/>
        <v>0.5</v>
      </c>
      <c r="G48" s="353">
        <v>8.9304122970837518</v>
      </c>
      <c r="H48" s="356">
        <f t="shared" si="6"/>
        <v>-0.31721981474589001</v>
      </c>
      <c r="I48" s="352">
        <v>8.67</v>
      </c>
      <c r="J48" s="357">
        <f t="shared" si="7"/>
        <v>-0.32000000000000028</v>
      </c>
      <c r="K48" s="353">
        <v>11.8</v>
      </c>
      <c r="L48" s="356">
        <f t="shared" si="16"/>
        <v>1.0400000000000009</v>
      </c>
      <c r="M48" s="352">
        <v>9.42</v>
      </c>
      <c r="N48" s="357">
        <f t="shared" si="17"/>
        <v>-9.9999999999999645E-2</v>
      </c>
    </row>
    <row r="49" spans="2:14" ht="15" hidden="1" customHeight="1" outlineLevel="1" x14ac:dyDescent="0.25">
      <c r="B49" s="114" t="s">
        <v>97</v>
      </c>
      <c r="C49" s="353">
        <v>1.4849044978434998</v>
      </c>
      <c r="D49" s="356">
        <f t="shared" si="18"/>
        <v>-3.0277790802606388</v>
      </c>
      <c r="E49" s="352">
        <v>8.94</v>
      </c>
      <c r="F49" s="357">
        <f t="shared" si="19"/>
        <v>0.34999999999999964</v>
      </c>
      <c r="G49" s="353">
        <v>9.0894289111809012</v>
      </c>
      <c r="H49" s="356">
        <f t="shared" si="6"/>
        <v>-0.38103932883918468</v>
      </c>
      <c r="I49" s="352">
        <v>8.77</v>
      </c>
      <c r="J49" s="357">
        <f t="shared" si="7"/>
        <v>-0.46000000000000085</v>
      </c>
      <c r="K49" s="353">
        <v>10.92</v>
      </c>
      <c r="L49" s="356">
        <f t="shared" si="16"/>
        <v>1.0099999999999998</v>
      </c>
      <c r="M49" s="352">
        <v>9.33</v>
      </c>
      <c r="N49" s="357">
        <f t="shared" si="17"/>
        <v>-0.11999999999999922</v>
      </c>
    </row>
    <row r="50" spans="2:14" collapsed="1" x14ac:dyDescent="0.25">
      <c r="B50" s="71">
        <v>2011</v>
      </c>
      <c r="C50" s="355">
        <v>2.1999370772376907</v>
      </c>
      <c r="D50" s="358">
        <f t="shared" si="18"/>
        <v>-1.1484936688626664</v>
      </c>
      <c r="E50" s="355">
        <v>7.4495601848714434</v>
      </c>
      <c r="F50" s="358">
        <f t="shared" si="19"/>
        <v>0.22726708524863426</v>
      </c>
      <c r="G50" s="358">
        <v>7.379739449525001</v>
      </c>
      <c r="H50" s="358">
        <f t="shared" si="6"/>
        <v>0.30836337845660644</v>
      </c>
      <c r="I50" s="355">
        <v>7.2667445968509012</v>
      </c>
      <c r="J50" s="358">
        <f t="shared" si="7"/>
        <v>0.25374373351232027</v>
      </c>
      <c r="K50" s="358">
        <v>7.840803279462941</v>
      </c>
      <c r="L50" s="358">
        <f>K50-K63</f>
        <v>0.25446858923214677</v>
      </c>
      <c r="M50" s="355">
        <v>7.4170280535127349</v>
      </c>
      <c r="N50" s="358">
        <f>M50-M63</f>
        <v>0.22729099249380447</v>
      </c>
    </row>
    <row r="51" spans="2:14" ht="15" hidden="1" customHeight="1" outlineLevel="1" x14ac:dyDescent="0.25">
      <c r="B51" s="114" t="s">
        <v>86</v>
      </c>
      <c r="C51" s="353">
        <v>2.4878048780487805</v>
      </c>
      <c r="D51" s="356">
        <f>C51-C64</f>
        <v>-1.8046058362369339</v>
      </c>
      <c r="E51" s="352">
        <v>8.117134252654937</v>
      </c>
      <c r="F51" s="357">
        <f>E51-E64</f>
        <v>0.14860907279882163</v>
      </c>
      <c r="G51" s="353">
        <v>7.2813998380970171</v>
      </c>
      <c r="H51" s="356">
        <f t="shared" si="6"/>
        <v>-0.56330549725111734</v>
      </c>
      <c r="I51" s="352">
        <v>7.2656781904833947</v>
      </c>
      <c r="J51" s="357">
        <f t="shared" si="7"/>
        <v>-0.52288779331841528</v>
      </c>
      <c r="K51" s="353">
        <v>8.781239623685666</v>
      </c>
      <c r="L51" s="356">
        <f t="shared" ref="L51:L62" si="20">K51-K64</f>
        <v>0.20244469466994985</v>
      </c>
      <c r="M51" s="352">
        <v>7.7400869610407605</v>
      </c>
      <c r="N51" s="357">
        <f t="shared" ref="N51:N62" si="21">M51-M64</f>
        <v>-0.31248200201502829</v>
      </c>
    </row>
    <row r="52" spans="2:14" ht="15" hidden="1" customHeight="1" outlineLevel="1" x14ac:dyDescent="0.25">
      <c r="B52" s="114" t="s">
        <v>87</v>
      </c>
      <c r="C52" s="353">
        <v>2.8421439060205582</v>
      </c>
      <c r="D52" s="356">
        <f t="shared" ref="D52:F101" si="22">C52-C65</f>
        <v>-0.65141832573909841</v>
      </c>
      <c r="E52" s="352">
        <v>7.79</v>
      </c>
      <c r="F52" s="357">
        <f t="shared" si="22"/>
        <v>0.33086069875543522</v>
      </c>
      <c r="G52" s="353">
        <v>7.4520987575863495</v>
      </c>
      <c r="H52" s="356">
        <f t="shared" si="6"/>
        <v>-0.17558243455634592</v>
      </c>
      <c r="I52" s="352">
        <v>7.35</v>
      </c>
      <c r="J52" s="357">
        <f t="shared" si="7"/>
        <v>-0.22837671847687435</v>
      </c>
      <c r="K52" s="353">
        <v>9.35</v>
      </c>
      <c r="L52" s="356">
        <f t="shared" si="20"/>
        <v>0.45787451984635119</v>
      </c>
      <c r="M52" s="352">
        <v>7.94</v>
      </c>
      <c r="N52" s="357">
        <f t="shared" si="21"/>
        <v>-4.1548184288942025E-2</v>
      </c>
    </row>
    <row r="53" spans="2:14" ht="15" hidden="1" customHeight="1" outlineLevel="1" x14ac:dyDescent="0.25">
      <c r="B53" s="114" t="s">
        <v>88</v>
      </c>
      <c r="C53" s="353">
        <v>2.5403645833333335</v>
      </c>
      <c r="D53" s="356">
        <f t="shared" si="22"/>
        <v>0.20462971301633059</v>
      </c>
      <c r="E53" s="352">
        <v>5.96</v>
      </c>
      <c r="F53" s="357">
        <f t="shared" si="22"/>
        <v>-0.82260869565217387</v>
      </c>
      <c r="G53" s="353">
        <v>6.4196585288016594</v>
      </c>
      <c r="H53" s="356">
        <f t="shared" si="6"/>
        <v>-1.4016345032260347E-2</v>
      </c>
      <c r="I53" s="352">
        <v>6.27</v>
      </c>
      <c r="J53" s="357">
        <f t="shared" si="7"/>
        <v>-0.1347240399405587</v>
      </c>
      <c r="K53" s="353">
        <v>6.2</v>
      </c>
      <c r="L53" s="356">
        <f t="shared" si="20"/>
        <v>-0.19043706380240533</v>
      </c>
      <c r="M53" s="352">
        <v>6.25</v>
      </c>
      <c r="N53" s="357">
        <f t="shared" si="21"/>
        <v>-0.1497950819672127</v>
      </c>
    </row>
    <row r="54" spans="2:14" ht="15" hidden="1" customHeight="1" outlineLevel="1" x14ac:dyDescent="0.25">
      <c r="B54" s="114" t="s">
        <v>89</v>
      </c>
      <c r="C54" s="353">
        <v>3.2594086021505375</v>
      </c>
      <c r="D54" s="356">
        <f t="shared" si="22"/>
        <v>0.67747904625467248</v>
      </c>
      <c r="E54" s="352">
        <v>6.6251638269986897</v>
      </c>
      <c r="F54" s="357">
        <f t="shared" si="22"/>
        <v>-0.24483617300131044</v>
      </c>
      <c r="G54" s="353">
        <v>6.1684779483640968</v>
      </c>
      <c r="H54" s="356">
        <f t="shared" si="6"/>
        <v>-0.87632654113626529</v>
      </c>
      <c r="I54" s="352">
        <v>6.166641731498105</v>
      </c>
      <c r="J54" s="357">
        <f t="shared" si="7"/>
        <v>-0.78335826850189516</v>
      </c>
      <c r="K54" s="353">
        <v>6.1693961429023076</v>
      </c>
      <c r="L54" s="356">
        <f t="shared" si="20"/>
        <v>-0.52060385709769275</v>
      </c>
      <c r="M54" s="352">
        <v>6.1674207335610438</v>
      </c>
      <c r="N54" s="357">
        <f t="shared" si="21"/>
        <v>-0.69257926643895651</v>
      </c>
    </row>
    <row r="55" spans="2:14" ht="15" hidden="1" customHeight="1" outlineLevel="1" x14ac:dyDescent="0.25">
      <c r="B55" s="114" t="s">
        <v>90</v>
      </c>
      <c r="C55" s="353">
        <v>2.4740024183796856</v>
      </c>
      <c r="D55" s="356">
        <f t="shared" si="22"/>
        <v>-1.2316531086126021</v>
      </c>
      <c r="E55" s="352">
        <v>5.7919019196644621</v>
      </c>
      <c r="F55" s="357">
        <f t="shared" si="22"/>
        <v>-0.25809808033553772</v>
      </c>
      <c r="G55" s="353">
        <v>6.2011103838949202</v>
      </c>
      <c r="H55" s="356">
        <f t="shared" si="6"/>
        <v>-0.33467009801337255</v>
      </c>
      <c r="I55" s="352">
        <v>6.0916528684133633</v>
      </c>
      <c r="J55" s="357">
        <f t="shared" si="7"/>
        <v>-0.33834713158663643</v>
      </c>
      <c r="K55" s="353">
        <v>6.4413590644400598</v>
      </c>
      <c r="L55" s="356">
        <f t="shared" si="20"/>
        <v>-0.10864093555994003</v>
      </c>
      <c r="M55" s="352">
        <v>6.1924175610838397</v>
      </c>
      <c r="N55" s="357">
        <f t="shared" si="21"/>
        <v>-0.27758243891616008</v>
      </c>
    </row>
    <row r="56" spans="2:14" ht="15" hidden="1" customHeight="1" outlineLevel="1" x14ac:dyDescent="0.25">
      <c r="B56" s="114" t="s">
        <v>91</v>
      </c>
      <c r="C56" s="353">
        <v>2.5894607843137254</v>
      </c>
      <c r="D56" s="356">
        <f t="shared" si="22"/>
        <v>-1.2105392156862744</v>
      </c>
      <c r="E56" s="352">
        <v>5.8416230366492146</v>
      </c>
      <c r="F56" s="357">
        <f t="shared" si="22"/>
        <v>3.1623036649214953E-2</v>
      </c>
      <c r="G56" s="353">
        <v>6.1645676374676714</v>
      </c>
      <c r="H56" s="356">
        <f t="shared" si="6"/>
        <v>-0.1014324129063553</v>
      </c>
      <c r="I56" s="352">
        <v>6.0494823529411761</v>
      </c>
      <c r="J56" s="357">
        <f t="shared" si="7"/>
        <v>-0.13051764705882363</v>
      </c>
      <c r="K56" s="353">
        <v>5.8663221977797102</v>
      </c>
      <c r="L56" s="356">
        <f t="shared" si="20"/>
        <v>-0.46367780222028987</v>
      </c>
      <c r="M56" s="352">
        <v>5.9917804245168984</v>
      </c>
      <c r="N56" s="357">
        <f t="shared" si="21"/>
        <v>-0.23821957548310202</v>
      </c>
    </row>
    <row r="57" spans="2:14" ht="15" hidden="1" customHeight="1" outlineLevel="1" x14ac:dyDescent="0.25">
      <c r="B57" s="114" t="s">
        <v>92</v>
      </c>
      <c r="C57" s="353">
        <v>2.4608150470219434</v>
      </c>
      <c r="D57" s="356">
        <f t="shared" si="22"/>
        <v>-1.9431258396775637</v>
      </c>
      <c r="E57" s="352">
        <v>6.6417273858183759</v>
      </c>
      <c r="F57" s="357">
        <f t="shared" si="22"/>
        <v>0.54071276331762963</v>
      </c>
      <c r="G57" s="353">
        <v>6.6834678526327345</v>
      </c>
      <c r="H57" s="356">
        <f t="shared" si="6"/>
        <v>0.14708417016305386</v>
      </c>
      <c r="I57" s="352">
        <v>6.6148602749994145</v>
      </c>
      <c r="J57" s="357">
        <f t="shared" si="7"/>
        <v>0.16318294860964766</v>
      </c>
      <c r="K57" s="353">
        <v>5.8588775695834094</v>
      </c>
      <c r="L57" s="356">
        <f t="shared" si="20"/>
        <v>-0.75085249667709686</v>
      </c>
      <c r="M57" s="352">
        <v>6.3578595834815008</v>
      </c>
      <c r="N57" s="357">
        <f t="shared" si="21"/>
        <v>-0.15110179876335739</v>
      </c>
    </row>
    <row r="58" spans="2:14" ht="15" hidden="1" customHeight="1" outlineLevel="1" x14ac:dyDescent="0.25">
      <c r="B58" s="114" t="s">
        <v>93</v>
      </c>
      <c r="C58" s="353">
        <v>4.5562500000000004</v>
      </c>
      <c r="D58" s="356">
        <f t="shared" si="22"/>
        <v>1.8712683150183156</v>
      </c>
      <c r="E58" s="352">
        <v>8.1489611916895335</v>
      </c>
      <c r="F58" s="357">
        <f t="shared" si="22"/>
        <v>1.6589611916895333</v>
      </c>
      <c r="G58" s="353">
        <v>6.1735525124821162</v>
      </c>
      <c r="H58" s="356">
        <f t="shared" si="6"/>
        <v>-0.58560565917194474</v>
      </c>
      <c r="I58" s="352">
        <v>6.3996899302343024</v>
      </c>
      <c r="J58" s="357">
        <f t="shared" si="7"/>
        <v>-0.28031006976569728</v>
      </c>
      <c r="K58" s="353">
        <v>7.213086137362307</v>
      </c>
      <c r="L58" s="356">
        <f t="shared" si="20"/>
        <v>0.37308613736230711</v>
      </c>
      <c r="M58" s="352">
        <v>6.6384177796622144</v>
      </c>
      <c r="N58" s="357">
        <f t="shared" si="21"/>
        <v>-0.10158222033778586</v>
      </c>
    </row>
    <row r="59" spans="2:14" ht="15" hidden="1" customHeight="1" outlineLevel="1" x14ac:dyDescent="0.25">
      <c r="B59" s="114" t="s">
        <v>94</v>
      </c>
      <c r="C59" s="353">
        <v>3.1054313099041533</v>
      </c>
      <c r="D59" s="356">
        <f t="shared" si="22"/>
        <v>-0.20089780401989721</v>
      </c>
      <c r="E59" s="352">
        <v>6.6810220151052544</v>
      </c>
      <c r="F59" s="357">
        <f t="shared" si="22"/>
        <v>0.49102201510525401</v>
      </c>
      <c r="G59" s="353">
        <v>6.1611399265691471</v>
      </c>
      <c r="H59" s="356">
        <f t="shared" si="6"/>
        <v>-0.24367536005505652</v>
      </c>
      <c r="I59" s="352">
        <v>6.1699614271938286</v>
      </c>
      <c r="J59" s="357">
        <f t="shared" si="7"/>
        <v>-0.15003857280617172</v>
      </c>
      <c r="K59" s="353">
        <v>6.5409934497816593</v>
      </c>
      <c r="L59" s="356">
        <f t="shared" si="20"/>
        <v>-4.900655021834055E-2</v>
      </c>
      <c r="M59" s="352">
        <v>6.2836287625418059</v>
      </c>
      <c r="N59" s="357">
        <f t="shared" si="21"/>
        <v>-0.11637123745819444</v>
      </c>
    </row>
    <row r="60" spans="2:14" ht="15" hidden="1" customHeight="1" outlineLevel="1" x14ac:dyDescent="0.25">
      <c r="B60" s="114" t="s">
        <v>95</v>
      </c>
      <c r="C60" s="353">
        <v>4.6554545454545453</v>
      </c>
      <c r="D60" s="356">
        <f t="shared" si="22"/>
        <v>0.84323068683893432</v>
      </c>
      <c r="E60" s="352">
        <v>7.685824895771292</v>
      </c>
      <c r="F60" s="357">
        <f t="shared" si="22"/>
        <v>0.19582489577129181</v>
      </c>
      <c r="G60" s="353">
        <v>8.2099263686496808</v>
      </c>
      <c r="H60" s="356">
        <f t="shared" si="6"/>
        <v>-0.28873034776822948</v>
      </c>
      <c r="I60" s="352">
        <v>8.0254500310366232</v>
      </c>
      <c r="J60" s="357">
        <f t="shared" si="7"/>
        <v>-0.15454996896337647</v>
      </c>
      <c r="K60" s="353">
        <v>8.658423411547588</v>
      </c>
      <c r="L60" s="356">
        <f t="shared" si="20"/>
        <v>-0.14157658845241272</v>
      </c>
      <c r="M60" s="352">
        <v>8.2280891289669142</v>
      </c>
      <c r="N60" s="357">
        <f t="shared" si="21"/>
        <v>-0.17191087103308611</v>
      </c>
    </row>
    <row r="61" spans="2:14" ht="15" hidden="1" customHeight="1" outlineLevel="1" x14ac:dyDescent="0.25">
      <c r="B61" s="114" t="s">
        <v>96</v>
      </c>
      <c r="C61" s="353">
        <v>5.1447527141133893</v>
      </c>
      <c r="D61" s="356">
        <f t="shared" si="22"/>
        <v>0.55221653741879706</v>
      </c>
      <c r="E61" s="352">
        <v>8.31</v>
      </c>
      <c r="F61" s="357">
        <f t="shared" si="22"/>
        <v>0.74000000000000021</v>
      </c>
      <c r="G61" s="353">
        <v>9.2476321118296418</v>
      </c>
      <c r="H61" s="356">
        <f t="shared" si="6"/>
        <v>0.94720153783890026</v>
      </c>
      <c r="I61" s="352">
        <v>8.99</v>
      </c>
      <c r="J61" s="357">
        <f t="shared" si="7"/>
        <v>0.96000000000000085</v>
      </c>
      <c r="K61" s="353">
        <v>10.76</v>
      </c>
      <c r="L61" s="356">
        <f t="shared" si="20"/>
        <v>-0.25999999999999979</v>
      </c>
      <c r="M61" s="352">
        <v>9.52</v>
      </c>
      <c r="N61" s="357">
        <f t="shared" si="21"/>
        <v>0.52999999999999936</v>
      </c>
    </row>
    <row r="62" spans="2:14" ht="15" hidden="1" customHeight="1" outlineLevel="1" x14ac:dyDescent="0.25">
      <c r="B62" s="114" t="s">
        <v>97</v>
      </c>
      <c r="C62" s="353">
        <v>4.5126835781041388</v>
      </c>
      <c r="D62" s="356">
        <f t="shared" si="22"/>
        <v>0.45698948001602613</v>
      </c>
      <c r="E62" s="352">
        <v>8.59</v>
      </c>
      <c r="F62" s="357">
        <f t="shared" si="22"/>
        <v>-0.76999999999999957</v>
      </c>
      <c r="G62" s="353">
        <v>9.4704682400200859</v>
      </c>
      <c r="H62" s="356">
        <f t="shared" si="6"/>
        <v>-0.52990545205764228</v>
      </c>
      <c r="I62" s="352">
        <v>9.23</v>
      </c>
      <c r="J62" s="357">
        <f t="shared" si="7"/>
        <v>-0.45999999999999908</v>
      </c>
      <c r="K62" s="353">
        <v>9.91</v>
      </c>
      <c r="L62" s="356">
        <f t="shared" si="20"/>
        <v>-1.5099999999999998</v>
      </c>
      <c r="M62" s="352">
        <v>9.4499999999999993</v>
      </c>
      <c r="N62" s="357">
        <f t="shared" si="21"/>
        <v>-0.85000000000000142</v>
      </c>
    </row>
    <row r="63" spans="2:14" collapsed="1" x14ac:dyDescent="0.25">
      <c r="B63" s="71">
        <v>2010</v>
      </c>
      <c r="C63" s="355">
        <v>3.3484307461003571</v>
      </c>
      <c r="D63" s="358">
        <f t="shared" si="22"/>
        <v>-0.36821283654045533</v>
      </c>
      <c r="E63" s="355">
        <v>7.2222930996228092</v>
      </c>
      <c r="F63" s="358">
        <f t="shared" si="22"/>
        <v>0.24123044406605132</v>
      </c>
      <c r="G63" s="358">
        <v>7.0713760710683946</v>
      </c>
      <c r="H63" s="358">
        <f t="shared" si="6"/>
        <v>-0.20159209534856437</v>
      </c>
      <c r="I63" s="355">
        <v>7.013000863338581</v>
      </c>
      <c r="J63" s="358">
        <f t="shared" si="7"/>
        <v>-0.15257871684980362</v>
      </c>
      <c r="K63" s="358">
        <v>7.5863346902307942</v>
      </c>
      <c r="L63" s="358">
        <f>K63-K76</f>
        <v>-0.21926832289338094</v>
      </c>
      <c r="M63" s="355">
        <v>7.1897370610189304</v>
      </c>
      <c r="N63" s="358">
        <f>M63-M76</f>
        <v>-0.18976177874372713</v>
      </c>
    </row>
    <row r="64" spans="2:14" ht="15" hidden="1" customHeight="1" outlineLevel="1" x14ac:dyDescent="0.25">
      <c r="B64" s="114" t="s">
        <v>86</v>
      </c>
      <c r="C64" s="353">
        <v>4.2924107142857144</v>
      </c>
      <c r="D64" s="356">
        <f t="shared" si="22"/>
        <v>0.93118410305910304</v>
      </c>
      <c r="E64" s="352">
        <v>7.9685251798561154</v>
      </c>
      <c r="F64" s="357">
        <f t="shared" si="22"/>
        <v>0.21852517985611541</v>
      </c>
      <c r="G64" s="353">
        <v>7.8447053353481344</v>
      </c>
      <c r="H64" s="356">
        <f t="shared" si="6"/>
        <v>-0.38588985606035386</v>
      </c>
      <c r="I64" s="352">
        <v>7.78856598380181</v>
      </c>
      <c r="J64" s="357">
        <f t="shared" si="7"/>
        <v>-0.13143401619818995</v>
      </c>
      <c r="K64" s="353">
        <v>8.5787949290157162</v>
      </c>
      <c r="L64" s="356">
        <f>K64-K77</f>
        <v>-0.60120507098428355</v>
      </c>
      <c r="M64" s="352">
        <v>8.0525689630557888</v>
      </c>
      <c r="N64" s="357">
        <f>M64-M77</f>
        <v>-0.30743103694421059</v>
      </c>
    </row>
    <row r="65" spans="2:14" ht="15" hidden="1" customHeight="1" outlineLevel="1" x14ac:dyDescent="0.25">
      <c r="B65" s="114" t="s">
        <v>87</v>
      </c>
      <c r="C65" s="353">
        <v>3.4935622317596566</v>
      </c>
      <c r="D65" s="356">
        <f t="shared" si="22"/>
        <v>0.9784434412628964</v>
      </c>
      <c r="E65" s="352">
        <v>7.4591393012445648</v>
      </c>
      <c r="F65" s="357">
        <f t="shared" si="22"/>
        <v>-1.0860698755434939E-2</v>
      </c>
      <c r="G65" s="353">
        <v>7.6276811921426955</v>
      </c>
      <c r="H65" s="356">
        <f t="shared" si="6"/>
        <v>-0.22151106517065067</v>
      </c>
      <c r="I65" s="352">
        <v>7.578376718476874</v>
      </c>
      <c r="J65" s="357">
        <f t="shared" si="7"/>
        <v>2.8376718476874174E-2</v>
      </c>
      <c r="K65" s="353">
        <v>8.8921254801536485</v>
      </c>
      <c r="L65" s="356">
        <f>K65-K78</f>
        <v>-1.7874519846351689E-2</v>
      </c>
      <c r="M65" s="352">
        <v>7.9815481842889424</v>
      </c>
      <c r="N65" s="357">
        <f>M65-M78</f>
        <v>-2.8451815711057371E-2</v>
      </c>
    </row>
    <row r="66" spans="2:14" ht="15" hidden="1" customHeight="1" outlineLevel="1" x14ac:dyDescent="0.25">
      <c r="B66" s="114" t="s">
        <v>88</v>
      </c>
      <c r="C66" s="353">
        <v>2.3357348703170029</v>
      </c>
      <c r="D66" s="356">
        <f t="shared" si="22"/>
        <v>3.2953580810049843E-2</v>
      </c>
      <c r="E66" s="352">
        <v>6.7826086956521738</v>
      </c>
      <c r="F66" s="357">
        <f t="shared" si="22"/>
        <v>-0.16739130434782634</v>
      </c>
      <c r="G66" s="353">
        <v>6.4336748738339198</v>
      </c>
      <c r="H66" s="356">
        <f t="shared" si="6"/>
        <v>-1.0110897464038864</v>
      </c>
      <c r="I66" s="352">
        <v>6.4047240399405583</v>
      </c>
      <c r="J66" s="357">
        <f t="shared" si="7"/>
        <v>-0.75527596005944186</v>
      </c>
      <c r="K66" s="353">
        <v>6.3904370638024055</v>
      </c>
      <c r="L66" s="356">
        <f>K66-K79</f>
        <v>-0.82956293619759425</v>
      </c>
      <c r="M66" s="352">
        <v>6.3997950819672127</v>
      </c>
      <c r="N66" s="357">
        <f>M66-M79</f>
        <v>-0.78020491803278702</v>
      </c>
    </row>
    <row r="67" spans="2:14" ht="15" hidden="1" customHeight="1" outlineLevel="1" x14ac:dyDescent="0.25">
      <c r="B67" s="114" t="s">
        <v>89</v>
      </c>
      <c r="C67" s="353">
        <v>2.581929555895865</v>
      </c>
      <c r="D67" s="356">
        <f t="shared" si="22"/>
        <v>-0.50772058987672963</v>
      </c>
      <c r="E67" s="352">
        <v>6.87</v>
      </c>
      <c r="F67" s="357">
        <f t="shared" si="22"/>
        <v>0.17999999999999972</v>
      </c>
      <c r="G67" s="353">
        <v>7.0448044895003621</v>
      </c>
      <c r="H67" s="356">
        <f t="shared" si="6"/>
        <v>-0.32199759987862819</v>
      </c>
      <c r="I67" s="352">
        <v>6.95</v>
      </c>
      <c r="J67" s="357">
        <f t="shared" si="7"/>
        <v>-0.17999999999999972</v>
      </c>
      <c r="K67" s="353">
        <v>6.69</v>
      </c>
      <c r="L67" s="356">
        <f t="shared" ref="L67:L101" si="23">K67-K80</f>
        <v>-0.71999999999999975</v>
      </c>
      <c r="M67" s="352">
        <v>6.86</v>
      </c>
      <c r="N67" s="357">
        <f t="shared" ref="N67:N101" si="24">M67-M80</f>
        <v>-0.35999999999999943</v>
      </c>
    </row>
    <row r="68" spans="2:14" ht="15" hidden="1" customHeight="1" outlineLevel="1" x14ac:dyDescent="0.25">
      <c r="B68" s="114" t="s">
        <v>90</v>
      </c>
      <c r="C68" s="353">
        <v>3.7056555269922877</v>
      </c>
      <c r="D68" s="356">
        <f t="shared" si="22"/>
        <v>0.49104595520387484</v>
      </c>
      <c r="E68" s="352">
        <v>6.05</v>
      </c>
      <c r="F68" s="357">
        <f t="shared" si="22"/>
        <v>-0.12000000000000011</v>
      </c>
      <c r="G68" s="353">
        <v>6.5357804819082927</v>
      </c>
      <c r="H68" s="356">
        <f t="shared" si="6"/>
        <v>-0.49696856918938259</v>
      </c>
      <c r="I68" s="352">
        <v>6.43</v>
      </c>
      <c r="J68" s="357">
        <f t="shared" si="7"/>
        <v>-0.3100000000000005</v>
      </c>
      <c r="K68" s="353">
        <v>6.55</v>
      </c>
      <c r="L68" s="356">
        <f t="shared" si="23"/>
        <v>-0.79999999999999982</v>
      </c>
      <c r="M68" s="352">
        <v>6.47</v>
      </c>
      <c r="N68" s="357">
        <f t="shared" si="24"/>
        <v>-0.49000000000000021</v>
      </c>
    </row>
    <row r="69" spans="2:14" ht="15" hidden="1" customHeight="1" outlineLevel="1" x14ac:dyDescent="0.25">
      <c r="B69" s="114" t="s">
        <v>91</v>
      </c>
      <c r="C69" s="353">
        <v>3.8</v>
      </c>
      <c r="D69" s="356">
        <f t="shared" si="22"/>
        <v>1.2826732673267327</v>
      </c>
      <c r="E69" s="352">
        <v>5.81</v>
      </c>
      <c r="F69" s="357">
        <f t="shared" si="22"/>
        <v>-1.0000000000000675E-2</v>
      </c>
      <c r="G69" s="353">
        <v>6.2660000503740267</v>
      </c>
      <c r="H69" s="356">
        <f t="shared" si="6"/>
        <v>-0.76077568607047752</v>
      </c>
      <c r="I69" s="352">
        <v>6.18</v>
      </c>
      <c r="J69" s="357">
        <f t="shared" si="7"/>
        <v>-0.5</v>
      </c>
      <c r="K69" s="353">
        <v>6.33</v>
      </c>
      <c r="L69" s="356">
        <f t="shared" si="23"/>
        <v>-0.65000000000000036</v>
      </c>
      <c r="M69" s="352">
        <v>6.23</v>
      </c>
      <c r="N69" s="357">
        <f t="shared" si="24"/>
        <v>-0.55999999999999961</v>
      </c>
    </row>
    <row r="70" spans="2:14" ht="15" hidden="1" customHeight="1" outlineLevel="1" x14ac:dyDescent="0.25">
      <c r="B70" s="114" t="s">
        <v>92</v>
      </c>
      <c r="C70" s="353">
        <v>4.4039408866995071</v>
      </c>
      <c r="D70" s="356">
        <f t="shared" si="22"/>
        <v>1.9604332981666235</v>
      </c>
      <c r="E70" s="352">
        <v>6.1010146225007462</v>
      </c>
      <c r="F70" s="357">
        <f t="shared" si="22"/>
        <v>-1.3289853774992535</v>
      </c>
      <c r="G70" s="353">
        <v>6.5363836824696806</v>
      </c>
      <c r="H70" s="356">
        <f t="shared" si="6"/>
        <v>-0.32779806931705835</v>
      </c>
      <c r="I70" s="352">
        <v>6.4516773263897669</v>
      </c>
      <c r="J70" s="357">
        <f t="shared" si="7"/>
        <v>-0.39832267361023277</v>
      </c>
      <c r="K70" s="353">
        <v>6.6097300662605063</v>
      </c>
      <c r="L70" s="356">
        <f t="shared" si="23"/>
        <v>-0.48026993373949356</v>
      </c>
      <c r="M70" s="352">
        <v>6.5089613822448582</v>
      </c>
      <c r="N70" s="357">
        <f t="shared" si="24"/>
        <v>-0.42103861775514151</v>
      </c>
    </row>
    <row r="71" spans="2:14" ht="15" hidden="1" customHeight="1" outlineLevel="1" x14ac:dyDescent="0.25">
      <c r="B71" s="114" t="s">
        <v>93</v>
      </c>
      <c r="C71" s="353">
        <v>2.6849816849816848</v>
      </c>
      <c r="D71" s="356">
        <f t="shared" si="22"/>
        <v>0.50194597069597036</v>
      </c>
      <c r="E71" s="352">
        <v>6.49</v>
      </c>
      <c r="F71" s="357">
        <f t="shared" si="22"/>
        <v>-4.0000000000000036E-2</v>
      </c>
      <c r="G71" s="353">
        <v>6.759158171654061</v>
      </c>
      <c r="H71" s="356">
        <f t="shared" si="6"/>
        <v>-0.22491887138169719</v>
      </c>
      <c r="I71" s="352">
        <v>6.68</v>
      </c>
      <c r="J71" s="357">
        <f t="shared" si="7"/>
        <v>-3.0000000000000249E-2</v>
      </c>
      <c r="K71" s="353">
        <v>6.84</v>
      </c>
      <c r="L71" s="356">
        <f t="shared" si="23"/>
        <v>-0.25999999999999979</v>
      </c>
      <c r="M71" s="352">
        <v>6.74</v>
      </c>
      <c r="N71" s="357">
        <f t="shared" si="24"/>
        <v>-0.10999999999999943</v>
      </c>
    </row>
    <row r="72" spans="2:14" ht="15" hidden="1" customHeight="1" outlineLevel="1" x14ac:dyDescent="0.25">
      <c r="B72" s="114" t="s">
        <v>94</v>
      </c>
      <c r="C72" s="353">
        <v>3.3063291139240505</v>
      </c>
      <c r="D72" s="356">
        <f t="shared" si="22"/>
        <v>0.15609118054539639</v>
      </c>
      <c r="E72" s="352">
        <v>6.19</v>
      </c>
      <c r="F72" s="357">
        <f t="shared" si="22"/>
        <v>-1.5699999999999994</v>
      </c>
      <c r="G72" s="353">
        <v>6.4048152866242036</v>
      </c>
      <c r="H72" s="356">
        <f t="shared" si="6"/>
        <v>-1.6894880729329804</v>
      </c>
      <c r="I72" s="352">
        <v>6.32</v>
      </c>
      <c r="J72" s="357">
        <f t="shared" si="7"/>
        <v>-1.5599999999999996</v>
      </c>
      <c r="K72" s="353">
        <v>6.59</v>
      </c>
      <c r="L72" s="356">
        <f t="shared" si="23"/>
        <v>-1.58</v>
      </c>
      <c r="M72" s="352">
        <v>6.4</v>
      </c>
      <c r="N72" s="357">
        <f t="shared" si="24"/>
        <v>-1.58</v>
      </c>
    </row>
    <row r="73" spans="2:14" ht="15" hidden="1" customHeight="1" outlineLevel="1" x14ac:dyDescent="0.25">
      <c r="B73" s="114" t="s">
        <v>95</v>
      </c>
      <c r="C73" s="353">
        <v>3.812223858615611</v>
      </c>
      <c r="D73" s="356">
        <f t="shared" si="22"/>
        <v>-0.36277614138438885</v>
      </c>
      <c r="E73" s="352">
        <v>7.49</v>
      </c>
      <c r="F73" s="357">
        <f t="shared" si="22"/>
        <v>0.64000000000000057</v>
      </c>
      <c r="G73" s="353">
        <v>8.4986567164179103</v>
      </c>
      <c r="H73" s="356">
        <f t="shared" si="6"/>
        <v>1.3456604530973397</v>
      </c>
      <c r="I73" s="352">
        <v>8.18</v>
      </c>
      <c r="J73" s="357">
        <f t="shared" si="7"/>
        <v>1.21</v>
      </c>
      <c r="K73" s="353">
        <v>8.8000000000000007</v>
      </c>
      <c r="L73" s="356">
        <f t="shared" si="23"/>
        <v>0.29000000000000092</v>
      </c>
      <c r="M73" s="352">
        <v>8.4</v>
      </c>
      <c r="N73" s="357">
        <f t="shared" si="24"/>
        <v>0.91999999999999993</v>
      </c>
    </row>
    <row r="74" spans="2:14" ht="15" hidden="1" customHeight="1" outlineLevel="1" x14ac:dyDescent="0.25">
      <c r="B74" s="114" t="s">
        <v>96</v>
      </c>
      <c r="C74" s="353">
        <v>4.5925361766945922</v>
      </c>
      <c r="D74" s="356">
        <f t="shared" si="22"/>
        <v>-0.1633013867571842</v>
      </c>
      <c r="E74" s="352">
        <v>7.57</v>
      </c>
      <c r="F74" s="357">
        <f t="shared" si="22"/>
        <v>-0.94999999999999929</v>
      </c>
      <c r="G74" s="353">
        <v>8.3004305739907416</v>
      </c>
      <c r="H74" s="356">
        <f t="shared" si="6"/>
        <v>-7.9535174626569116E-2</v>
      </c>
      <c r="I74" s="352">
        <v>8.0299999999999994</v>
      </c>
      <c r="J74" s="357">
        <f t="shared" si="7"/>
        <v>-0.23000000000000043</v>
      </c>
      <c r="K74" s="353">
        <v>11.02</v>
      </c>
      <c r="L74" s="356">
        <f t="shared" si="23"/>
        <v>-0.40000000000000036</v>
      </c>
      <c r="M74" s="352">
        <v>8.99</v>
      </c>
      <c r="N74" s="357">
        <f t="shared" si="24"/>
        <v>-0.23000000000000043</v>
      </c>
    </row>
    <row r="75" spans="2:14" ht="15" hidden="1" customHeight="1" outlineLevel="1" x14ac:dyDescent="0.25">
      <c r="B75" s="114" t="s">
        <v>97</v>
      </c>
      <c r="C75" s="353">
        <v>4.0556940980881127</v>
      </c>
      <c r="D75" s="356">
        <f t="shared" si="22"/>
        <v>-2.0190647443556173</v>
      </c>
      <c r="E75" s="352">
        <v>9.36</v>
      </c>
      <c r="F75" s="357">
        <f t="shared" si="22"/>
        <v>0.28999999999999915</v>
      </c>
      <c r="G75" s="353">
        <v>10.000373692077728</v>
      </c>
      <c r="H75" s="356">
        <f t="shared" si="6"/>
        <v>1.1972579740683926</v>
      </c>
      <c r="I75" s="352">
        <v>9.69</v>
      </c>
      <c r="J75" s="357">
        <f t="shared" si="7"/>
        <v>0.91000000000000014</v>
      </c>
      <c r="K75" s="353">
        <v>11.42</v>
      </c>
      <c r="L75" s="356">
        <f t="shared" si="23"/>
        <v>2.9999999999999361E-2</v>
      </c>
      <c r="M75" s="352">
        <v>10.3</v>
      </c>
      <c r="N75" s="357">
        <f t="shared" si="24"/>
        <v>0.62000000000000099</v>
      </c>
    </row>
    <row r="76" spans="2:14" collapsed="1" x14ac:dyDescent="0.25">
      <c r="B76" s="71">
        <v>2009</v>
      </c>
      <c r="C76" s="355">
        <v>3.7166435826408124</v>
      </c>
      <c r="D76" s="358">
        <f>C76-C89</f>
        <v>0.39154777837629418</v>
      </c>
      <c r="E76" s="355">
        <v>6.9810626555567579</v>
      </c>
      <c r="F76" s="358">
        <f>E76-E89</f>
        <v>-0.22172830859449455</v>
      </c>
      <c r="G76" s="358">
        <v>7.272968166416959</v>
      </c>
      <c r="H76" s="358">
        <f>G76-G89</f>
        <v>-0.27671889201902644</v>
      </c>
      <c r="I76" s="355">
        <v>7.1655795801883846</v>
      </c>
      <c r="J76" s="358">
        <f t="shared" ref="J76:J101" si="25">I76-I89</f>
        <v>-0.17155918019720229</v>
      </c>
      <c r="K76" s="358">
        <v>7.8056030131241751</v>
      </c>
      <c r="L76" s="358">
        <f>K76-K89</f>
        <v>-0.45222606590315095</v>
      </c>
      <c r="M76" s="355">
        <v>7.3794988397626575</v>
      </c>
      <c r="N76" s="358">
        <f>M76-M89</f>
        <v>-0.27277701344407568</v>
      </c>
    </row>
    <row r="77" spans="2:14" ht="15" hidden="1" customHeight="1" outlineLevel="1" x14ac:dyDescent="0.25">
      <c r="B77" s="114" t="s">
        <v>86</v>
      </c>
      <c r="C77" s="353">
        <v>3.3612266112266114</v>
      </c>
      <c r="D77" s="356">
        <f t="shared" si="22"/>
        <v>-4.5838668467173136</v>
      </c>
      <c r="E77" s="352">
        <v>7.75</v>
      </c>
      <c r="F77" s="357">
        <f t="shared" si="22"/>
        <v>0.41000000000000014</v>
      </c>
      <c r="G77" s="353">
        <v>8.2305951914084883</v>
      </c>
      <c r="H77" s="356">
        <f t="shared" ref="H77:H101" si="26">G77-G90</f>
        <v>0.93863537936767738</v>
      </c>
      <c r="I77" s="352">
        <v>7.92</v>
      </c>
      <c r="J77" s="357">
        <f t="shared" si="25"/>
        <v>0.61000000000000032</v>
      </c>
      <c r="K77" s="353">
        <v>9.18</v>
      </c>
      <c r="L77" s="356">
        <f t="shared" si="23"/>
        <v>9.9999999999997868E-3</v>
      </c>
      <c r="M77" s="352">
        <v>8.36</v>
      </c>
      <c r="N77" s="357">
        <f t="shared" si="24"/>
        <v>0.37999999999999901</v>
      </c>
    </row>
    <row r="78" spans="2:14" ht="15" hidden="1" customHeight="1" outlineLevel="1" x14ac:dyDescent="0.25">
      <c r="B78" s="114" t="s">
        <v>87</v>
      </c>
      <c r="C78" s="353">
        <v>2.5151187904967602</v>
      </c>
      <c r="D78" s="356">
        <f t="shared" si="22"/>
        <v>-3.1259369279783127</v>
      </c>
      <c r="E78" s="352">
        <v>7.47</v>
      </c>
      <c r="F78" s="357">
        <f t="shared" si="22"/>
        <v>8.0000000000000071E-2</v>
      </c>
      <c r="G78" s="353">
        <v>7.8491922573133461</v>
      </c>
      <c r="H78" s="356">
        <f t="shared" si="26"/>
        <v>0.3935797129769254</v>
      </c>
      <c r="I78" s="352">
        <v>7.55</v>
      </c>
      <c r="J78" s="357">
        <f t="shared" si="25"/>
        <v>0.16999999999999993</v>
      </c>
      <c r="K78" s="353">
        <v>8.91</v>
      </c>
      <c r="L78" s="356">
        <f t="shared" si="23"/>
        <v>-0.34999999999999964</v>
      </c>
      <c r="M78" s="352">
        <v>8.01</v>
      </c>
      <c r="N78" s="357">
        <f t="shared" si="24"/>
        <v>2.9999999999999361E-2</v>
      </c>
    </row>
    <row r="79" spans="2:14" ht="15" hidden="1" customHeight="1" outlineLevel="1" x14ac:dyDescent="0.25">
      <c r="B79" s="114" t="s">
        <v>88</v>
      </c>
      <c r="C79" s="353">
        <v>2.302781289506953</v>
      </c>
      <c r="D79" s="356">
        <f t="shared" si="22"/>
        <v>-1.4813529591581882</v>
      </c>
      <c r="E79" s="352">
        <v>6.95</v>
      </c>
      <c r="F79" s="357">
        <f t="shared" si="22"/>
        <v>0.54999999999999982</v>
      </c>
      <c r="G79" s="353">
        <v>7.4447646202378062</v>
      </c>
      <c r="H79" s="356">
        <f t="shared" si="26"/>
        <v>0.90343875938755858</v>
      </c>
      <c r="I79" s="352">
        <v>7.16</v>
      </c>
      <c r="J79" s="357">
        <f t="shared" si="25"/>
        <v>0.71999999999999975</v>
      </c>
      <c r="K79" s="353">
        <v>7.22</v>
      </c>
      <c r="L79" s="356">
        <f t="shared" si="23"/>
        <v>0.45999999999999996</v>
      </c>
      <c r="M79" s="352">
        <v>7.18</v>
      </c>
      <c r="N79" s="357">
        <f t="shared" si="24"/>
        <v>0.62000000000000011</v>
      </c>
    </row>
    <row r="80" spans="2:14" ht="15" hidden="1" customHeight="1" outlineLevel="1" x14ac:dyDescent="0.25">
      <c r="B80" s="114" t="s">
        <v>89</v>
      </c>
      <c r="C80" s="353">
        <v>3.0896501457725947</v>
      </c>
      <c r="D80" s="356">
        <f t="shared" si="22"/>
        <v>-0.47899392202401536</v>
      </c>
      <c r="E80" s="352">
        <v>6.69</v>
      </c>
      <c r="F80" s="357">
        <f t="shared" si="22"/>
        <v>0.32000000000000028</v>
      </c>
      <c r="G80" s="353">
        <v>7.3668020893789903</v>
      </c>
      <c r="H80" s="356">
        <f t="shared" si="26"/>
        <v>0.58578512495246926</v>
      </c>
      <c r="I80" s="352">
        <v>7.13</v>
      </c>
      <c r="J80" s="357">
        <f t="shared" si="25"/>
        <v>0.49000000000000021</v>
      </c>
      <c r="K80" s="353">
        <v>7.41</v>
      </c>
      <c r="L80" s="356">
        <f t="shared" si="23"/>
        <v>3.0000000000000249E-2</v>
      </c>
      <c r="M80" s="352">
        <v>7.22</v>
      </c>
      <c r="N80" s="357">
        <f t="shared" si="24"/>
        <v>0.34999999999999964</v>
      </c>
    </row>
    <row r="81" spans="2:14" ht="15" hidden="1" customHeight="1" outlineLevel="1" x14ac:dyDescent="0.25">
      <c r="B81" s="114" t="s">
        <v>90</v>
      </c>
      <c r="C81" s="353">
        <v>3.2146095717884129</v>
      </c>
      <c r="D81" s="356">
        <f t="shared" si="22"/>
        <v>0.38431760098549317</v>
      </c>
      <c r="E81" s="352">
        <v>6.17</v>
      </c>
      <c r="F81" s="357">
        <f t="shared" si="22"/>
        <v>-8.9999999999999858E-2</v>
      </c>
      <c r="G81" s="353">
        <v>7.0327490510976753</v>
      </c>
      <c r="H81" s="356">
        <f t="shared" si="26"/>
        <v>0.13850229947572057</v>
      </c>
      <c r="I81" s="352">
        <v>6.74</v>
      </c>
      <c r="J81" s="357">
        <f t="shared" si="25"/>
        <v>0.15000000000000036</v>
      </c>
      <c r="K81" s="353">
        <v>7.35</v>
      </c>
      <c r="L81" s="356">
        <f t="shared" si="23"/>
        <v>0.25999999999999979</v>
      </c>
      <c r="M81" s="352">
        <v>6.96</v>
      </c>
      <c r="N81" s="357">
        <f t="shared" si="24"/>
        <v>0.20000000000000018</v>
      </c>
    </row>
    <row r="82" spans="2:14" ht="15" hidden="1" customHeight="1" outlineLevel="1" x14ac:dyDescent="0.25">
      <c r="B82" s="114" t="s">
        <v>91</v>
      </c>
      <c r="C82" s="353">
        <v>2.5173267326732671</v>
      </c>
      <c r="D82" s="356">
        <f t="shared" si="22"/>
        <v>-0.44962122794557979</v>
      </c>
      <c r="E82" s="352">
        <v>5.82</v>
      </c>
      <c r="F82" s="357">
        <f t="shared" si="22"/>
        <v>-0.41999999999999993</v>
      </c>
      <c r="G82" s="353">
        <v>7.0267757364445043</v>
      </c>
      <c r="H82" s="356">
        <f t="shared" si="26"/>
        <v>0.47263956606651192</v>
      </c>
      <c r="I82" s="352">
        <v>6.68</v>
      </c>
      <c r="J82" s="357">
        <f t="shared" si="25"/>
        <v>0.25999999999999979</v>
      </c>
      <c r="K82" s="353">
        <v>6.98</v>
      </c>
      <c r="L82" s="356">
        <f t="shared" si="23"/>
        <v>0.15000000000000036</v>
      </c>
      <c r="M82" s="352">
        <v>6.79</v>
      </c>
      <c r="N82" s="357">
        <f t="shared" si="24"/>
        <v>0.21999999999999975</v>
      </c>
    </row>
    <row r="83" spans="2:14" ht="15" hidden="1" customHeight="1" outlineLevel="1" x14ac:dyDescent="0.25">
      <c r="B83" s="114" t="s">
        <v>92</v>
      </c>
      <c r="C83" s="353">
        <v>2.4435075885328836</v>
      </c>
      <c r="D83" s="356">
        <f t="shared" si="22"/>
        <v>-0.7525554035931008</v>
      </c>
      <c r="E83" s="352">
        <v>7.43</v>
      </c>
      <c r="F83" s="357">
        <f t="shared" si="22"/>
        <v>0.62000000000000011</v>
      </c>
      <c r="G83" s="353">
        <v>6.8641817517867389</v>
      </c>
      <c r="H83" s="356">
        <f t="shared" si="26"/>
        <v>0.59308395308945361</v>
      </c>
      <c r="I83" s="352">
        <v>6.85</v>
      </c>
      <c r="J83" s="357">
        <f t="shared" si="25"/>
        <v>0.55999999999999961</v>
      </c>
      <c r="K83" s="353">
        <v>7.09</v>
      </c>
      <c r="L83" s="356">
        <f t="shared" si="23"/>
        <v>0.79</v>
      </c>
      <c r="M83" s="352">
        <v>6.93</v>
      </c>
      <c r="N83" s="357">
        <f t="shared" si="24"/>
        <v>0.62999999999999989</v>
      </c>
    </row>
    <row r="84" spans="2:14" ht="15" hidden="1" customHeight="1" outlineLevel="1" x14ac:dyDescent="0.25">
      <c r="B84" s="114" t="s">
        <v>93</v>
      </c>
      <c r="C84" s="353">
        <v>2.1830357142857144</v>
      </c>
      <c r="D84" s="356">
        <f t="shared" si="22"/>
        <v>-0.61093901846452869</v>
      </c>
      <c r="E84" s="352">
        <v>6.53</v>
      </c>
      <c r="F84" s="357">
        <f t="shared" si="22"/>
        <v>-0.8199999999999994</v>
      </c>
      <c r="G84" s="353">
        <v>6.9840770430357582</v>
      </c>
      <c r="H84" s="356">
        <f t="shared" si="26"/>
        <v>0.27381033902430563</v>
      </c>
      <c r="I84" s="352">
        <v>6.71</v>
      </c>
      <c r="J84" s="357">
        <f t="shared" si="25"/>
        <v>-2.0000000000000462E-2</v>
      </c>
      <c r="K84" s="353">
        <v>7.1</v>
      </c>
      <c r="L84" s="356">
        <f t="shared" si="23"/>
        <v>-0.22000000000000064</v>
      </c>
      <c r="M84" s="352">
        <v>6.85</v>
      </c>
      <c r="N84" s="357">
        <f t="shared" si="24"/>
        <v>-8.0000000000000071E-2</v>
      </c>
    </row>
    <row r="85" spans="2:14" ht="15" hidden="1" customHeight="1" outlineLevel="1" x14ac:dyDescent="0.25">
      <c r="B85" s="114" t="s">
        <v>94</v>
      </c>
      <c r="C85" s="353">
        <v>3.1502379333786541</v>
      </c>
      <c r="D85" s="356">
        <f t="shared" si="22"/>
        <v>-5.3605019234232545</v>
      </c>
      <c r="E85" s="352">
        <v>7.76</v>
      </c>
      <c r="F85" s="357">
        <f t="shared" si="22"/>
        <v>1.2000000000000002</v>
      </c>
      <c r="G85" s="353">
        <v>8.0943033595571841</v>
      </c>
      <c r="H85" s="356">
        <f t="shared" si="26"/>
        <v>1.3990555723654392</v>
      </c>
      <c r="I85" s="352">
        <v>7.88</v>
      </c>
      <c r="J85" s="357">
        <f t="shared" si="25"/>
        <v>1.1799999999999997</v>
      </c>
      <c r="K85" s="353">
        <v>8.17</v>
      </c>
      <c r="L85" s="356">
        <f t="shared" si="23"/>
        <v>0.9399999999999995</v>
      </c>
      <c r="M85" s="352">
        <v>7.98</v>
      </c>
      <c r="N85" s="357">
        <f t="shared" si="24"/>
        <v>1.1100000000000003</v>
      </c>
    </row>
    <row r="86" spans="2:14" ht="15" hidden="1" customHeight="1" outlineLevel="1" x14ac:dyDescent="0.25">
      <c r="B86" s="114" t="s">
        <v>95</v>
      </c>
      <c r="C86" s="353">
        <v>4.1749999999999998</v>
      </c>
      <c r="D86" s="356">
        <f t="shared" si="22"/>
        <v>-0.61709844559585481</v>
      </c>
      <c r="E86" s="352">
        <v>6.85</v>
      </c>
      <c r="F86" s="357">
        <f t="shared" si="22"/>
        <v>-0.79</v>
      </c>
      <c r="G86" s="353">
        <v>7.1529962633205706</v>
      </c>
      <c r="H86" s="356">
        <f t="shared" si="26"/>
        <v>-1.0767519162910801</v>
      </c>
      <c r="I86" s="352">
        <v>6.97</v>
      </c>
      <c r="J86" s="357">
        <f t="shared" si="25"/>
        <v>-1.0300000000000002</v>
      </c>
      <c r="K86" s="353">
        <v>8.51</v>
      </c>
      <c r="L86" s="356">
        <f t="shared" si="23"/>
        <v>-0.9399999999999995</v>
      </c>
      <c r="M86" s="352">
        <v>7.48</v>
      </c>
      <c r="N86" s="357">
        <f t="shared" si="24"/>
        <v>-1.0199999999999996</v>
      </c>
    </row>
    <row r="87" spans="2:14" ht="15" hidden="1" customHeight="1" outlineLevel="1" x14ac:dyDescent="0.25">
      <c r="B87" s="114" t="s">
        <v>96</v>
      </c>
      <c r="C87" s="353">
        <v>4.7558375634517764</v>
      </c>
      <c r="D87" s="356">
        <f t="shared" si="22"/>
        <v>1.4265000278372852E-3</v>
      </c>
      <c r="E87" s="352">
        <v>8.52</v>
      </c>
      <c r="F87" s="357">
        <f t="shared" si="22"/>
        <v>0.33000000000000007</v>
      </c>
      <c r="G87" s="353">
        <v>8.3799657486173107</v>
      </c>
      <c r="H87" s="356">
        <f t="shared" si="26"/>
        <v>4.0811348617310728E-2</v>
      </c>
      <c r="I87" s="352">
        <v>8.26</v>
      </c>
      <c r="J87" s="357">
        <f t="shared" si="25"/>
        <v>0.10999999999999943</v>
      </c>
      <c r="K87" s="353">
        <v>11.42</v>
      </c>
      <c r="L87" s="356">
        <f t="shared" si="23"/>
        <v>8.0000000000000071E-2</v>
      </c>
      <c r="M87" s="352">
        <v>9.2200000000000006</v>
      </c>
      <c r="N87" s="357">
        <f t="shared" si="24"/>
        <v>8.9999999999999858E-2</v>
      </c>
    </row>
    <row r="88" spans="2:14" ht="15" hidden="1" customHeight="1" outlineLevel="1" x14ac:dyDescent="0.25">
      <c r="B88" s="114" t="s">
        <v>97</v>
      </c>
      <c r="C88" s="353">
        <v>6.07475884244373</v>
      </c>
      <c r="D88" s="356">
        <f t="shared" si="22"/>
        <v>1.0101740305203801</v>
      </c>
      <c r="E88" s="352">
        <v>9.07</v>
      </c>
      <c r="F88" s="357">
        <f t="shared" si="22"/>
        <v>0.25</v>
      </c>
      <c r="G88" s="353">
        <v>8.8031157180093356</v>
      </c>
      <c r="H88" s="356">
        <f t="shared" si="26"/>
        <v>-0.15122764200047634</v>
      </c>
      <c r="I88" s="352">
        <v>8.7799999999999994</v>
      </c>
      <c r="J88" s="357">
        <f t="shared" si="25"/>
        <v>-2.000000000000135E-2</v>
      </c>
      <c r="K88" s="353">
        <v>11.39</v>
      </c>
      <c r="L88" s="356">
        <f t="shared" si="23"/>
        <v>-5.9999999999998721E-2</v>
      </c>
      <c r="M88" s="352">
        <v>9.68</v>
      </c>
      <c r="N88" s="357">
        <f t="shared" si="24"/>
        <v>-1.9999999999999574E-2</v>
      </c>
    </row>
    <row r="89" spans="2:14" collapsed="1" x14ac:dyDescent="0.25">
      <c r="B89" s="71">
        <v>2008</v>
      </c>
      <c r="C89" s="355">
        <v>3.3250958042645182</v>
      </c>
      <c r="D89" s="358">
        <f>C89-C102</f>
        <v>-1.0031118953287743</v>
      </c>
      <c r="E89" s="355">
        <v>7.2027909641512524</v>
      </c>
      <c r="F89" s="358">
        <f>E89-E102</f>
        <v>0.12818559124242146</v>
      </c>
      <c r="G89" s="358">
        <v>7.5496870584359854</v>
      </c>
      <c r="H89" s="358">
        <f>G89-G102</f>
        <v>0.39036947686388146</v>
      </c>
      <c r="I89" s="355">
        <v>7.3371387603855869</v>
      </c>
      <c r="J89" s="358">
        <f t="shared" si="25"/>
        <v>0.27439881006941746</v>
      </c>
      <c r="K89" s="358">
        <v>8.2578290790273261</v>
      </c>
      <c r="L89" s="358">
        <f>K89-K102</f>
        <v>0.15137086313848158</v>
      </c>
      <c r="M89" s="355">
        <v>7.6522758532067332</v>
      </c>
      <c r="N89" s="358">
        <f>M89-M102</f>
        <v>0.23236929736358469</v>
      </c>
    </row>
    <row r="90" spans="2:14" ht="15" hidden="1" customHeight="1" outlineLevel="1" x14ac:dyDescent="0.25">
      <c r="B90" s="114" t="s">
        <v>86</v>
      </c>
      <c r="C90" s="353">
        <v>7.9450934579439254</v>
      </c>
      <c r="D90" s="356" t="e">
        <f t="shared" si="22"/>
        <v>#REF!</v>
      </c>
      <c r="E90" s="352">
        <v>7.34</v>
      </c>
      <c r="F90" s="357" t="e">
        <f t="shared" si="22"/>
        <v>#REF!</v>
      </c>
      <c r="G90" s="353">
        <v>7.2919598120408109</v>
      </c>
      <c r="H90" s="356" t="e">
        <f t="shared" si="26"/>
        <v>#REF!</v>
      </c>
      <c r="I90" s="352">
        <v>7.31</v>
      </c>
      <c r="J90" s="357" t="e">
        <f t="shared" si="25"/>
        <v>#REF!</v>
      </c>
      <c r="K90" s="353">
        <v>9.17</v>
      </c>
      <c r="L90" s="356" t="e">
        <f t="shared" si="23"/>
        <v>#REF!</v>
      </c>
      <c r="M90" s="352">
        <v>7.98</v>
      </c>
      <c r="N90" s="357" t="e">
        <f t="shared" si="24"/>
        <v>#REF!</v>
      </c>
    </row>
    <row r="91" spans="2:14" ht="15" hidden="1" customHeight="1" outlineLevel="1" x14ac:dyDescent="0.25">
      <c r="B91" s="114" t="s">
        <v>87</v>
      </c>
      <c r="C91" s="353">
        <v>5.6410557184750729</v>
      </c>
      <c r="D91" s="356" t="e">
        <f t="shared" si="22"/>
        <v>#REF!</v>
      </c>
      <c r="E91" s="352">
        <v>7.39</v>
      </c>
      <c r="F91" s="357" t="e">
        <f t="shared" si="22"/>
        <v>#REF!</v>
      </c>
      <c r="G91" s="353">
        <v>7.4556125443364207</v>
      </c>
      <c r="H91" s="356" t="e">
        <f t="shared" si="26"/>
        <v>#REF!</v>
      </c>
      <c r="I91" s="352">
        <v>7.38</v>
      </c>
      <c r="J91" s="357" t="e">
        <f t="shared" si="25"/>
        <v>#REF!</v>
      </c>
      <c r="K91" s="353">
        <v>9.26</v>
      </c>
      <c r="L91" s="356" t="e">
        <f t="shared" si="23"/>
        <v>#REF!</v>
      </c>
      <c r="M91" s="352">
        <v>7.98</v>
      </c>
      <c r="N91" s="357" t="e">
        <f t="shared" si="24"/>
        <v>#REF!</v>
      </c>
    </row>
    <row r="92" spans="2:14" ht="15" hidden="1" customHeight="1" outlineLevel="1" x14ac:dyDescent="0.25">
      <c r="B92" s="114" t="s">
        <v>88</v>
      </c>
      <c r="C92" s="353">
        <v>3.7841342486651413</v>
      </c>
      <c r="D92" s="356" t="e">
        <f t="shared" si="22"/>
        <v>#REF!</v>
      </c>
      <c r="E92" s="352">
        <v>6.4</v>
      </c>
      <c r="F92" s="357" t="e">
        <f t="shared" si="22"/>
        <v>#REF!</v>
      </c>
      <c r="G92" s="353">
        <v>6.5413258608502476</v>
      </c>
      <c r="H92" s="356" t="e">
        <f t="shared" si="26"/>
        <v>#REF!</v>
      </c>
      <c r="I92" s="352">
        <v>6.44</v>
      </c>
      <c r="J92" s="357" t="e">
        <f t="shared" si="25"/>
        <v>#REF!</v>
      </c>
      <c r="K92" s="353">
        <v>6.76</v>
      </c>
      <c r="L92" s="356" t="e">
        <f t="shared" si="23"/>
        <v>#REF!</v>
      </c>
      <c r="M92" s="352">
        <v>6.56</v>
      </c>
      <c r="N92" s="357" t="e">
        <f t="shared" si="24"/>
        <v>#REF!</v>
      </c>
    </row>
    <row r="93" spans="2:14" ht="15" hidden="1" customHeight="1" outlineLevel="1" x14ac:dyDescent="0.25">
      <c r="B93" s="114" t="s">
        <v>89</v>
      </c>
      <c r="C93" s="353">
        <v>3.56864406779661</v>
      </c>
      <c r="D93" s="356" t="e">
        <f t="shared" si="22"/>
        <v>#REF!</v>
      </c>
      <c r="E93" s="352">
        <v>6.37</v>
      </c>
      <c r="F93" s="357" t="e">
        <f t="shared" si="22"/>
        <v>#REF!</v>
      </c>
      <c r="G93" s="353">
        <v>6.781016964426521</v>
      </c>
      <c r="H93" s="356" t="e">
        <f t="shared" si="26"/>
        <v>#REF!</v>
      </c>
      <c r="I93" s="352">
        <v>6.64</v>
      </c>
      <c r="J93" s="357" t="e">
        <f t="shared" si="25"/>
        <v>#REF!</v>
      </c>
      <c r="K93" s="353">
        <v>7.38</v>
      </c>
      <c r="L93" s="356" t="e">
        <f t="shared" si="23"/>
        <v>#REF!</v>
      </c>
      <c r="M93" s="352">
        <v>6.87</v>
      </c>
      <c r="N93" s="357" t="e">
        <f t="shared" si="24"/>
        <v>#REF!</v>
      </c>
    </row>
    <row r="94" spans="2:14" ht="15" hidden="1" customHeight="1" outlineLevel="1" x14ac:dyDescent="0.25">
      <c r="B94" s="114" t="s">
        <v>90</v>
      </c>
      <c r="C94" s="353">
        <v>2.8302919708029197</v>
      </c>
      <c r="D94" s="356" t="e">
        <f t="shared" si="22"/>
        <v>#REF!</v>
      </c>
      <c r="E94" s="352">
        <v>6.26</v>
      </c>
      <c r="F94" s="357" t="e">
        <f t="shared" si="22"/>
        <v>#REF!</v>
      </c>
      <c r="G94" s="353">
        <v>6.8942467516219548</v>
      </c>
      <c r="H94" s="356" t="e">
        <f t="shared" si="26"/>
        <v>#REF!</v>
      </c>
      <c r="I94" s="352">
        <v>6.59</v>
      </c>
      <c r="J94" s="357" t="e">
        <f t="shared" si="25"/>
        <v>#REF!</v>
      </c>
      <c r="K94" s="353">
        <v>7.09</v>
      </c>
      <c r="L94" s="356" t="e">
        <f t="shared" si="23"/>
        <v>#REF!</v>
      </c>
      <c r="M94" s="352">
        <v>6.76</v>
      </c>
      <c r="N94" s="357" t="e">
        <f t="shared" si="24"/>
        <v>#REF!</v>
      </c>
    </row>
    <row r="95" spans="2:14" ht="15" hidden="1" customHeight="1" outlineLevel="1" x14ac:dyDescent="0.25">
      <c r="B95" s="114" t="s">
        <v>91</v>
      </c>
      <c r="C95" s="353">
        <v>2.9669479606188469</v>
      </c>
      <c r="D95" s="356" t="e">
        <f t="shared" si="22"/>
        <v>#REF!</v>
      </c>
      <c r="E95" s="352">
        <v>6.24</v>
      </c>
      <c r="F95" s="357" t="e">
        <f t="shared" si="22"/>
        <v>#REF!</v>
      </c>
      <c r="G95" s="353">
        <v>6.5541361703779923</v>
      </c>
      <c r="H95" s="356" t="e">
        <f t="shared" si="26"/>
        <v>#REF!</v>
      </c>
      <c r="I95" s="352">
        <v>6.42</v>
      </c>
      <c r="J95" s="357" t="e">
        <f t="shared" si="25"/>
        <v>#REF!</v>
      </c>
      <c r="K95" s="353">
        <v>6.83</v>
      </c>
      <c r="L95" s="356" t="e">
        <f t="shared" si="23"/>
        <v>#REF!</v>
      </c>
      <c r="M95" s="352">
        <v>6.57</v>
      </c>
      <c r="N95" s="357" t="e">
        <f t="shared" si="24"/>
        <v>#REF!</v>
      </c>
    </row>
    <row r="96" spans="2:14" ht="15" hidden="1" customHeight="1" outlineLevel="1" x14ac:dyDescent="0.25">
      <c r="B96" s="114" t="s">
        <v>92</v>
      </c>
      <c r="C96" s="353">
        <v>3.1960629921259844</v>
      </c>
      <c r="D96" s="356" t="e">
        <f t="shared" si="22"/>
        <v>#REF!</v>
      </c>
      <c r="E96" s="352">
        <v>6.81</v>
      </c>
      <c r="F96" s="357" t="e">
        <f t="shared" si="22"/>
        <v>#REF!</v>
      </c>
      <c r="G96" s="353">
        <v>6.2710977986972853</v>
      </c>
      <c r="H96" s="356" t="e">
        <f t="shared" si="26"/>
        <v>#REF!</v>
      </c>
      <c r="I96" s="352">
        <v>6.29</v>
      </c>
      <c r="J96" s="357" t="e">
        <f t="shared" si="25"/>
        <v>#REF!</v>
      </c>
      <c r="K96" s="353">
        <v>6.3</v>
      </c>
      <c r="L96" s="356" t="e">
        <f t="shared" si="23"/>
        <v>#REF!</v>
      </c>
      <c r="M96" s="352">
        <v>6.3</v>
      </c>
      <c r="N96" s="357" t="e">
        <f t="shared" si="24"/>
        <v>#REF!</v>
      </c>
    </row>
    <row r="97" spans="2:14" ht="15" hidden="1" customHeight="1" outlineLevel="1" x14ac:dyDescent="0.25">
      <c r="B97" s="114" t="s">
        <v>93</v>
      </c>
      <c r="C97" s="353">
        <v>2.7939747327502431</v>
      </c>
      <c r="D97" s="356" t="e">
        <f t="shared" si="22"/>
        <v>#REF!</v>
      </c>
      <c r="E97" s="352">
        <v>7.35</v>
      </c>
      <c r="F97" s="357" t="e">
        <f t="shared" si="22"/>
        <v>#REF!</v>
      </c>
      <c r="G97" s="353">
        <v>6.7102667040114525</v>
      </c>
      <c r="H97" s="356" t="e">
        <f t="shared" si="26"/>
        <v>#REF!</v>
      </c>
      <c r="I97" s="352">
        <v>6.73</v>
      </c>
      <c r="J97" s="357" t="e">
        <f t="shared" si="25"/>
        <v>#REF!</v>
      </c>
      <c r="K97" s="353">
        <v>7.32</v>
      </c>
      <c r="L97" s="356" t="e">
        <f t="shared" si="23"/>
        <v>#REF!</v>
      </c>
      <c r="M97" s="352">
        <v>6.93</v>
      </c>
      <c r="N97" s="357" t="e">
        <f t="shared" si="24"/>
        <v>#REF!</v>
      </c>
    </row>
    <row r="98" spans="2:14" ht="15" hidden="1" customHeight="1" outlineLevel="1" x14ac:dyDescent="0.25">
      <c r="B98" s="114" t="s">
        <v>94</v>
      </c>
      <c r="C98" s="353">
        <v>8.5107398568019086</v>
      </c>
      <c r="D98" s="356" t="e">
        <f t="shared" si="22"/>
        <v>#REF!</v>
      </c>
      <c r="E98" s="352">
        <v>6.56</v>
      </c>
      <c r="F98" s="357" t="e">
        <f t="shared" si="22"/>
        <v>#REF!</v>
      </c>
      <c r="G98" s="353">
        <v>6.6952477871917448</v>
      </c>
      <c r="H98" s="356" t="e">
        <f t="shared" si="26"/>
        <v>#REF!</v>
      </c>
      <c r="I98" s="352">
        <v>6.7</v>
      </c>
      <c r="J98" s="357" t="e">
        <f t="shared" si="25"/>
        <v>#REF!</v>
      </c>
      <c r="K98" s="353">
        <v>7.23</v>
      </c>
      <c r="L98" s="356" t="e">
        <f t="shared" si="23"/>
        <v>#REF!</v>
      </c>
      <c r="M98" s="352">
        <v>6.87</v>
      </c>
      <c r="N98" s="357" t="e">
        <f t="shared" si="24"/>
        <v>#REF!</v>
      </c>
    </row>
    <row r="99" spans="2:14" ht="15" hidden="1" customHeight="1" outlineLevel="1" x14ac:dyDescent="0.25">
      <c r="B99" s="114" t="s">
        <v>95</v>
      </c>
      <c r="C99" s="353">
        <v>4.7920984455958546</v>
      </c>
      <c r="D99" s="356" t="e">
        <f t="shared" si="22"/>
        <v>#REF!</v>
      </c>
      <c r="E99" s="352">
        <v>7.64</v>
      </c>
      <c r="F99" s="357" t="e">
        <f t="shared" si="22"/>
        <v>#REF!</v>
      </c>
      <c r="G99" s="353">
        <v>8.2297481796116507</v>
      </c>
      <c r="H99" s="356" t="e">
        <f t="shared" si="26"/>
        <v>#REF!</v>
      </c>
      <c r="I99" s="352">
        <v>8</v>
      </c>
      <c r="J99" s="357" t="e">
        <f t="shared" si="25"/>
        <v>#REF!</v>
      </c>
      <c r="K99" s="353">
        <v>9.4499999999999993</v>
      </c>
      <c r="L99" s="356" t="e">
        <f t="shared" si="23"/>
        <v>#REF!</v>
      </c>
      <c r="M99" s="352">
        <v>8.5</v>
      </c>
      <c r="N99" s="357" t="e">
        <f t="shared" si="24"/>
        <v>#REF!</v>
      </c>
    </row>
    <row r="100" spans="2:14" ht="15" hidden="1" customHeight="1" outlineLevel="1" x14ac:dyDescent="0.25">
      <c r="B100" s="114" t="s">
        <v>96</v>
      </c>
      <c r="C100" s="353">
        <v>4.7544110634239392</v>
      </c>
      <c r="D100" s="356" t="e">
        <f t="shared" si="22"/>
        <v>#REF!</v>
      </c>
      <c r="E100" s="352">
        <v>8.19</v>
      </c>
      <c r="F100" s="357" t="e">
        <f t="shared" si="22"/>
        <v>#REF!</v>
      </c>
      <c r="G100" s="353">
        <v>8.3391544</v>
      </c>
      <c r="H100" s="356" t="e">
        <f t="shared" si="26"/>
        <v>#REF!</v>
      </c>
      <c r="I100" s="352">
        <v>8.15</v>
      </c>
      <c r="J100" s="357" t="e">
        <f t="shared" si="25"/>
        <v>#REF!</v>
      </c>
      <c r="K100" s="353">
        <v>11.34</v>
      </c>
      <c r="L100" s="356" t="e">
        <f t="shared" si="23"/>
        <v>#REF!</v>
      </c>
      <c r="M100" s="352">
        <v>9.1300000000000008</v>
      </c>
      <c r="N100" s="357" t="e">
        <f t="shared" si="24"/>
        <v>#REF!</v>
      </c>
    </row>
    <row r="101" spans="2:14" ht="15" hidden="1" customHeight="1" outlineLevel="1" x14ac:dyDescent="0.25">
      <c r="B101" s="114" t="s">
        <v>97</v>
      </c>
      <c r="C101" s="353">
        <v>5.0645848119233499</v>
      </c>
      <c r="D101" s="356" t="e">
        <f t="shared" si="22"/>
        <v>#REF!</v>
      </c>
      <c r="E101" s="352">
        <v>8.82</v>
      </c>
      <c r="F101" s="357" t="e">
        <f t="shared" si="22"/>
        <v>#REF!</v>
      </c>
      <c r="G101" s="353">
        <v>8.9543433600098119</v>
      </c>
      <c r="H101" s="356" t="e">
        <f t="shared" si="26"/>
        <v>#REF!</v>
      </c>
      <c r="I101" s="352">
        <v>8.8000000000000007</v>
      </c>
      <c r="J101" s="357" t="e">
        <f t="shared" si="25"/>
        <v>#REF!</v>
      </c>
      <c r="K101" s="353">
        <v>11.45</v>
      </c>
      <c r="L101" s="356" t="e">
        <f t="shared" si="23"/>
        <v>#REF!</v>
      </c>
      <c r="M101" s="352">
        <v>9.6999999999999993</v>
      </c>
      <c r="N101" s="357" t="e">
        <f t="shared" si="24"/>
        <v>#REF!</v>
      </c>
    </row>
    <row r="102" spans="2:14" collapsed="1" x14ac:dyDescent="0.25">
      <c r="B102" s="71">
        <v>2007</v>
      </c>
      <c r="C102" s="355">
        <v>4.3282076995932925</v>
      </c>
      <c r="D102" s="358">
        <f>C102-C115</f>
        <v>-1.0304532579777463</v>
      </c>
      <c r="E102" s="355">
        <v>7.074605372908831</v>
      </c>
      <c r="F102" s="358">
        <f>E102-E115</f>
        <v>8.6295724432892129E-3</v>
      </c>
      <c r="G102" s="358">
        <v>7.159317581572104</v>
      </c>
      <c r="H102" s="358">
        <f>G102-G115</f>
        <v>-0.35712538028897978</v>
      </c>
      <c r="I102" s="355">
        <v>7.0627399503161694</v>
      </c>
      <c r="J102" s="358">
        <f>I102-I115</f>
        <v>-0.31382836084544685</v>
      </c>
      <c r="K102" s="358">
        <v>8.1064582158888445</v>
      </c>
      <c r="L102" s="358">
        <f>K102-K115</f>
        <v>9.7281969275385904E-2</v>
      </c>
      <c r="M102" s="355">
        <v>7.4199065558431485</v>
      </c>
      <c r="N102" s="358">
        <f>M102-M115</f>
        <v>-0.17561320864949526</v>
      </c>
    </row>
    <row r="103" spans="2:14" ht="15" hidden="1" customHeight="1" outlineLevel="1" x14ac:dyDescent="0.25">
      <c r="B103" s="114" t="s">
        <v>86</v>
      </c>
      <c r="C103" s="353" t="e">
        <v>#REF!</v>
      </c>
      <c r="D103" s="353"/>
      <c r="E103" s="352" t="e">
        <v>#REF!</v>
      </c>
      <c r="F103" s="352"/>
      <c r="G103" s="353" t="e">
        <v>#REF!</v>
      </c>
      <c r="H103" s="353"/>
      <c r="I103" s="352" t="e">
        <v>#REF!</v>
      </c>
      <c r="J103" s="352"/>
      <c r="K103" s="353" t="e">
        <v>#REF!</v>
      </c>
      <c r="L103" s="353"/>
      <c r="M103" s="352" t="e">
        <v>#REF!</v>
      </c>
      <c r="N103" s="352"/>
    </row>
    <row r="104" spans="2:14" ht="15" hidden="1" customHeight="1" outlineLevel="1" x14ac:dyDescent="0.25">
      <c r="B104" s="114" t="s">
        <v>87</v>
      </c>
      <c r="C104" s="353" t="e">
        <v>#REF!</v>
      </c>
      <c r="D104" s="353"/>
      <c r="E104" s="352" t="e">
        <v>#REF!</v>
      </c>
      <c r="F104" s="352"/>
      <c r="G104" s="353" t="e">
        <v>#REF!</v>
      </c>
      <c r="H104" s="353"/>
      <c r="I104" s="352" t="e">
        <v>#REF!</v>
      </c>
      <c r="J104" s="352"/>
      <c r="K104" s="353" t="e">
        <v>#REF!</v>
      </c>
      <c r="L104" s="353"/>
      <c r="M104" s="352" t="e">
        <v>#REF!</v>
      </c>
      <c r="N104" s="352"/>
    </row>
    <row r="105" spans="2:14" ht="15" hidden="1" customHeight="1" outlineLevel="1" x14ac:dyDescent="0.25">
      <c r="B105" s="114" t="s">
        <v>88</v>
      </c>
      <c r="C105" s="353" t="e">
        <v>#REF!</v>
      </c>
      <c r="D105" s="353"/>
      <c r="E105" s="352" t="e">
        <v>#REF!</v>
      </c>
      <c r="F105" s="352"/>
      <c r="G105" s="353" t="e">
        <v>#REF!</v>
      </c>
      <c r="H105" s="353"/>
      <c r="I105" s="352" t="e">
        <v>#REF!</v>
      </c>
      <c r="J105" s="352"/>
      <c r="K105" s="353" t="e">
        <v>#REF!</v>
      </c>
      <c r="L105" s="353"/>
      <c r="M105" s="352" t="e">
        <v>#REF!</v>
      </c>
      <c r="N105" s="352"/>
    </row>
    <row r="106" spans="2:14" ht="15" hidden="1" customHeight="1" outlineLevel="1" x14ac:dyDescent="0.25">
      <c r="B106" s="114" t="s">
        <v>89</v>
      </c>
      <c r="C106" s="353" t="e">
        <v>#REF!</v>
      </c>
      <c r="D106" s="353"/>
      <c r="E106" s="352" t="e">
        <v>#REF!</v>
      </c>
      <c r="F106" s="352"/>
      <c r="G106" s="353" t="e">
        <v>#REF!</v>
      </c>
      <c r="H106" s="353"/>
      <c r="I106" s="352" t="e">
        <v>#REF!</v>
      </c>
      <c r="J106" s="352"/>
      <c r="K106" s="353" t="e">
        <v>#REF!</v>
      </c>
      <c r="L106" s="353"/>
      <c r="M106" s="352" t="e">
        <v>#REF!</v>
      </c>
      <c r="N106" s="352"/>
    </row>
    <row r="107" spans="2:14" ht="15" hidden="1" customHeight="1" outlineLevel="1" x14ac:dyDescent="0.25">
      <c r="B107" s="114" t="s">
        <v>90</v>
      </c>
      <c r="C107" s="353" t="e">
        <v>#REF!</v>
      </c>
      <c r="D107" s="353"/>
      <c r="E107" s="352" t="e">
        <v>#REF!</v>
      </c>
      <c r="F107" s="352"/>
      <c r="G107" s="353" t="e">
        <v>#REF!</v>
      </c>
      <c r="H107" s="353"/>
      <c r="I107" s="352" t="e">
        <v>#REF!</v>
      </c>
      <c r="J107" s="352"/>
      <c r="K107" s="353" t="e">
        <v>#REF!</v>
      </c>
      <c r="L107" s="353"/>
      <c r="M107" s="352" t="e">
        <v>#REF!</v>
      </c>
      <c r="N107" s="352"/>
    </row>
    <row r="108" spans="2:14" ht="15" hidden="1" customHeight="1" outlineLevel="1" x14ac:dyDescent="0.25">
      <c r="B108" s="114" t="s">
        <v>91</v>
      </c>
      <c r="C108" s="353" t="e">
        <v>#REF!</v>
      </c>
      <c r="D108" s="353"/>
      <c r="E108" s="352" t="e">
        <v>#REF!</v>
      </c>
      <c r="F108" s="352"/>
      <c r="G108" s="353" t="e">
        <v>#REF!</v>
      </c>
      <c r="H108" s="353"/>
      <c r="I108" s="352" t="e">
        <v>#REF!</v>
      </c>
      <c r="J108" s="352"/>
      <c r="K108" s="353" t="e">
        <v>#REF!</v>
      </c>
      <c r="L108" s="353"/>
      <c r="M108" s="352" t="e">
        <v>#REF!</v>
      </c>
      <c r="N108" s="352"/>
    </row>
    <row r="109" spans="2:14" ht="15" hidden="1" customHeight="1" outlineLevel="1" x14ac:dyDescent="0.25">
      <c r="B109" s="114" t="s">
        <v>92</v>
      </c>
      <c r="C109" s="353" t="e">
        <v>#REF!</v>
      </c>
      <c r="D109" s="353"/>
      <c r="E109" s="352" t="e">
        <v>#REF!</v>
      </c>
      <c r="F109" s="352"/>
      <c r="G109" s="353" t="e">
        <v>#REF!</v>
      </c>
      <c r="H109" s="353"/>
      <c r="I109" s="352" t="e">
        <v>#REF!</v>
      </c>
      <c r="J109" s="352"/>
      <c r="K109" s="353" t="e">
        <v>#REF!</v>
      </c>
      <c r="L109" s="353"/>
      <c r="M109" s="352" t="e">
        <v>#REF!</v>
      </c>
      <c r="N109" s="352"/>
    </row>
    <row r="110" spans="2:14" ht="15" hidden="1" customHeight="1" outlineLevel="1" x14ac:dyDescent="0.25">
      <c r="B110" s="114" t="s">
        <v>93</v>
      </c>
      <c r="C110" s="353" t="e">
        <v>#REF!</v>
      </c>
      <c r="D110" s="353"/>
      <c r="E110" s="352" t="e">
        <v>#REF!</v>
      </c>
      <c r="F110" s="352"/>
      <c r="G110" s="353" t="e">
        <v>#REF!</v>
      </c>
      <c r="H110" s="353"/>
      <c r="I110" s="352" t="e">
        <v>#REF!</v>
      </c>
      <c r="J110" s="352"/>
      <c r="K110" s="353" t="e">
        <v>#REF!</v>
      </c>
      <c r="L110" s="353"/>
      <c r="M110" s="352" t="e">
        <v>#REF!</v>
      </c>
      <c r="N110" s="352"/>
    </row>
    <row r="111" spans="2:14" ht="15" hidden="1" customHeight="1" outlineLevel="1" x14ac:dyDescent="0.25">
      <c r="B111" s="114" t="s">
        <v>94</v>
      </c>
      <c r="C111" s="353" t="e">
        <v>#REF!</v>
      </c>
      <c r="D111" s="353"/>
      <c r="E111" s="352" t="e">
        <v>#REF!</v>
      </c>
      <c r="F111" s="352"/>
      <c r="G111" s="353" t="e">
        <v>#REF!</v>
      </c>
      <c r="H111" s="353"/>
      <c r="I111" s="352" t="e">
        <v>#REF!</v>
      </c>
      <c r="J111" s="352"/>
      <c r="K111" s="353" t="e">
        <v>#REF!</v>
      </c>
      <c r="L111" s="353"/>
      <c r="M111" s="352" t="e">
        <v>#REF!</v>
      </c>
      <c r="N111" s="352"/>
    </row>
    <row r="112" spans="2:14" ht="15" hidden="1" customHeight="1" outlineLevel="1" x14ac:dyDescent="0.25">
      <c r="B112" s="114" t="s">
        <v>95</v>
      </c>
      <c r="C112" s="353" t="e">
        <v>#REF!</v>
      </c>
      <c r="D112" s="353"/>
      <c r="E112" s="352" t="e">
        <v>#REF!</v>
      </c>
      <c r="F112" s="352"/>
      <c r="G112" s="353" t="e">
        <v>#REF!</v>
      </c>
      <c r="H112" s="353"/>
      <c r="I112" s="352" t="e">
        <v>#REF!</v>
      </c>
      <c r="J112" s="352"/>
      <c r="K112" s="353" t="e">
        <v>#REF!</v>
      </c>
      <c r="L112" s="353"/>
      <c r="M112" s="352" t="e">
        <v>#REF!</v>
      </c>
      <c r="N112" s="352"/>
    </row>
    <row r="113" spans="2:14" ht="15" hidden="1" customHeight="1" outlineLevel="1" x14ac:dyDescent="0.25">
      <c r="B113" s="114" t="s">
        <v>96</v>
      </c>
      <c r="C113" s="353" t="e">
        <v>#REF!</v>
      </c>
      <c r="D113" s="353"/>
      <c r="E113" s="352" t="e">
        <v>#REF!</v>
      </c>
      <c r="F113" s="352"/>
      <c r="G113" s="353" t="e">
        <v>#REF!</v>
      </c>
      <c r="H113" s="353"/>
      <c r="I113" s="352" t="e">
        <v>#REF!</v>
      </c>
      <c r="J113" s="352"/>
      <c r="K113" s="353" t="e">
        <v>#REF!</v>
      </c>
      <c r="L113" s="353"/>
      <c r="M113" s="352" t="e">
        <v>#REF!</v>
      </c>
      <c r="N113" s="352"/>
    </row>
    <row r="114" spans="2:14" ht="15" hidden="1" customHeight="1" outlineLevel="1" x14ac:dyDescent="0.25">
      <c r="B114" s="114" t="s">
        <v>97</v>
      </c>
      <c r="C114" s="353" t="e">
        <v>#REF!</v>
      </c>
      <c r="D114" s="353"/>
      <c r="E114" s="352" t="e">
        <v>#REF!</v>
      </c>
      <c r="F114" s="352"/>
      <c r="G114" s="353" t="e">
        <v>#REF!</v>
      </c>
      <c r="H114" s="353"/>
      <c r="I114" s="352" t="e">
        <v>#REF!</v>
      </c>
      <c r="J114" s="352"/>
      <c r="K114" s="353" t="e">
        <v>#REF!</v>
      </c>
      <c r="L114" s="353"/>
      <c r="M114" s="352" t="e">
        <v>#REF!</v>
      </c>
      <c r="N114" s="352"/>
    </row>
    <row r="115" spans="2:14" collapsed="1" x14ac:dyDescent="0.25">
      <c r="B115" s="71">
        <v>2006</v>
      </c>
      <c r="C115" s="355">
        <v>5.3586609575710389</v>
      </c>
      <c r="D115" s="358" t="s">
        <v>275</v>
      </c>
      <c r="E115" s="355">
        <v>7.0659758004655417</v>
      </c>
      <c r="F115" s="358" t="s">
        <v>275</v>
      </c>
      <c r="G115" s="358">
        <v>7.5164429618610837</v>
      </c>
      <c r="H115" s="358" t="s">
        <v>275</v>
      </c>
      <c r="I115" s="355">
        <v>7.3765683111616163</v>
      </c>
      <c r="J115" s="358" t="s">
        <v>275</v>
      </c>
      <c r="K115" s="358">
        <v>8.0091762466134586</v>
      </c>
      <c r="L115" s="358" t="s">
        <v>275</v>
      </c>
      <c r="M115" s="355">
        <v>7.5955197644926438</v>
      </c>
      <c r="N115" s="358" t="s">
        <v>275</v>
      </c>
    </row>
    <row r="116" spans="2:14" ht="15" customHeight="1" x14ac:dyDescent="0.25">
      <c r="B116" s="402" t="s">
        <v>79</v>
      </c>
      <c r="C116" s="402"/>
      <c r="D116" s="402"/>
      <c r="E116" s="402"/>
      <c r="F116" s="402"/>
      <c r="G116" s="402"/>
      <c r="H116" s="402"/>
      <c r="I116" s="402"/>
      <c r="J116" s="402"/>
      <c r="K116" s="402"/>
      <c r="L116" s="402"/>
      <c r="M116" s="402"/>
      <c r="N116" s="402"/>
    </row>
    <row r="118" spans="2:14" ht="30" customHeight="1" x14ac:dyDescent="0.25"/>
    <row r="120" spans="2:14" ht="30" customHeight="1" x14ac:dyDescent="0.25"/>
  </sheetData>
  <mergeCells count="2">
    <mergeCell ref="B5:N5"/>
    <mergeCell ref="B116:N11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H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0" customWidth="1"/>
    <col min="2" max="2" width="13" style="110" customWidth="1"/>
    <col min="3" max="6" width="10.7109375" style="110" customWidth="1"/>
    <col min="7" max="7" width="11.7109375" style="110" customWidth="1"/>
    <col min="8" max="8" width="10.7109375" style="110" customWidth="1"/>
    <col min="9" max="9" width="11.42578125" style="110"/>
    <col min="10" max="10" width="14.28515625" style="110" customWidth="1"/>
    <col min="11" max="16384" width="11.42578125" style="110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03" t="s">
        <v>297</v>
      </c>
      <c r="C5" s="403"/>
      <c r="D5" s="403"/>
      <c r="E5" s="403"/>
      <c r="F5" s="403"/>
      <c r="G5" s="403"/>
      <c r="H5" s="403"/>
    </row>
    <row r="6" spans="2:8" ht="15" customHeight="1" x14ac:dyDescent="0.25">
      <c r="B6" s="154"/>
      <c r="C6" s="130" t="s">
        <v>278</v>
      </c>
      <c r="D6" s="130" t="s">
        <v>171</v>
      </c>
      <c r="E6" s="130" t="s">
        <v>172</v>
      </c>
      <c r="F6" s="158" t="s">
        <v>81</v>
      </c>
      <c r="G6" s="130" t="s">
        <v>143</v>
      </c>
      <c r="H6" s="158" t="s">
        <v>83</v>
      </c>
    </row>
    <row r="7" spans="2:8" x14ac:dyDescent="0.25">
      <c r="B7" s="114" t="s">
        <v>94</v>
      </c>
      <c r="C7" s="352">
        <f>IFERROR('tablas evol EM CAT'!C7-'tablas evol EM CAT'!C20,"-")</f>
        <v>0.42675157370809513</v>
      </c>
      <c r="D7" s="352">
        <f>IFERROR('tablas evol EM CAT'!E7-'tablas evol EM CAT'!E20,"-")</f>
        <v>0.44844425956738743</v>
      </c>
      <c r="E7" s="352">
        <f>IFERROR('tablas evol EM CAT'!G7-'tablas evol EM CAT'!G20,"-")</f>
        <v>0.26219191426914268</v>
      </c>
      <c r="F7" s="352">
        <f>IFERROR('tablas evol EM CAT'!I7-'tablas evol EM CAT'!I20,"-")</f>
        <v>0.24284842878928004</v>
      </c>
      <c r="G7" s="353">
        <f>IFERROR('tablas evol EM CAT'!K7-'tablas evol EM CAT'!K20,"-")</f>
        <v>-6.1613646178206416E-2</v>
      </c>
      <c r="H7" s="352">
        <f>IFERROR('tablas evol EM CAT'!M7-'tablas evol EM CAT'!M20,"-")</f>
        <v>0.15818443269319982</v>
      </c>
    </row>
    <row r="8" spans="2:8" x14ac:dyDescent="0.25">
      <c r="B8" s="114" t="s">
        <v>95</v>
      </c>
      <c r="C8" s="352">
        <f>IFERROR('tablas evol EM CAT'!C8-'tablas evol EM CAT'!C21,"-")</f>
        <v>1.8638935574229691</v>
      </c>
      <c r="D8" s="352">
        <f>IFERROR('tablas evol EM CAT'!E8-'tablas evol EM CAT'!E21,"-")</f>
        <v>0.76000000000000068</v>
      </c>
      <c r="E8" s="352">
        <f>IFERROR('tablas evol EM CAT'!G8-'tablas evol EM CAT'!G21,"-")</f>
        <v>-0.44633836135629501</v>
      </c>
      <c r="F8" s="352">
        <f>IFERROR('tablas evol EM CAT'!I8-'tablas evol EM CAT'!I21,"-")</f>
        <v>-0.22999999999999954</v>
      </c>
      <c r="G8" s="353">
        <f>IFERROR('tablas evol EM CAT'!K8-'tablas evol EM CAT'!K21,"-")</f>
        <v>0.55000000000000071</v>
      </c>
      <c r="H8" s="352">
        <f>IFERROR('tablas evol EM CAT'!M8-'tablas evol EM CAT'!M21,"-")</f>
        <v>-1.9999999999999574E-2</v>
      </c>
    </row>
    <row r="9" spans="2:8" x14ac:dyDescent="0.25">
      <c r="B9" s="114" t="s">
        <v>96</v>
      </c>
      <c r="C9" s="352">
        <f>IFERROR('tablas evol EM CAT'!C9-'tablas evol EM CAT'!C22,"-")</f>
        <v>1.0153258015100119</v>
      </c>
      <c r="D9" s="352">
        <f>IFERROR('tablas evol EM CAT'!E9-'tablas evol EM CAT'!E22,"-")</f>
        <v>0.2523822887433731</v>
      </c>
      <c r="E9" s="352">
        <f>IFERROR('tablas evol EM CAT'!G9-'tablas evol EM CAT'!G22,"-")</f>
        <v>-0.33859090955739646</v>
      </c>
      <c r="F9" s="352">
        <f>IFERROR('tablas evol EM CAT'!I9-'tablas evol EM CAT'!I22,"-")</f>
        <v>-0.23995742610387971</v>
      </c>
      <c r="G9" s="353">
        <f>IFERROR('tablas evol EM CAT'!K9-'tablas evol EM CAT'!K22,"-")</f>
        <v>9.8689609530111966E-2</v>
      </c>
      <c r="H9" s="352">
        <f>IFERROR('tablas evol EM CAT'!M9-'tablas evol EM CAT'!M22,"-")</f>
        <v>-0.16246648995168655</v>
      </c>
    </row>
    <row r="10" spans="2:8" x14ac:dyDescent="0.25">
      <c r="B10" s="114" t="s">
        <v>97</v>
      </c>
      <c r="C10" s="352">
        <f>IFERROR('tablas evol EM CAT'!C10-'tablas evol EM CAT'!C23,"-")</f>
        <v>1.8771872954967623</v>
      </c>
      <c r="D10" s="352">
        <f>IFERROR('tablas evol EM CAT'!E10-'tablas evol EM CAT'!E23,"-")</f>
        <v>-6.8916050176905941E-2</v>
      </c>
      <c r="E10" s="352">
        <f>IFERROR('tablas evol EM CAT'!G10-'tablas evol EM CAT'!G23,"-")</f>
        <v>0.13104508055925024</v>
      </c>
      <c r="F10" s="352">
        <f>IFERROR('tablas evol EM CAT'!I10-'tablas evol EM CAT'!I23,"-")</f>
        <v>0.16474827960883864</v>
      </c>
      <c r="G10" s="353">
        <f>IFERROR('tablas evol EM CAT'!K10-'tablas evol EM CAT'!K23,"-")</f>
        <v>0.79764559241049859</v>
      </c>
      <c r="H10" s="352">
        <f>IFERROR('tablas evol EM CAT'!M10-'tablas evol EM CAT'!M23,"-")</f>
        <v>0.26597966198796819</v>
      </c>
    </row>
    <row r="11" spans="2:8" ht="30" customHeight="1" x14ac:dyDescent="0.25">
      <c r="B11" s="63" t="str">
        <f>actualizaciones!$A$2</f>
        <v>I cuatrimestre 2014</v>
      </c>
      <c r="C11" s="347">
        <v>1.3297385611444339</v>
      </c>
      <c r="D11" s="347">
        <v>0.32614269770685311</v>
      </c>
      <c r="E11" s="347">
        <v>-0.1013207959353899</v>
      </c>
      <c r="F11" s="347">
        <v>-2.1111474770012961E-2</v>
      </c>
      <c r="G11" s="347">
        <v>0.24751928975580739</v>
      </c>
      <c r="H11" s="347">
        <v>4.4375576692640806E-2</v>
      </c>
    </row>
    <row r="12" spans="2:8" outlineLevel="1" x14ac:dyDescent="0.25">
      <c r="B12" s="114" t="s">
        <v>86</v>
      </c>
      <c r="C12" s="352">
        <f>IFERROR('tablas evol EM CAT'!C12-'tablas evol EM CAT'!C25,"-")</f>
        <v>0.37567841526682155</v>
      </c>
      <c r="D12" s="352">
        <f>IFERROR('tablas evol EM CAT'!E12-'tablas evol EM CAT'!E25,"-")</f>
        <v>6.4169848586159262E-2</v>
      </c>
      <c r="E12" s="352">
        <f>IFERROR('tablas evol EM CAT'!G12-'tablas evol EM CAT'!G25,"-")</f>
        <v>-0.13461225853837711</v>
      </c>
      <c r="F12" s="352">
        <f>IFERROR('tablas evol EM CAT'!I12-'tablas evol EM CAT'!I25,"-")</f>
        <v>-8.1535731329376304E-2</v>
      </c>
      <c r="G12" s="352">
        <f>IFERROR('tablas evol EM CAT'!K12-'tablas evol EM CAT'!K25,"-")</f>
        <v>0.40155289855724341</v>
      </c>
      <c r="H12" s="353">
        <f>IFERROR('tablas evol EM CAT'!M12-'tablas evol EM CAT'!M25,"-")</f>
        <v>2.0142922954939024E-2</v>
      </c>
    </row>
    <row r="13" spans="2:8" outlineLevel="1" x14ac:dyDescent="0.25">
      <c r="B13" s="114" t="s">
        <v>87</v>
      </c>
      <c r="C13" s="352">
        <f>IFERROR('tablas evol EM CAT'!C13-'tablas evol EM CAT'!C26,"-")</f>
        <v>2.3999494619180686</v>
      </c>
      <c r="D13" s="352">
        <f>IFERROR('tablas evol EM CAT'!E13-'tablas evol EM CAT'!E26,"-")</f>
        <v>-0.43011118832522577</v>
      </c>
      <c r="E13" s="352">
        <f>IFERROR('tablas evol EM CAT'!G13-'tablas evol EM CAT'!G26,"-")</f>
        <v>-0.20157700397642042</v>
      </c>
      <c r="F13" s="352">
        <f>IFERROR('tablas evol EM CAT'!I13-'tablas evol EM CAT'!I26,"-")</f>
        <v>-0.17588802465147424</v>
      </c>
      <c r="G13" s="352">
        <f>IFERROR('tablas evol EM CAT'!K13-'tablas evol EM CAT'!K26,"-")</f>
        <v>-0.14633556655986091</v>
      </c>
      <c r="H13" s="353">
        <f>IFERROR('tablas evol EM CAT'!M13-'tablas evol EM CAT'!M26,"-")</f>
        <v>-0.15332351360865637</v>
      </c>
    </row>
    <row r="14" spans="2:8" outlineLevel="1" x14ac:dyDescent="0.25">
      <c r="B14" s="114" t="s">
        <v>88</v>
      </c>
      <c r="C14" s="352">
        <f>IFERROR('tablas evol EM CAT'!C14-'tablas evol EM CAT'!C27,"-")</f>
        <v>0.56040490207857752</v>
      </c>
      <c r="D14" s="352">
        <f>IFERROR('tablas evol EM CAT'!E14-'tablas evol EM CAT'!E27,"-")</f>
        <v>-2.8687561214495894E-2</v>
      </c>
      <c r="E14" s="352">
        <f>IFERROR('tablas evol EM CAT'!G14-'tablas evol EM CAT'!G27,"-")</f>
        <v>-0.53988259845712161</v>
      </c>
      <c r="F14" s="352">
        <f>IFERROR('tablas evol EM CAT'!I14-'tablas evol EM CAT'!I27,"-")</f>
        <v>-0.44528320995394388</v>
      </c>
      <c r="G14" s="352">
        <f>IFERROR('tablas evol EM CAT'!K14-'tablas evol EM CAT'!K27,"-")</f>
        <v>-0.20635071090047408</v>
      </c>
      <c r="H14" s="353">
        <f>IFERROR('tablas evol EM CAT'!M14-'tablas evol EM CAT'!M27,"-")</f>
        <v>-0.38879678526341976</v>
      </c>
    </row>
    <row r="15" spans="2:8" outlineLevel="1" x14ac:dyDescent="0.25">
      <c r="B15" s="114" t="s">
        <v>89</v>
      </c>
      <c r="C15" s="352">
        <f>IFERROR('tablas evol EM CAT'!C15-'tablas evol EM CAT'!C28,"-")</f>
        <v>-4.0256627906580356E-2</v>
      </c>
      <c r="D15" s="352">
        <f>IFERROR('tablas evol EM CAT'!E15-'tablas evol EM CAT'!E28,"-")</f>
        <v>-0.1468484932895171</v>
      </c>
      <c r="E15" s="352">
        <f>IFERROR('tablas evol EM CAT'!G15-'tablas evol EM CAT'!G28,"-")</f>
        <v>3.2125194083921116E-2</v>
      </c>
      <c r="F15" s="352">
        <f>IFERROR('tablas evol EM CAT'!I15-'tablas evol EM CAT'!I28,"-")</f>
        <v>5.7974542712253552E-3</v>
      </c>
      <c r="G15" s="352">
        <f>IFERROR('tablas evol EM CAT'!K15-'tablas evol EM CAT'!K28,"-")</f>
        <v>-0.31853039557336071</v>
      </c>
      <c r="H15" s="353">
        <f>IFERROR('tablas evol EM CAT'!M15-'tablas evol EM CAT'!M28,"-")</f>
        <v>-8.4974284293560132E-2</v>
      </c>
    </row>
    <row r="16" spans="2:8" outlineLevel="1" x14ac:dyDescent="0.25">
      <c r="B16" s="114" t="s">
        <v>90</v>
      </c>
      <c r="C16" s="352">
        <f>IFERROR('tablas evol EM CAT'!C16-'tablas evol EM CAT'!C29,"-")</f>
        <v>0.70337706060009753</v>
      </c>
      <c r="D16" s="352">
        <f>IFERROR('tablas evol EM CAT'!E16-'tablas evol EM CAT'!E29,"-")</f>
        <v>-1.1164342962217431</v>
      </c>
      <c r="E16" s="352">
        <f>IFERROR('tablas evol EM CAT'!G16-'tablas evol EM CAT'!G29,"-")</f>
        <v>-0.10965520131704931</v>
      </c>
      <c r="F16" s="352">
        <f>IFERROR('tablas evol EM CAT'!I16-'tablas evol EM CAT'!I29,"-")</f>
        <v>-0.16769007866906804</v>
      </c>
      <c r="G16" s="352">
        <f>IFERROR('tablas evol EM CAT'!K16-'tablas evol EM CAT'!K29,"-")</f>
        <v>-0.82723338896326393</v>
      </c>
      <c r="H16" s="353">
        <f>IFERROR('tablas evol EM CAT'!M16-'tablas evol EM CAT'!M29,"-")</f>
        <v>-0.34360939542515734</v>
      </c>
    </row>
    <row r="17" spans="2:8" outlineLevel="1" x14ac:dyDescent="0.25">
      <c r="B17" s="114" t="s">
        <v>91</v>
      </c>
      <c r="C17" s="352">
        <f>IFERROR('tablas evol EM CAT'!C17-'tablas evol EM CAT'!C30,"-")</f>
        <v>2.1181327405525696E-2</v>
      </c>
      <c r="D17" s="352">
        <f>IFERROR('tablas evol EM CAT'!E17-'tablas evol EM CAT'!E30,"-")</f>
        <v>-0.23154889199415951</v>
      </c>
      <c r="E17" s="352">
        <f>IFERROR('tablas evol EM CAT'!G17-'tablas evol EM CAT'!G30,"-")</f>
        <v>0.33897564658840285</v>
      </c>
      <c r="F17" s="352">
        <f>IFERROR('tablas evol EM CAT'!I17-'tablas evol EM CAT'!I30,"-")</f>
        <v>0.30362247066260917</v>
      </c>
      <c r="G17" s="352">
        <f>IFERROR('tablas evol EM CAT'!K17-'tablas evol EM CAT'!K30,"-")</f>
        <v>0.44577150658006737</v>
      </c>
      <c r="H17" s="353">
        <f>IFERROR('tablas evol EM CAT'!M17-'tablas evol EM CAT'!M30,"-")</f>
        <v>0.33377792240798509</v>
      </c>
    </row>
    <row r="18" spans="2:8" outlineLevel="1" x14ac:dyDescent="0.25">
      <c r="B18" s="114" t="s">
        <v>92</v>
      </c>
      <c r="C18" s="352">
        <f>IFERROR('tablas evol EM CAT'!C18-'tablas evol EM CAT'!C31,"-")</f>
        <v>-0.84980207741202007</v>
      </c>
      <c r="D18" s="352">
        <f>IFERROR('tablas evol EM CAT'!E18-'tablas evol EM CAT'!E31,"-")</f>
        <v>-0.55764681739470934</v>
      </c>
      <c r="E18" s="352">
        <f>IFERROR('tablas evol EM CAT'!G18-'tablas evol EM CAT'!G31,"-")</f>
        <v>-0.58445356812461746</v>
      </c>
      <c r="F18" s="352">
        <f>IFERROR('tablas evol EM CAT'!I18-'tablas evol EM CAT'!I31,"-")</f>
        <v>-0.60077700468260353</v>
      </c>
      <c r="G18" s="352">
        <f>IFERROR('tablas evol EM CAT'!K18-'tablas evol EM CAT'!K31,"-")</f>
        <v>-0.94296887393073003</v>
      </c>
      <c r="H18" s="353">
        <f>IFERROR('tablas evol EM CAT'!M18-'tablas evol EM CAT'!M31,"-")</f>
        <v>-0.70573901328724009</v>
      </c>
    </row>
    <row r="19" spans="2:8" outlineLevel="1" x14ac:dyDescent="0.25">
      <c r="B19" s="114" t="s">
        <v>93</v>
      </c>
      <c r="C19" s="352">
        <f>IFERROR('tablas evol EM CAT'!C19-'tablas evol EM CAT'!C32,"-")</f>
        <v>-0.33755894799020059</v>
      </c>
      <c r="D19" s="352">
        <f>IFERROR('tablas evol EM CAT'!E19-'tablas evol EM CAT'!E32,"-")</f>
        <v>-0.2779007288240587</v>
      </c>
      <c r="E19" s="352">
        <f>IFERROR('tablas evol EM CAT'!G19-'tablas evol EM CAT'!G32,"-")</f>
        <v>-0.20150614447137372</v>
      </c>
      <c r="F19" s="352">
        <f>IFERROR('tablas evol EM CAT'!I19-'tablas evol EM CAT'!I32,"-")</f>
        <v>-0.27812844581429985</v>
      </c>
      <c r="G19" s="352">
        <f>IFERROR('tablas evol EM CAT'!K19-'tablas evol EM CAT'!K32,"-")</f>
        <v>-0.25334919844423442</v>
      </c>
      <c r="H19" s="353">
        <f>IFERROR('tablas evol EM CAT'!M19-'tablas evol EM CAT'!M32,"-")</f>
        <v>-0.29827994670094604</v>
      </c>
    </row>
    <row r="20" spans="2:8" outlineLevel="1" x14ac:dyDescent="0.25">
      <c r="B20" s="114" t="s">
        <v>94</v>
      </c>
      <c r="C20" s="352">
        <f>IFERROR('tablas evol EM CAT'!C20-'tablas evol EM CAT'!C33,"-")</f>
        <v>0.44088431484657908</v>
      </c>
      <c r="D20" s="352">
        <f>IFERROR('tablas evol EM CAT'!E20-'tablas evol EM CAT'!E33,"-")</f>
        <v>-0.4837404001864174</v>
      </c>
      <c r="E20" s="352">
        <f>IFERROR('tablas evol EM CAT'!G20-'tablas evol EM CAT'!G33,"-")</f>
        <v>-0.33845319703113841</v>
      </c>
      <c r="F20" s="352">
        <f>IFERROR('tablas evol EM CAT'!I20-'tablas evol EM CAT'!I33,"-")</f>
        <v>-0.32348184741526431</v>
      </c>
      <c r="G20" s="352">
        <f>IFERROR('tablas evol EM CAT'!K20-'tablas evol EM CAT'!K33,"-")</f>
        <v>0.33487083908973503</v>
      </c>
      <c r="H20" s="353">
        <f>IFERROR('tablas evol EM CAT'!M20-'tablas evol EM CAT'!M33,"-")</f>
        <v>-0.15063631390243426</v>
      </c>
    </row>
    <row r="21" spans="2:8" outlineLevel="1" x14ac:dyDescent="0.25">
      <c r="B21" s="114" t="s">
        <v>95</v>
      </c>
      <c r="C21" s="352">
        <f>IFERROR('tablas evol EM CAT'!C21-'tablas evol EM CAT'!C34,"-")</f>
        <v>-1.2078571428571427</v>
      </c>
      <c r="D21" s="352">
        <f>IFERROR('tablas evol EM CAT'!E21-'tablas evol EM CAT'!E34,"-")</f>
        <v>-0.12689707715750131</v>
      </c>
      <c r="E21" s="352">
        <f>IFERROR('tablas evol EM CAT'!G21-'tablas evol EM CAT'!G34,"-")</f>
        <v>-0.40720355035990607</v>
      </c>
      <c r="F21" s="352">
        <f>IFERROR('tablas evol EM CAT'!I21-'tablas evol EM CAT'!I34,"-")</f>
        <v>-0.38224804160358072</v>
      </c>
      <c r="G21" s="352">
        <f>IFERROR('tablas evol EM CAT'!K21-'tablas evol EM CAT'!K34,"-")</f>
        <v>2.6149616291014866E-2</v>
      </c>
      <c r="H21" s="353">
        <f>IFERROR('tablas evol EM CAT'!M21-'tablas evol EM CAT'!M34,"-")</f>
        <v>-0.28124110621036102</v>
      </c>
    </row>
    <row r="22" spans="2:8" outlineLevel="1" x14ac:dyDescent="0.25">
      <c r="B22" s="114" t="s">
        <v>96</v>
      </c>
      <c r="C22" s="352">
        <f>IFERROR('tablas evol EM CAT'!C22-'tablas evol EM CAT'!C35,"-")</f>
        <v>-1.1249272507853743</v>
      </c>
      <c r="D22" s="352">
        <f>IFERROR('tablas evol EM CAT'!E22-'tablas evol EM CAT'!E35,"-")</f>
        <v>-0.64326951148626677</v>
      </c>
      <c r="E22" s="352">
        <f>IFERROR('tablas evol EM CAT'!G22-'tablas evol EM CAT'!G35,"-")</f>
        <v>-0.26225156032194441</v>
      </c>
      <c r="F22" s="352">
        <f>IFERROR('tablas evol EM CAT'!I22-'tablas evol EM CAT'!I35,"-")</f>
        <v>-0.37814949495682981</v>
      </c>
      <c r="G22" s="352">
        <f>IFERROR('tablas evol EM CAT'!K22-'tablas evol EM CAT'!K35,"-")</f>
        <v>0.21850097513199884</v>
      </c>
      <c r="H22" s="353">
        <f>IFERROR('tablas evol EM CAT'!M22-'tablas evol EM CAT'!M35,"-")</f>
        <v>-0.26523645858845413</v>
      </c>
    </row>
    <row r="23" spans="2:8" outlineLevel="1" x14ac:dyDescent="0.25">
      <c r="B23" s="114" t="s">
        <v>97</v>
      </c>
      <c r="C23" s="352">
        <f>IFERROR('tablas evol EM CAT'!C23-'tablas evol EM CAT'!C36,"-")</f>
        <v>0.16923787198649887</v>
      </c>
      <c r="D23" s="352">
        <f>IFERROR('tablas evol EM CAT'!E23-'tablas evol EM CAT'!E36,"-")</f>
        <v>7.0511321773381042E-5</v>
      </c>
      <c r="E23" s="352">
        <f>IFERROR('tablas evol EM CAT'!G23-'tablas evol EM CAT'!G36,"-")</f>
        <v>0.3303653245124103</v>
      </c>
      <c r="F23" s="352">
        <f>IFERROR('tablas evol EM CAT'!I23-'tablas evol EM CAT'!I36,"-")</f>
        <v>0.27138322060812214</v>
      </c>
      <c r="G23" s="352">
        <f>IFERROR('tablas evol EM CAT'!K23-'tablas evol EM CAT'!K36,"-")</f>
        <v>-0.84646508974484647</v>
      </c>
      <c r="H23" s="353">
        <f>IFERROR('tablas evol EM CAT'!M23-'tablas evol EM CAT'!M36,"-")</f>
        <v>6.0779829903733429E-2</v>
      </c>
    </row>
    <row r="24" spans="2:8" x14ac:dyDescent="0.25">
      <c r="B24" s="68">
        <v>2013</v>
      </c>
      <c r="C24" s="354">
        <f>IFERROR('tablas evol EM CAT'!C24-'tablas evol EM CAT'!C37,"-")</f>
        <v>4.9277076865058778E-2</v>
      </c>
      <c r="D24" s="354">
        <f>IFERROR('tablas evol EM CAT'!E24-'tablas evol EM CAT'!E37,"-")</f>
        <v>-0.33723538192288061</v>
      </c>
      <c r="E24" s="354">
        <f>IFERROR('tablas evol EM CAT'!G24-'tablas evol EM CAT'!G37,"-")</f>
        <v>-0.2130843033853651</v>
      </c>
      <c r="F24" s="354">
        <f>IFERROR('tablas evol EM CAT'!I24-'tablas evol EM CAT'!I37,"-")</f>
        <v>-0.21936797045467937</v>
      </c>
      <c r="G24" s="354">
        <f>IFERROR('tablas evol EM CAT'!K24-'tablas evol EM CAT'!K37,"-")</f>
        <v>-0.36807308146870721</v>
      </c>
      <c r="H24" s="354">
        <f>IFERROR('tablas evol EM CAT'!M24-'tablas evol EM CAT'!M37,"-")</f>
        <v>-0.25001157142161645</v>
      </c>
    </row>
    <row r="25" spans="2:8" hidden="1" outlineLevel="1" x14ac:dyDescent="0.25">
      <c r="B25" s="114" t="s">
        <v>86</v>
      </c>
      <c r="C25" s="352">
        <f>IFERROR('tablas evol EM CAT'!C25-'tablas evol EM CAT'!C38,"-")</f>
        <v>-0.1636999888955919</v>
      </c>
      <c r="D25" s="352">
        <f>IFERROR('tablas evol EM CAT'!E25-'tablas evol EM CAT'!E38,"-")</f>
        <v>0.16806044577774237</v>
      </c>
      <c r="E25" s="352">
        <f>IFERROR('tablas evol EM CAT'!G25-'tablas evol EM CAT'!G38,"-")</f>
        <v>0.42360610333960391</v>
      </c>
      <c r="F25" s="352">
        <f>IFERROR('tablas evol EM CAT'!I25-'tablas evol EM CAT'!I38,"-")</f>
        <v>0.27127529277645035</v>
      </c>
      <c r="G25" s="352">
        <f>IFERROR('tablas evol EM CAT'!K25-'tablas evol EM CAT'!K38,"-")</f>
        <v>-0.62328977964214438</v>
      </c>
      <c r="H25" s="353">
        <f>IFERROR('tablas evol EM CAT'!M25-'tablas evol EM CAT'!M38,"-")</f>
        <v>5.7369402468738784E-2</v>
      </c>
    </row>
    <row r="26" spans="2:8" hidden="1" outlineLevel="1" x14ac:dyDescent="0.25">
      <c r="B26" s="114" t="s">
        <v>87</v>
      </c>
      <c r="C26" s="352">
        <f>IFERROR('tablas evol EM CAT'!C26-'tablas evol EM CAT'!C39,"-")</f>
        <v>-0.72762291637484244</v>
      </c>
      <c r="D26" s="352">
        <f>IFERROR('tablas evol EM CAT'!E26-'tablas evol EM CAT'!E39,"-")</f>
        <v>-3.9888811674773983E-2</v>
      </c>
      <c r="E26" s="352">
        <f>IFERROR('tablas evol EM CAT'!G26-'tablas evol EM CAT'!G39,"-")</f>
        <v>-0.31326872271713935</v>
      </c>
      <c r="F26" s="352">
        <f>IFERROR('tablas evol EM CAT'!I26-'tablas evol EM CAT'!I39,"-")</f>
        <v>-0.26411197534852526</v>
      </c>
      <c r="G26" s="352">
        <f>IFERROR('tablas evol EM CAT'!K26-'tablas evol EM CAT'!K39,"-")</f>
        <v>-0.9036644334401398</v>
      </c>
      <c r="H26" s="353">
        <f>IFERROR('tablas evol EM CAT'!M26-'tablas evol EM CAT'!M39,"-")</f>
        <v>-0.40667648639134324</v>
      </c>
    </row>
    <row r="27" spans="2:8" hidden="1" outlineLevel="1" x14ac:dyDescent="0.25">
      <c r="B27" s="114" t="s">
        <v>88</v>
      </c>
      <c r="C27" s="352">
        <f>IFERROR('tablas evol EM CAT'!C27-'tablas evol EM CAT'!C40,"-")</f>
        <v>-8.629232039636614E-3</v>
      </c>
      <c r="D27" s="352">
        <f>IFERROR('tablas evol EM CAT'!E27-'tablas evol EM CAT'!E40,"-")</f>
        <v>-0.17131243878550428</v>
      </c>
      <c r="E27" s="352">
        <f>IFERROR('tablas evol EM CAT'!G27-'tablas evol EM CAT'!G40,"-")</f>
        <v>1.0014400555917371</v>
      </c>
      <c r="F27" s="352">
        <f>IFERROR('tablas evol EM CAT'!I27-'tablas evol EM CAT'!I40,"-")</f>
        <v>0.81528320995394399</v>
      </c>
      <c r="G27" s="352">
        <f>IFERROR('tablas evol EM CAT'!K27-'tablas evol EM CAT'!K40,"-")</f>
        <v>0.73635071090047344</v>
      </c>
      <c r="H27" s="353">
        <f>IFERROR('tablas evol EM CAT'!M27-'tablas evol EM CAT'!M40,"-")</f>
        <v>0.78879678526342012</v>
      </c>
    </row>
    <row r="28" spans="2:8" hidden="1" outlineLevel="1" x14ac:dyDescent="0.25">
      <c r="B28" s="114" t="s">
        <v>89</v>
      </c>
      <c r="C28" s="352">
        <f>IFERROR('tablas evol EM CAT'!C28-'tablas evol EM CAT'!C41,"-")</f>
        <v>-0.52416014208297668</v>
      </c>
      <c r="D28" s="352">
        <f>IFERROR('tablas evol EM CAT'!E28-'tablas evol EM CAT'!E41,"-")</f>
        <v>-0.20420794545976317</v>
      </c>
      <c r="E28" s="352">
        <f>IFERROR('tablas evol EM CAT'!G28-'tablas evol EM CAT'!G41,"-")</f>
        <v>-0.54842916727242574</v>
      </c>
      <c r="F28" s="352">
        <f>IFERROR('tablas evol EM CAT'!I28-'tablas evol EM CAT'!I41,"-")</f>
        <v>-0.50600195837995798</v>
      </c>
      <c r="G28" s="352">
        <f>IFERROR('tablas evol EM CAT'!K28-'tablas evol EM CAT'!K41,"-")</f>
        <v>0.23924392414781792</v>
      </c>
      <c r="H28" s="353">
        <f>IFERROR('tablas evol EM CAT'!M28-'tablas evol EM CAT'!M41,"-")</f>
        <v>-0.33256503769751333</v>
      </c>
    </row>
    <row r="29" spans="2:8" hidden="1" outlineLevel="1" x14ac:dyDescent="0.25">
      <c r="B29" s="114" t="s">
        <v>90</v>
      </c>
      <c r="C29" s="352">
        <f>IFERROR('tablas evol EM CAT'!C29-'tablas evol EM CAT'!C42,"-")</f>
        <v>-0.89255851296053734</v>
      </c>
      <c r="D29" s="352">
        <f>IFERROR('tablas evol EM CAT'!E29-'tablas evol EM CAT'!E42,"-")</f>
        <v>0.1481637588529976</v>
      </c>
      <c r="E29" s="352">
        <f>IFERROR('tablas evol EM CAT'!G29-'tablas evol EM CAT'!G42,"-")</f>
        <v>4.6649054095685649E-2</v>
      </c>
      <c r="F29" s="352">
        <f>IFERROR('tablas evol EM CAT'!I29-'tablas evol EM CAT'!I42,"-")</f>
        <v>-2.3161299283687597E-2</v>
      </c>
      <c r="G29" s="352">
        <f>IFERROR('tablas evol EM CAT'!K29-'tablas evol EM CAT'!K42,"-")</f>
        <v>0.3066906433087766</v>
      </c>
      <c r="H29" s="353">
        <f>IFERROR('tablas evol EM CAT'!M29-'tablas evol EM CAT'!M42,"-")</f>
        <v>5.6203796794607186E-2</v>
      </c>
    </row>
    <row r="30" spans="2:8" hidden="1" outlineLevel="1" x14ac:dyDescent="0.25">
      <c r="B30" s="114" t="s">
        <v>91</v>
      </c>
      <c r="C30" s="352">
        <f>IFERROR('tablas evol EM CAT'!C30-'tablas evol EM CAT'!C43,"-")</f>
        <v>-7.3363415480736105E-2</v>
      </c>
      <c r="D30" s="352">
        <f>IFERROR('tablas evol EM CAT'!E30-'tablas evol EM CAT'!E43,"-")</f>
        <v>0.40144297181258182</v>
      </c>
      <c r="E30" s="352">
        <f>IFERROR('tablas evol EM CAT'!G30-'tablas evol EM CAT'!G43,"-")</f>
        <v>0.1559061687663359</v>
      </c>
      <c r="F30" s="352">
        <f>IFERROR('tablas evol EM CAT'!I30-'tablas evol EM CAT'!I43,"-")</f>
        <v>0.16855364552459928</v>
      </c>
      <c r="G30" s="352">
        <f>IFERROR('tablas evol EM CAT'!K30-'tablas evol EM CAT'!K43,"-")</f>
        <v>5.0319610540798365E-2</v>
      </c>
      <c r="H30" s="353">
        <f>IFERROR('tablas evol EM CAT'!M30-'tablas evol EM CAT'!M43,"-")</f>
        <v>0.14057337672400472</v>
      </c>
    </row>
    <row r="31" spans="2:8" hidden="1" outlineLevel="1" x14ac:dyDescent="0.25">
      <c r="B31" s="114" t="s">
        <v>92</v>
      </c>
      <c r="C31" s="352">
        <f>IFERROR('tablas evol EM CAT'!C31-'tablas evol EM CAT'!C44,"-")</f>
        <v>1.0468605671741171</v>
      </c>
      <c r="D31" s="352">
        <f>IFERROR('tablas evol EM CAT'!E31-'tablas evol EM CAT'!E44,"-")</f>
        <v>-0.81344552701505712</v>
      </c>
      <c r="E31" s="352">
        <f>IFERROR('tablas evol EM CAT'!G31-'tablas evol EM CAT'!G44,"-")</f>
        <v>9.2079444550907219E-2</v>
      </c>
      <c r="F31" s="352">
        <f>IFERROR('tablas evol EM CAT'!I31-'tablas evol EM CAT'!I44,"-")</f>
        <v>9.5703989825244307E-3</v>
      </c>
      <c r="G31" s="352">
        <f>IFERROR('tablas evol EM CAT'!K31-'tablas evol EM CAT'!K44,"-")</f>
        <v>0.29291563010874988</v>
      </c>
      <c r="H31" s="353">
        <f>IFERROR('tablas evol EM CAT'!M31-'tablas evol EM CAT'!M44,"-")</f>
        <v>8.0802625294106534E-2</v>
      </c>
    </row>
    <row r="32" spans="2:8" hidden="1" outlineLevel="1" x14ac:dyDescent="0.25">
      <c r="B32" s="114" t="s">
        <v>93</v>
      </c>
      <c r="C32" s="352">
        <f>IFERROR('tablas evol EM CAT'!C32-'tablas evol EM CAT'!C45,"-")</f>
        <v>0.9825327116316056</v>
      </c>
      <c r="D32" s="352">
        <f>IFERROR('tablas evol EM CAT'!E32-'tablas evol EM CAT'!E45,"-")</f>
        <v>-0.54311824047124357</v>
      </c>
      <c r="E32" s="352">
        <f>IFERROR('tablas evol EM CAT'!G32-'tablas evol EM CAT'!G45,"-")</f>
        <v>0.55768276006529049</v>
      </c>
      <c r="F32" s="352">
        <f>IFERROR('tablas evol EM CAT'!I32-'tablas evol EM CAT'!I45,"-")</f>
        <v>0.47603930536769656</v>
      </c>
      <c r="G32" s="352">
        <f>IFERROR('tablas evol EM CAT'!K32-'tablas evol EM CAT'!K45,"-")</f>
        <v>2.8103306943169315E-2</v>
      </c>
      <c r="H32" s="353">
        <f>IFERROR('tablas evol EM CAT'!M32-'tablas evol EM CAT'!M45,"-")</f>
        <v>0.37961456335483845</v>
      </c>
    </row>
    <row r="33" spans="2:8" hidden="1" outlineLevel="1" x14ac:dyDescent="0.25">
      <c r="B33" s="114" t="s">
        <v>94</v>
      </c>
      <c r="C33" s="352">
        <f>IFERROR('tablas evol EM CAT'!C33-'tablas evol EM CAT'!C46,"-")</f>
        <v>-1.2165124944528607</v>
      </c>
      <c r="D33" s="352">
        <f>IFERROR('tablas evol EM CAT'!E33-'tablas evol EM CAT'!E46,"-")</f>
        <v>-0.74449465436005013</v>
      </c>
      <c r="E33" s="352">
        <f>IFERROR('tablas evol EM CAT'!G33-'tablas evol EM CAT'!G46,"-")</f>
        <v>0.50592714345168144</v>
      </c>
      <c r="F33" s="352">
        <f>IFERROR('tablas evol EM CAT'!I33-'tablas evol EM CAT'!I46,"-")</f>
        <v>0.30855338825731771</v>
      </c>
      <c r="G33" s="352">
        <f>IFERROR('tablas evol EM CAT'!K33-'tablas evol EM CAT'!K46,"-")</f>
        <v>-0.36975414026782438</v>
      </c>
      <c r="H33" s="353">
        <f>IFERROR('tablas evol EM CAT'!M33-'tablas evol EM CAT'!M46,"-")</f>
        <v>0.12723102675593978</v>
      </c>
    </row>
    <row r="34" spans="2:8" hidden="1" outlineLevel="1" x14ac:dyDescent="0.25">
      <c r="B34" s="114" t="s">
        <v>95</v>
      </c>
      <c r="C34" s="352">
        <f>IFERROR('tablas evol EM CAT'!C34-'tablas evol EM CAT'!C47,"-")</f>
        <v>0.92964505901004024</v>
      </c>
      <c r="D34" s="352">
        <f>IFERROR('tablas evol EM CAT'!E34-'tablas evol EM CAT'!E47,"-")</f>
        <v>-0.67310292284249851</v>
      </c>
      <c r="E34" s="352">
        <f>IFERROR('tablas evol EM CAT'!G34-'tablas evol EM CAT'!G47,"-")</f>
        <v>0.4232529330759558</v>
      </c>
      <c r="F34" s="352">
        <f>IFERROR('tablas evol EM CAT'!I34-'tablas evol EM CAT'!I47,"-")</f>
        <v>0.28224804160358019</v>
      </c>
      <c r="G34" s="352">
        <f>IFERROR('tablas evol EM CAT'!K34-'tablas evol EM CAT'!K47,"-")</f>
        <v>-0.17614961629101522</v>
      </c>
      <c r="H34" s="353">
        <f>IFERROR('tablas evol EM CAT'!M34-'tablas evol EM CAT'!M47,"-")</f>
        <v>0.15124110621036024</v>
      </c>
    </row>
    <row r="35" spans="2:8" hidden="1" outlineLevel="1" x14ac:dyDescent="0.25">
      <c r="B35" s="114" t="s">
        <v>96</v>
      </c>
      <c r="C35" s="352">
        <f>IFERROR('tablas evol EM CAT'!C35-'tablas evol EM CAT'!C48,"-")</f>
        <v>1.4810741311414217</v>
      </c>
      <c r="D35" s="352">
        <f>IFERROR('tablas evol EM CAT'!E35-'tablas evol EM CAT'!E48,"-")</f>
        <v>0.35088722274289275</v>
      </c>
      <c r="E35" s="352">
        <f>IFERROR('tablas evol EM CAT'!G35-'tablas evol EM CAT'!G48,"-")</f>
        <v>0.63994802165975173</v>
      </c>
      <c r="F35" s="352">
        <f>IFERROR('tablas evol EM CAT'!I35-'tablas evol EM CAT'!I48,"-")</f>
        <v>0.65810692106071045</v>
      </c>
      <c r="G35" s="352">
        <f>IFERROR('tablas evol EM CAT'!K35-'tablas evol EM CAT'!K48,"-")</f>
        <v>-0.19719058466211159</v>
      </c>
      <c r="H35" s="353">
        <f>IFERROR('tablas evol EM CAT'!M35-'tablas evol EM CAT'!M48,"-")</f>
        <v>0.44770294854014026</v>
      </c>
    </row>
    <row r="36" spans="2:8" hidden="1" outlineLevel="1" x14ac:dyDescent="0.25">
      <c r="B36" s="114" t="s">
        <v>97</v>
      </c>
      <c r="C36" s="352">
        <f>IFERROR('tablas evol EM CAT'!C36-'tablas evol EM CAT'!C49,"-")</f>
        <v>1.1174714630230274</v>
      </c>
      <c r="D36" s="352">
        <f>IFERROR('tablas evol EM CAT'!E36-'tablas evol EM CAT'!E49,"-")</f>
        <v>0.48884553885513249</v>
      </c>
      <c r="E36" s="352">
        <f>IFERROR('tablas evol EM CAT'!G36-'tablas evol EM CAT'!G49,"-")</f>
        <v>0.13094669127879577</v>
      </c>
      <c r="F36" s="352">
        <f>IFERROR('tablas evol EM CAT'!I36-'tablas evol EM CAT'!I49,"-")</f>
        <v>0.26386849978304028</v>
      </c>
      <c r="G36" s="352">
        <f>IFERROR('tablas evol EM CAT'!K36-'tablas evol EM CAT'!K49,"-")</f>
        <v>0.92881949733434865</v>
      </c>
      <c r="H36" s="353">
        <f>IFERROR('tablas evol EM CAT'!M36-'tablas evol EM CAT'!M49,"-")</f>
        <v>0.3532405081082981</v>
      </c>
    </row>
    <row r="37" spans="2:8" collapsed="1" x14ac:dyDescent="0.25">
      <c r="B37" s="71">
        <v>2012</v>
      </c>
      <c r="C37" s="355">
        <f>IFERROR('tablas evol EM CAT'!C37-'tablas evol EM CAT'!C50,"-")</f>
        <v>0.32239764581174368</v>
      </c>
      <c r="D37" s="355">
        <f>IFERROR('tablas evol EM CAT'!E37-'tablas evol EM CAT'!E50,"-")</f>
        <v>-7.5948496328353876E-2</v>
      </c>
      <c r="E37" s="355">
        <f>IFERROR('tablas evol EM CAT'!G37-'tablas evol EM CAT'!G50,"-")</f>
        <v>0.27762462773186947</v>
      </c>
      <c r="F37" s="355">
        <f>IFERROR('tablas evol EM CAT'!I37-'tablas evol EM CAT'!I50,"-")</f>
        <v>0.21979545717893778</v>
      </c>
      <c r="G37" s="355">
        <f>IFERROR('tablas evol EM CAT'!K37-'tablas evol EM CAT'!K50,"-")</f>
        <v>0.13761330419058559</v>
      </c>
      <c r="H37" s="355">
        <f>IFERROR('tablas evol EM CAT'!M37-'tablas evol EM CAT'!M50,"-")</f>
        <v>0.19073854802550372</v>
      </c>
    </row>
    <row r="38" spans="2:8" ht="15" hidden="1" customHeight="1" outlineLevel="1" x14ac:dyDescent="0.25">
      <c r="B38" s="114" t="s">
        <v>86</v>
      </c>
      <c r="C38" s="352">
        <f>IFERROR('tablas evol EM CAT'!C38-'tablas evol EM CAT'!C51,"-")</f>
        <v>0.79282753301841336</v>
      </c>
      <c r="D38" s="352">
        <f>IFERROR('tablas evol EM CAT'!E38-'tablas evol EM CAT'!E51,"-")</f>
        <v>-0.20502733441594323</v>
      </c>
      <c r="E38" s="352">
        <f>IFERROR('tablas evol EM CAT'!G38-'tablas evol EM CAT'!G51,"-")</f>
        <v>0.61672798980403698</v>
      </c>
      <c r="F38" s="352">
        <f>IFERROR('tablas evol EM CAT'!I38-'tablas evol EM CAT'!I51,"-")</f>
        <v>0.58110650397691366</v>
      </c>
      <c r="G38" s="352">
        <f>IFERROR('tablas evol EM CAT'!K38-'tablas evol EM CAT'!K51,"-")</f>
        <v>0.88655809246441564</v>
      </c>
      <c r="H38" s="353">
        <f>IFERROR('tablas evol EM CAT'!M38-'tablas evol EM CAT'!M51,"-")</f>
        <v>0.57889781053284306</v>
      </c>
    </row>
    <row r="39" spans="2:8" ht="15" hidden="1" customHeight="1" outlineLevel="1" x14ac:dyDescent="0.25">
      <c r="B39" s="114" t="s">
        <v>87</v>
      </c>
      <c r="C39" s="352">
        <f>IFERROR('tablas evol EM CAT'!C39-'tablas evol EM CAT'!C52,"-")</f>
        <v>-0.24468627890191419</v>
      </c>
      <c r="D39" s="352">
        <f>IFERROR('tablas evol EM CAT'!E39-'tablas evol EM CAT'!E52,"-")</f>
        <v>-0.19000000000000039</v>
      </c>
      <c r="E39" s="352">
        <f>IFERROR('tablas evol EM CAT'!G39-'tablas evol EM CAT'!G52,"-")</f>
        <v>0.71261848379296122</v>
      </c>
      <c r="F39" s="352">
        <f>IFERROR('tablas evol EM CAT'!I39-'tablas evol EM CAT'!I52,"-")</f>
        <v>0.58000000000000007</v>
      </c>
      <c r="G39" s="352">
        <f>IFERROR('tablas evol EM CAT'!K39-'tablas evol EM CAT'!K52,"-")</f>
        <v>0.3100000000000005</v>
      </c>
      <c r="H39" s="353">
        <f>IFERROR('tablas evol EM CAT'!M39-'tablas evol EM CAT'!M52,"-")</f>
        <v>0.40999999999999925</v>
      </c>
    </row>
    <row r="40" spans="2:8" ht="15" hidden="1" customHeight="1" outlineLevel="1" x14ac:dyDescent="0.25">
      <c r="B40" s="114" t="s">
        <v>88</v>
      </c>
      <c r="C40" s="352">
        <f>IFERROR('tablas evol EM CAT'!C40-'tablas evol EM CAT'!C53,"-")</f>
        <v>-0.71030677986512547</v>
      </c>
      <c r="D40" s="352">
        <f>IFERROR('tablas evol EM CAT'!E40-'tablas evol EM CAT'!E53,"-")</f>
        <v>0.54999999999999982</v>
      </c>
      <c r="E40" s="352">
        <f>IFERROR('tablas evol EM CAT'!G40-'tablas evol EM CAT'!G53,"-")</f>
        <v>-0.28486875139028278</v>
      </c>
      <c r="F40" s="352">
        <f>IFERROR('tablas evol EM CAT'!I40-'tablas evol EM CAT'!I53,"-")</f>
        <v>-0.17999999999999972</v>
      </c>
      <c r="G40" s="352">
        <f>IFERROR('tablas evol EM CAT'!K40-'tablas evol EM CAT'!K53,"-")</f>
        <v>-0.16999999999999993</v>
      </c>
      <c r="H40" s="353">
        <f>IFERROR('tablas evol EM CAT'!M40-'tablas evol EM CAT'!M53,"-")</f>
        <v>-0.16999999999999993</v>
      </c>
    </row>
    <row r="41" spans="2:8" ht="15" hidden="1" customHeight="1" outlineLevel="1" x14ac:dyDescent="0.25">
      <c r="B41" s="114" t="s">
        <v>89</v>
      </c>
      <c r="C41" s="352">
        <f>IFERROR('tablas evol EM CAT'!C41-'tablas evol EM CAT'!C54,"-")</f>
        <v>-0.82495573107794806</v>
      </c>
      <c r="D41" s="352">
        <f>IFERROR('tablas evol EM CAT'!E41-'tablas evol EM CAT'!E54,"-")</f>
        <v>6.9017499117683734E-2</v>
      </c>
      <c r="E41" s="352">
        <f>IFERROR('tablas evol EM CAT'!G41-'tablas evol EM CAT'!G54,"-")</f>
        <v>1.1826016938270767</v>
      </c>
      <c r="F41" s="352">
        <f>IFERROR('tablas evol EM CAT'!I41-'tablas evol EM CAT'!I54,"-")</f>
        <v>0.99232993691742521</v>
      </c>
      <c r="G41" s="352">
        <f>IFERROR('tablas evol EM CAT'!K41-'tablas evol EM CAT'!K54,"-")</f>
        <v>-2.7509350449477665E-2</v>
      </c>
      <c r="H41" s="353">
        <f>IFERROR('tablas evol EM CAT'!M41-'tablas evol EM CAT'!M54,"-")</f>
        <v>0.75548775859142214</v>
      </c>
    </row>
    <row r="42" spans="2:8" ht="15" hidden="1" customHeight="1" outlineLevel="1" x14ac:dyDescent="0.25">
      <c r="B42" s="114" t="s">
        <v>90</v>
      </c>
      <c r="C42" s="352">
        <f>IFERROR('tablas evol EM CAT'!C42-'tablas evol EM CAT'!C55,"-")</f>
        <v>0.65450225451751054</v>
      </c>
      <c r="D42" s="352">
        <f>IFERROR('tablas evol EM CAT'!E42-'tablas evol EM CAT'!E55,"-")</f>
        <v>0.72809808033553747</v>
      </c>
      <c r="E42" s="352">
        <f>IFERROR('tablas evol EM CAT'!G42-'tablas evol EM CAT'!G55,"-")</f>
        <v>0.42011459592334077</v>
      </c>
      <c r="F42" s="352">
        <f>IFERROR('tablas evol EM CAT'!I42-'tablas evol EM CAT'!I55,"-")</f>
        <v>0.48834713158663678</v>
      </c>
      <c r="G42" s="352">
        <f>IFERROR('tablas evol EM CAT'!K42-'tablas evol EM CAT'!K55,"-")</f>
        <v>0.19864093555993989</v>
      </c>
      <c r="H42" s="353">
        <f>IFERROR('tablas evol EM CAT'!M42-'tablas evol EM CAT'!M55,"-")</f>
        <v>0.40758243891615997</v>
      </c>
    </row>
    <row r="43" spans="2:8" ht="15" hidden="1" customHeight="1" outlineLevel="1" x14ac:dyDescent="0.25">
      <c r="B43" s="114" t="s">
        <v>91</v>
      </c>
      <c r="C43" s="352">
        <f>IFERROR('tablas evol EM CAT'!C43-'tablas evol EM CAT'!C56,"-")</f>
        <v>-0.47132124943000431</v>
      </c>
      <c r="D43" s="352">
        <f>IFERROR('tablas evol EM CAT'!E43-'tablas evol EM CAT'!E56,"-")</f>
        <v>-0.1316230366492146</v>
      </c>
      <c r="E43" s="352">
        <f>IFERROR('tablas evol EM CAT'!G43-'tablas evol EM CAT'!G56,"-")</f>
        <v>-7.8684515124512799E-2</v>
      </c>
      <c r="F43" s="352">
        <f>IFERROR('tablas evol EM CAT'!I43-'tablas evol EM CAT'!I56,"-")</f>
        <v>-9.9482352941175911E-2</v>
      </c>
      <c r="G43" s="352">
        <f>IFERROR('tablas evol EM CAT'!K43-'tablas evol EM CAT'!K56,"-")</f>
        <v>0.10367780222028955</v>
      </c>
      <c r="H43" s="353">
        <f>IFERROR('tablas evol EM CAT'!M43-'tablas evol EM CAT'!M56,"-")</f>
        <v>-3.1780424516898442E-2</v>
      </c>
    </row>
    <row r="44" spans="2:8" ht="15" hidden="1" customHeight="1" outlineLevel="1" x14ac:dyDescent="0.25">
      <c r="B44" s="114" t="s">
        <v>92</v>
      </c>
      <c r="C44" s="352">
        <f>IFERROR('tablas evol EM CAT'!C44-'tablas evol EM CAT'!C57,"-")</f>
        <v>-0.69037831689876317</v>
      </c>
      <c r="D44" s="352">
        <f>IFERROR('tablas evol EM CAT'!E44-'tablas evol EM CAT'!E57,"-")</f>
        <v>0.5782726141816239</v>
      </c>
      <c r="E44" s="352">
        <f>IFERROR('tablas evol EM CAT'!G44-'tablas evol EM CAT'!G57,"-")</f>
        <v>0.14854163492863126</v>
      </c>
      <c r="F44" s="352">
        <f>IFERROR('tablas evol EM CAT'!I44-'tablas evol EM CAT'!I57,"-")</f>
        <v>0.15513972500058504</v>
      </c>
      <c r="G44" s="352">
        <f>IFERROR('tablas evol EM CAT'!K44-'tablas evol EM CAT'!K57,"-")</f>
        <v>0.27112243041659045</v>
      </c>
      <c r="H44" s="353">
        <f>IFERROR('tablas evol EM CAT'!M44-'tablas evol EM CAT'!M57,"-")</f>
        <v>0.2521404165184995</v>
      </c>
    </row>
    <row r="45" spans="2:8" ht="15" hidden="1" customHeight="1" outlineLevel="1" x14ac:dyDescent="0.25">
      <c r="B45" s="114" t="s">
        <v>93</v>
      </c>
      <c r="C45" s="352">
        <f>IFERROR('tablas evol EM CAT'!C45-'tablas evol EM CAT'!C58,"-")</f>
        <v>-2.8591850104821805</v>
      </c>
      <c r="D45" s="352">
        <f>IFERROR('tablas evol EM CAT'!E45-'tablas evol EM CAT'!E58,"-")</f>
        <v>-1.0556724689971499</v>
      </c>
      <c r="E45" s="352">
        <f>IFERROR('tablas evol EM CAT'!G45-'tablas evol EM CAT'!G58,"-")</f>
        <v>0.62951542938845861</v>
      </c>
      <c r="F45" s="352">
        <f>IFERROR('tablas evol EM CAT'!I45-'tablas evol EM CAT'!I58,"-")</f>
        <v>0.3145546891333586</v>
      </c>
      <c r="G45" s="352">
        <f>IFERROR('tablas evol EM CAT'!K45-'tablas evol EM CAT'!K58,"-")</f>
        <v>-1.0599062878068022</v>
      </c>
      <c r="H45" s="353">
        <f>IFERROR('tablas evol EM CAT'!M45-'tablas evol EM CAT'!M58,"-")</f>
        <v>-6.7834122074665437E-2</v>
      </c>
    </row>
    <row r="46" spans="2:8" ht="15" hidden="1" customHeight="1" outlineLevel="1" x14ac:dyDescent="0.25">
      <c r="B46" s="114" t="s">
        <v>94</v>
      </c>
      <c r="C46" s="352">
        <f>IFERROR('tablas evol EM CAT'!C46-'tablas evol EM CAT'!C59,"-")</f>
        <v>0.10898474849000728</v>
      </c>
      <c r="D46" s="352">
        <f>IFERROR('tablas evol EM CAT'!E46-'tablas evol EM CAT'!E59,"-")</f>
        <v>0.98876877987382539</v>
      </c>
      <c r="E46" s="352">
        <f>IFERROR('tablas evol EM CAT'!G46-'tablas evol EM CAT'!G59,"-")</f>
        <v>0.78585307300658513</v>
      </c>
      <c r="F46" s="352">
        <f>IFERROR('tablas evol EM CAT'!I46-'tablas evol EM CAT'!I59,"-")</f>
        <v>0.78211860317483772</v>
      </c>
      <c r="G46" s="352">
        <f>IFERROR('tablas evol EM CAT'!K46-'tablas evol EM CAT'!K59,"-")</f>
        <v>0.56550349757463625</v>
      </c>
      <c r="H46" s="353">
        <f>IFERROR('tablas evol EM CAT'!M46-'tablas evol EM CAT'!M59,"-")</f>
        <v>0.71159209191148864</v>
      </c>
    </row>
    <row r="47" spans="2:8" ht="15" hidden="1" customHeight="1" outlineLevel="1" x14ac:dyDescent="0.25">
      <c r="B47" s="114" t="s">
        <v>95</v>
      </c>
      <c r="C47" s="352">
        <f>IFERROR('tablas evol EM CAT'!C47-'tablas evol EM CAT'!C60,"-")</f>
        <v>-2.7072424616074429</v>
      </c>
      <c r="D47" s="352">
        <f>IFERROR('tablas evol EM CAT'!E47-'tablas evol EM CAT'!E60,"-")</f>
        <v>0.58417510422870755</v>
      </c>
      <c r="E47" s="352">
        <f>IFERROR('tablas evol EM CAT'!G47-'tablas evol EM CAT'!G60,"-")</f>
        <v>7.4024248634270151E-2</v>
      </c>
      <c r="F47" s="352">
        <f>IFERROR('tablas evol EM CAT'!I47-'tablas evol EM CAT'!I60,"-")</f>
        <v>4.454996896337704E-2</v>
      </c>
      <c r="G47" s="352">
        <f>IFERROR('tablas evol EM CAT'!K47-'tablas evol EM CAT'!K60,"-")</f>
        <v>0.24157658845241237</v>
      </c>
      <c r="H47" s="353">
        <f>IFERROR('tablas evol EM CAT'!M47-'tablas evol EM CAT'!M60,"-")</f>
        <v>7.1910871033086465E-2</v>
      </c>
    </row>
    <row r="48" spans="2:8" ht="15" hidden="1" customHeight="1" outlineLevel="1" x14ac:dyDescent="0.25">
      <c r="B48" s="114" t="s">
        <v>96</v>
      </c>
      <c r="C48" s="352">
        <f>IFERROR('tablas evol EM CAT'!C48-'tablas evol EM CAT'!C61,"-")</f>
        <v>-2.8813569749268173</v>
      </c>
      <c r="D48" s="352">
        <f>IFERROR('tablas evol EM CAT'!E48-'tablas evol EM CAT'!E61,"-")</f>
        <v>0.5</v>
      </c>
      <c r="E48" s="352">
        <f>IFERROR('tablas evol EM CAT'!G48-'tablas evol EM CAT'!G61,"-")</f>
        <v>-0.31721981474589001</v>
      </c>
      <c r="F48" s="352">
        <f>IFERROR('tablas evol EM CAT'!I48-'tablas evol EM CAT'!I61,"-")</f>
        <v>-0.32000000000000028</v>
      </c>
      <c r="G48" s="352">
        <f>IFERROR('tablas evol EM CAT'!K48-'tablas evol EM CAT'!K61,"-")</f>
        <v>1.0400000000000009</v>
      </c>
      <c r="H48" s="353">
        <f>IFERROR('tablas evol EM CAT'!M48-'tablas evol EM CAT'!M61,"-")</f>
        <v>-9.9999999999999645E-2</v>
      </c>
    </row>
    <row r="49" spans="2:8" ht="15" hidden="1" customHeight="1" outlineLevel="1" x14ac:dyDescent="0.25">
      <c r="B49" s="114" t="s">
        <v>97</v>
      </c>
      <c r="C49" s="352">
        <f>IFERROR('tablas evol EM CAT'!C49-'tablas evol EM CAT'!C62,"-")</f>
        <v>-3.0277790802606388</v>
      </c>
      <c r="D49" s="352">
        <f>IFERROR('tablas evol EM CAT'!E49-'tablas evol EM CAT'!E62,"-")</f>
        <v>0.34999999999999964</v>
      </c>
      <c r="E49" s="352">
        <f>IFERROR('tablas evol EM CAT'!G49-'tablas evol EM CAT'!G62,"-")</f>
        <v>-0.38103932883918468</v>
      </c>
      <c r="F49" s="352">
        <f>IFERROR('tablas evol EM CAT'!I49-'tablas evol EM CAT'!I62,"-")</f>
        <v>-0.46000000000000085</v>
      </c>
      <c r="G49" s="352">
        <f>IFERROR('tablas evol EM CAT'!K49-'tablas evol EM CAT'!K62,"-")</f>
        <v>1.0099999999999998</v>
      </c>
      <c r="H49" s="353">
        <f>IFERROR('tablas evol EM CAT'!M49-'tablas evol EM CAT'!M62,"-")</f>
        <v>-0.11999999999999922</v>
      </c>
    </row>
    <row r="50" spans="2:8" collapsed="1" x14ac:dyDescent="0.25">
      <c r="B50" s="71">
        <v>2011</v>
      </c>
      <c r="C50" s="355">
        <f>IFERROR('tablas evol EM CAT'!C50-'tablas evol EM CAT'!C63,"-")</f>
        <v>-1.1484936688626664</v>
      </c>
      <c r="D50" s="355">
        <f>IFERROR('tablas evol EM CAT'!E50-'tablas evol EM CAT'!E63,"-")</f>
        <v>0.22726708524863426</v>
      </c>
      <c r="E50" s="355">
        <f>IFERROR('tablas evol EM CAT'!G50-'tablas evol EM CAT'!G63,"-")</f>
        <v>0.30836337845660644</v>
      </c>
      <c r="F50" s="355">
        <f>IFERROR('tablas evol EM CAT'!I50-'tablas evol EM CAT'!I63,"-")</f>
        <v>0.25374373351232027</v>
      </c>
      <c r="G50" s="355">
        <f>IFERROR('tablas evol EM CAT'!K50-'tablas evol EM CAT'!K63,"-")</f>
        <v>0.25446858923214677</v>
      </c>
      <c r="H50" s="355">
        <f>IFERROR('tablas evol EM CAT'!M50-'tablas evol EM CAT'!M63,"-")</f>
        <v>0.22729099249380447</v>
      </c>
    </row>
    <row r="51" spans="2:8" ht="15" hidden="1" customHeight="1" outlineLevel="1" x14ac:dyDescent="0.25">
      <c r="B51" s="114" t="s">
        <v>86</v>
      </c>
      <c r="C51" s="352">
        <f>IFERROR('tablas evol EM CAT'!C51-'tablas evol EM CAT'!C64,"-")</f>
        <v>-1.8046058362369339</v>
      </c>
      <c r="D51" s="352">
        <f>IFERROR('tablas evol EM CAT'!E51-'tablas evol EM CAT'!E64,"-")</f>
        <v>0.14860907279882163</v>
      </c>
      <c r="E51" s="352">
        <f>IFERROR('tablas evol EM CAT'!G51-'tablas evol EM CAT'!G64,"-")</f>
        <v>-0.56330549725111734</v>
      </c>
      <c r="F51" s="352">
        <f>IFERROR('tablas evol EM CAT'!I51-'tablas evol EM CAT'!I64,"-")</f>
        <v>-0.52288779331841528</v>
      </c>
      <c r="G51" s="352">
        <f>IFERROR('tablas evol EM CAT'!K51-'tablas evol EM CAT'!K64,"-")</f>
        <v>0.20244469466994985</v>
      </c>
      <c r="H51" s="353">
        <f>IFERROR('tablas evol EM CAT'!M51-'tablas evol EM CAT'!M64,"-")</f>
        <v>-0.31248200201502829</v>
      </c>
    </row>
    <row r="52" spans="2:8" ht="15" hidden="1" customHeight="1" outlineLevel="1" x14ac:dyDescent="0.25">
      <c r="B52" s="114" t="s">
        <v>87</v>
      </c>
      <c r="C52" s="352">
        <f>IFERROR('tablas evol EM CAT'!C52-'tablas evol EM CAT'!C65,"-")</f>
        <v>-0.65141832573909841</v>
      </c>
      <c r="D52" s="352">
        <f>IFERROR('tablas evol EM CAT'!E52-'tablas evol EM CAT'!E65,"-")</f>
        <v>0.33086069875543522</v>
      </c>
      <c r="E52" s="352">
        <f>IFERROR('tablas evol EM CAT'!G52-'tablas evol EM CAT'!G65,"-")</f>
        <v>-0.17558243455634592</v>
      </c>
      <c r="F52" s="352">
        <f>IFERROR('tablas evol EM CAT'!I52-'tablas evol EM CAT'!I65,"-")</f>
        <v>-0.22837671847687435</v>
      </c>
      <c r="G52" s="352">
        <f>IFERROR('tablas evol EM CAT'!K52-'tablas evol EM CAT'!K65,"-")</f>
        <v>0.45787451984635119</v>
      </c>
      <c r="H52" s="353">
        <f>IFERROR('tablas evol EM CAT'!M52-'tablas evol EM CAT'!M65,"-")</f>
        <v>-4.1548184288942025E-2</v>
      </c>
    </row>
    <row r="53" spans="2:8" ht="15" hidden="1" customHeight="1" outlineLevel="1" x14ac:dyDescent="0.25">
      <c r="B53" s="114" t="s">
        <v>88</v>
      </c>
      <c r="C53" s="352">
        <f>IFERROR('tablas evol EM CAT'!C53-'tablas evol EM CAT'!C66,"-")</f>
        <v>0.20462971301633059</v>
      </c>
      <c r="D53" s="352">
        <f>IFERROR('tablas evol EM CAT'!E53-'tablas evol EM CAT'!E66,"-")</f>
        <v>-0.82260869565217387</v>
      </c>
      <c r="E53" s="352">
        <f>IFERROR('tablas evol EM CAT'!G53-'tablas evol EM CAT'!G66,"-")</f>
        <v>-1.4016345032260347E-2</v>
      </c>
      <c r="F53" s="352">
        <f>IFERROR('tablas evol EM CAT'!I53-'tablas evol EM CAT'!I66,"-")</f>
        <v>-0.1347240399405587</v>
      </c>
      <c r="G53" s="352">
        <f>IFERROR('tablas evol EM CAT'!K53-'tablas evol EM CAT'!K66,"-")</f>
        <v>-0.19043706380240533</v>
      </c>
      <c r="H53" s="353">
        <f>IFERROR('tablas evol EM CAT'!M53-'tablas evol EM CAT'!M66,"-")</f>
        <v>-0.1497950819672127</v>
      </c>
    </row>
    <row r="54" spans="2:8" ht="15" hidden="1" customHeight="1" outlineLevel="1" x14ac:dyDescent="0.25">
      <c r="B54" s="114" t="s">
        <v>89</v>
      </c>
      <c r="C54" s="352">
        <f>IFERROR('tablas evol EM CAT'!C54-'tablas evol EM CAT'!C67,"-")</f>
        <v>0.67747904625467248</v>
      </c>
      <c r="D54" s="352">
        <f>IFERROR('tablas evol EM CAT'!E54-'tablas evol EM CAT'!E67,"-")</f>
        <v>-0.24483617300131044</v>
      </c>
      <c r="E54" s="352">
        <f>IFERROR('tablas evol EM CAT'!G54-'tablas evol EM CAT'!G67,"-")</f>
        <v>-0.87632654113626529</v>
      </c>
      <c r="F54" s="352">
        <f>IFERROR('tablas evol EM CAT'!I54-'tablas evol EM CAT'!I67,"-")</f>
        <v>-0.78335826850189516</v>
      </c>
      <c r="G54" s="352">
        <f>IFERROR('tablas evol EM CAT'!K54-'tablas evol EM CAT'!K67,"-")</f>
        <v>-0.52060385709769275</v>
      </c>
      <c r="H54" s="353">
        <f>IFERROR('tablas evol EM CAT'!M54-'tablas evol EM CAT'!M67,"-")</f>
        <v>-0.69257926643895651</v>
      </c>
    </row>
    <row r="55" spans="2:8" ht="15" hidden="1" customHeight="1" outlineLevel="1" x14ac:dyDescent="0.25">
      <c r="B55" s="114" t="s">
        <v>90</v>
      </c>
      <c r="C55" s="352">
        <f>IFERROR('tablas evol EM CAT'!C55-'tablas evol EM CAT'!C68,"-")</f>
        <v>-1.2316531086126021</v>
      </c>
      <c r="D55" s="352">
        <f>IFERROR('tablas evol EM CAT'!E55-'tablas evol EM CAT'!E68,"-")</f>
        <v>-0.25809808033553772</v>
      </c>
      <c r="E55" s="352">
        <f>IFERROR('tablas evol EM CAT'!G55-'tablas evol EM CAT'!G68,"-")</f>
        <v>-0.33467009801337255</v>
      </c>
      <c r="F55" s="352">
        <f>IFERROR('tablas evol EM CAT'!I55-'tablas evol EM CAT'!I68,"-")</f>
        <v>-0.33834713158663643</v>
      </c>
      <c r="G55" s="352">
        <f>IFERROR('tablas evol EM CAT'!K55-'tablas evol EM CAT'!K68,"-")</f>
        <v>-0.10864093555994003</v>
      </c>
      <c r="H55" s="353">
        <f>IFERROR('tablas evol EM CAT'!M55-'tablas evol EM CAT'!M68,"-")</f>
        <v>-0.27758243891616008</v>
      </c>
    </row>
    <row r="56" spans="2:8" ht="15" hidden="1" customHeight="1" outlineLevel="1" x14ac:dyDescent="0.25">
      <c r="B56" s="114" t="s">
        <v>91</v>
      </c>
      <c r="C56" s="352">
        <f>IFERROR('tablas evol EM CAT'!C56-'tablas evol EM CAT'!C69,"-")</f>
        <v>-1.2105392156862744</v>
      </c>
      <c r="D56" s="352">
        <f>IFERROR('tablas evol EM CAT'!E56-'tablas evol EM CAT'!E69,"-")</f>
        <v>3.1623036649214953E-2</v>
      </c>
      <c r="E56" s="352">
        <f>IFERROR('tablas evol EM CAT'!G56-'tablas evol EM CAT'!G69,"-")</f>
        <v>-0.1014324129063553</v>
      </c>
      <c r="F56" s="352">
        <f>IFERROR('tablas evol EM CAT'!I56-'tablas evol EM CAT'!I69,"-")</f>
        <v>-0.13051764705882363</v>
      </c>
      <c r="G56" s="352">
        <f>IFERROR('tablas evol EM CAT'!K56-'tablas evol EM CAT'!K69,"-")</f>
        <v>-0.46367780222028987</v>
      </c>
      <c r="H56" s="353">
        <f>IFERROR('tablas evol EM CAT'!M56-'tablas evol EM CAT'!M69,"-")</f>
        <v>-0.23821957548310202</v>
      </c>
    </row>
    <row r="57" spans="2:8" ht="15" hidden="1" customHeight="1" outlineLevel="1" x14ac:dyDescent="0.25">
      <c r="B57" s="114" t="s">
        <v>92</v>
      </c>
      <c r="C57" s="352">
        <f>IFERROR('tablas evol EM CAT'!C57-'tablas evol EM CAT'!C70,"-")</f>
        <v>-1.9431258396775637</v>
      </c>
      <c r="D57" s="352">
        <f>IFERROR('tablas evol EM CAT'!E57-'tablas evol EM CAT'!E70,"-")</f>
        <v>0.54071276331762963</v>
      </c>
      <c r="E57" s="352">
        <f>IFERROR('tablas evol EM CAT'!G57-'tablas evol EM CAT'!G70,"-")</f>
        <v>0.14708417016305386</v>
      </c>
      <c r="F57" s="352">
        <f>IFERROR('tablas evol EM CAT'!I57-'tablas evol EM CAT'!I70,"-")</f>
        <v>0.16318294860964766</v>
      </c>
      <c r="G57" s="352">
        <f>IFERROR('tablas evol EM CAT'!K57-'tablas evol EM CAT'!K70,"-")</f>
        <v>-0.75085249667709686</v>
      </c>
      <c r="H57" s="353">
        <f>IFERROR('tablas evol EM CAT'!M57-'tablas evol EM CAT'!M70,"-")</f>
        <v>-0.15110179876335739</v>
      </c>
    </row>
    <row r="58" spans="2:8" ht="15" hidden="1" customHeight="1" outlineLevel="1" x14ac:dyDescent="0.25">
      <c r="B58" s="114" t="s">
        <v>93</v>
      </c>
      <c r="C58" s="352">
        <f>IFERROR('tablas evol EM CAT'!C58-'tablas evol EM CAT'!C71,"-")</f>
        <v>1.8712683150183156</v>
      </c>
      <c r="D58" s="352">
        <f>IFERROR('tablas evol EM CAT'!E58-'tablas evol EM CAT'!E71,"-")</f>
        <v>1.6589611916895333</v>
      </c>
      <c r="E58" s="352">
        <f>IFERROR('tablas evol EM CAT'!G58-'tablas evol EM CAT'!G71,"-")</f>
        <v>-0.58560565917194474</v>
      </c>
      <c r="F58" s="352">
        <f>IFERROR('tablas evol EM CAT'!I58-'tablas evol EM CAT'!I71,"-")</f>
        <v>-0.28031006976569728</v>
      </c>
      <c r="G58" s="352">
        <f>IFERROR('tablas evol EM CAT'!K58-'tablas evol EM CAT'!K71,"-")</f>
        <v>0.37308613736230711</v>
      </c>
      <c r="H58" s="353">
        <f>IFERROR('tablas evol EM CAT'!M58-'tablas evol EM CAT'!M71,"-")</f>
        <v>-0.10158222033778586</v>
      </c>
    </row>
    <row r="59" spans="2:8" ht="15" hidden="1" customHeight="1" outlineLevel="1" x14ac:dyDescent="0.25">
      <c r="B59" s="114" t="s">
        <v>94</v>
      </c>
      <c r="C59" s="352">
        <f>IFERROR('tablas evol EM CAT'!C59-'tablas evol EM CAT'!C72,"-")</f>
        <v>-0.20089780401989721</v>
      </c>
      <c r="D59" s="352">
        <f>IFERROR('tablas evol EM CAT'!E59-'tablas evol EM CAT'!E72,"-")</f>
        <v>0.49102201510525401</v>
      </c>
      <c r="E59" s="352">
        <f>IFERROR('tablas evol EM CAT'!G59-'tablas evol EM CAT'!G72,"-")</f>
        <v>-0.24367536005505652</v>
      </c>
      <c r="F59" s="352">
        <f>IFERROR('tablas evol EM CAT'!I59-'tablas evol EM CAT'!I72,"-")</f>
        <v>-0.15003857280617172</v>
      </c>
      <c r="G59" s="352">
        <f>IFERROR('tablas evol EM CAT'!K59-'tablas evol EM CAT'!K72,"-")</f>
        <v>-4.900655021834055E-2</v>
      </c>
      <c r="H59" s="353">
        <f>IFERROR('tablas evol EM CAT'!M59-'tablas evol EM CAT'!M72,"-")</f>
        <v>-0.11637123745819444</v>
      </c>
    </row>
    <row r="60" spans="2:8" ht="15" hidden="1" customHeight="1" outlineLevel="1" x14ac:dyDescent="0.25">
      <c r="B60" s="114" t="s">
        <v>95</v>
      </c>
      <c r="C60" s="352">
        <f>IFERROR('tablas evol EM CAT'!C60-'tablas evol EM CAT'!C73,"-")</f>
        <v>0.84323068683893432</v>
      </c>
      <c r="D60" s="352">
        <f>IFERROR('tablas evol EM CAT'!E60-'tablas evol EM CAT'!E73,"-")</f>
        <v>0.19582489577129181</v>
      </c>
      <c r="E60" s="352">
        <f>IFERROR('tablas evol EM CAT'!G60-'tablas evol EM CAT'!G73,"-")</f>
        <v>-0.28873034776822948</v>
      </c>
      <c r="F60" s="352">
        <f>IFERROR('tablas evol EM CAT'!I60-'tablas evol EM CAT'!I73,"-")</f>
        <v>-0.15454996896337647</v>
      </c>
      <c r="G60" s="352">
        <f>IFERROR('tablas evol EM CAT'!K60-'tablas evol EM CAT'!K73,"-")</f>
        <v>-0.14157658845241272</v>
      </c>
      <c r="H60" s="353">
        <f>IFERROR('tablas evol EM CAT'!M60-'tablas evol EM CAT'!M73,"-")</f>
        <v>-0.17191087103308611</v>
      </c>
    </row>
    <row r="61" spans="2:8" ht="15" hidden="1" customHeight="1" outlineLevel="1" x14ac:dyDescent="0.25">
      <c r="B61" s="114" t="s">
        <v>96</v>
      </c>
      <c r="C61" s="352">
        <f>IFERROR('tablas evol EM CAT'!C61-'tablas evol EM CAT'!C74,"-")</f>
        <v>0.55221653741879706</v>
      </c>
      <c r="D61" s="352">
        <f>IFERROR('tablas evol EM CAT'!E61-'tablas evol EM CAT'!E74,"-")</f>
        <v>0.74000000000000021</v>
      </c>
      <c r="E61" s="352">
        <f>IFERROR('tablas evol EM CAT'!G61-'tablas evol EM CAT'!G74,"-")</f>
        <v>0.94720153783890026</v>
      </c>
      <c r="F61" s="352">
        <f>IFERROR('tablas evol EM CAT'!I61-'tablas evol EM CAT'!I74,"-")</f>
        <v>0.96000000000000085</v>
      </c>
      <c r="G61" s="352">
        <f>IFERROR('tablas evol EM CAT'!K61-'tablas evol EM CAT'!K74,"-")</f>
        <v>-0.25999999999999979</v>
      </c>
      <c r="H61" s="353">
        <f>IFERROR('tablas evol EM CAT'!M61-'tablas evol EM CAT'!M74,"-")</f>
        <v>0.52999999999999936</v>
      </c>
    </row>
    <row r="62" spans="2:8" ht="15" hidden="1" customHeight="1" outlineLevel="1" x14ac:dyDescent="0.25">
      <c r="B62" s="114" t="s">
        <v>97</v>
      </c>
      <c r="C62" s="352">
        <f>IFERROR('tablas evol EM CAT'!C62-'tablas evol EM CAT'!C75,"-")</f>
        <v>0.45698948001602613</v>
      </c>
      <c r="D62" s="352">
        <f>IFERROR('tablas evol EM CAT'!E62-'tablas evol EM CAT'!E75,"-")</f>
        <v>-0.76999999999999957</v>
      </c>
      <c r="E62" s="352">
        <f>IFERROR('tablas evol EM CAT'!G62-'tablas evol EM CAT'!G75,"-")</f>
        <v>-0.52990545205764228</v>
      </c>
      <c r="F62" s="352">
        <f>IFERROR('tablas evol EM CAT'!I62-'tablas evol EM CAT'!I75,"-")</f>
        <v>-0.45999999999999908</v>
      </c>
      <c r="G62" s="352">
        <f>IFERROR('tablas evol EM CAT'!K62-'tablas evol EM CAT'!K75,"-")</f>
        <v>-1.5099999999999998</v>
      </c>
      <c r="H62" s="353">
        <f>IFERROR('tablas evol EM CAT'!M62-'tablas evol EM CAT'!M75,"-")</f>
        <v>-0.85000000000000142</v>
      </c>
    </row>
    <row r="63" spans="2:8" collapsed="1" x14ac:dyDescent="0.25">
      <c r="B63" s="71">
        <v>2010</v>
      </c>
      <c r="C63" s="355">
        <f>IFERROR('tablas evol EM CAT'!C63-'tablas evol EM CAT'!C76,"-")</f>
        <v>-0.36821283654045533</v>
      </c>
      <c r="D63" s="355">
        <f>IFERROR('tablas evol EM CAT'!E63-'tablas evol EM CAT'!E76,"-")</f>
        <v>0.24123044406605132</v>
      </c>
      <c r="E63" s="355">
        <f>IFERROR('tablas evol EM CAT'!G63-'tablas evol EM CAT'!G76,"-")</f>
        <v>-0.20159209534856437</v>
      </c>
      <c r="F63" s="355">
        <f>IFERROR('tablas evol EM CAT'!I63-'tablas evol EM CAT'!I76,"-")</f>
        <v>-0.15257871684980362</v>
      </c>
      <c r="G63" s="355">
        <f>IFERROR('tablas evol EM CAT'!K63-'tablas evol EM CAT'!K76,"-")</f>
        <v>-0.21926832289338094</v>
      </c>
      <c r="H63" s="355">
        <f>IFERROR('tablas evol EM CAT'!M63-'tablas evol EM CAT'!M76,"-")</f>
        <v>-0.18976177874372713</v>
      </c>
    </row>
    <row r="64" spans="2:8" ht="15" hidden="1" customHeight="1" outlineLevel="1" x14ac:dyDescent="0.25">
      <c r="B64" s="114" t="s">
        <v>86</v>
      </c>
      <c r="C64" s="352">
        <f>IFERROR('tablas evol EM CAT'!C64-'tablas evol EM CAT'!C77,"-")</f>
        <v>0.93118410305910304</v>
      </c>
      <c r="D64" s="352">
        <f>IFERROR('tablas evol EM CAT'!E64-'tablas evol EM CAT'!E77,"-")</f>
        <v>0.21852517985611541</v>
      </c>
      <c r="E64" s="352">
        <f>IFERROR('tablas evol EM CAT'!G64-'tablas evol EM CAT'!G77,"-")</f>
        <v>-0.38588985606035386</v>
      </c>
      <c r="F64" s="352">
        <f>IFERROR('tablas evol EM CAT'!I64-'tablas evol EM CAT'!I77,"-")</f>
        <v>-0.13143401619818995</v>
      </c>
      <c r="G64" s="352">
        <f>IFERROR('tablas evol EM CAT'!K64-'tablas evol EM CAT'!K77,"-")</f>
        <v>-0.60120507098428355</v>
      </c>
      <c r="H64" s="353">
        <f>IFERROR('tablas evol EM CAT'!M64-'tablas evol EM CAT'!M77,"-")</f>
        <v>-0.30743103694421059</v>
      </c>
    </row>
    <row r="65" spans="2:8" ht="15" hidden="1" customHeight="1" outlineLevel="1" x14ac:dyDescent="0.25">
      <c r="B65" s="114" t="s">
        <v>87</v>
      </c>
      <c r="C65" s="352">
        <f>IFERROR('tablas evol EM CAT'!C65-'tablas evol EM CAT'!C78,"-")</f>
        <v>0.9784434412628964</v>
      </c>
      <c r="D65" s="352">
        <f>IFERROR('tablas evol EM CAT'!E65-'tablas evol EM CAT'!E78,"-")</f>
        <v>-1.0860698755434939E-2</v>
      </c>
      <c r="E65" s="352">
        <f>IFERROR('tablas evol EM CAT'!G65-'tablas evol EM CAT'!G78,"-")</f>
        <v>-0.22151106517065067</v>
      </c>
      <c r="F65" s="352">
        <f>IFERROR('tablas evol EM CAT'!I65-'tablas evol EM CAT'!I78,"-")</f>
        <v>2.8376718476874174E-2</v>
      </c>
      <c r="G65" s="352">
        <f>IFERROR('tablas evol EM CAT'!K65-'tablas evol EM CAT'!K78,"-")</f>
        <v>-1.7874519846351689E-2</v>
      </c>
      <c r="H65" s="353">
        <f>IFERROR('tablas evol EM CAT'!M65-'tablas evol EM CAT'!M78,"-")</f>
        <v>-2.8451815711057371E-2</v>
      </c>
    </row>
    <row r="66" spans="2:8" ht="15" hidden="1" customHeight="1" outlineLevel="1" x14ac:dyDescent="0.25">
      <c r="B66" s="114" t="s">
        <v>88</v>
      </c>
      <c r="C66" s="352">
        <f>IFERROR('tablas evol EM CAT'!C66-'tablas evol EM CAT'!C79,"-")</f>
        <v>3.2953580810049843E-2</v>
      </c>
      <c r="D66" s="352">
        <f>IFERROR('tablas evol EM CAT'!E66-'tablas evol EM CAT'!E79,"-")</f>
        <v>-0.16739130434782634</v>
      </c>
      <c r="E66" s="352">
        <f>IFERROR('tablas evol EM CAT'!G66-'tablas evol EM CAT'!G79,"-")</f>
        <v>-1.0110897464038864</v>
      </c>
      <c r="F66" s="352">
        <f>IFERROR('tablas evol EM CAT'!I66-'tablas evol EM CAT'!I79,"-")</f>
        <v>-0.75527596005944186</v>
      </c>
      <c r="G66" s="352">
        <f>IFERROR('tablas evol EM CAT'!K66-'tablas evol EM CAT'!K79,"-")</f>
        <v>-0.82956293619759425</v>
      </c>
      <c r="H66" s="353">
        <f>IFERROR('tablas evol EM CAT'!M66-'tablas evol EM CAT'!M79,"-")</f>
        <v>-0.78020491803278702</v>
      </c>
    </row>
    <row r="67" spans="2:8" ht="15" hidden="1" customHeight="1" outlineLevel="1" x14ac:dyDescent="0.25">
      <c r="B67" s="114" t="s">
        <v>89</v>
      </c>
      <c r="C67" s="352">
        <f>IFERROR('tablas evol EM CAT'!C67-'tablas evol EM CAT'!C80,"-")</f>
        <v>-0.50772058987672963</v>
      </c>
      <c r="D67" s="352">
        <f>IFERROR('tablas evol EM CAT'!E67-'tablas evol EM CAT'!E80,"-")</f>
        <v>0.17999999999999972</v>
      </c>
      <c r="E67" s="352">
        <f>IFERROR('tablas evol EM CAT'!G67-'tablas evol EM CAT'!G80,"-")</f>
        <v>-0.32199759987862819</v>
      </c>
      <c r="F67" s="352">
        <f>IFERROR('tablas evol EM CAT'!I67-'tablas evol EM CAT'!I80,"-")</f>
        <v>-0.17999999999999972</v>
      </c>
      <c r="G67" s="352">
        <f>IFERROR('tablas evol EM CAT'!K67-'tablas evol EM CAT'!K80,"-")</f>
        <v>-0.71999999999999975</v>
      </c>
      <c r="H67" s="353">
        <f>IFERROR('tablas evol EM CAT'!M67-'tablas evol EM CAT'!M80,"-")</f>
        <v>-0.35999999999999943</v>
      </c>
    </row>
    <row r="68" spans="2:8" ht="15" hidden="1" customHeight="1" outlineLevel="1" x14ac:dyDescent="0.25">
      <c r="B68" s="114" t="s">
        <v>90</v>
      </c>
      <c r="C68" s="352">
        <f>IFERROR('tablas evol EM CAT'!C68-'tablas evol EM CAT'!C81,"-")</f>
        <v>0.49104595520387484</v>
      </c>
      <c r="D68" s="352">
        <f>IFERROR('tablas evol EM CAT'!E68-'tablas evol EM CAT'!E81,"-")</f>
        <v>-0.12000000000000011</v>
      </c>
      <c r="E68" s="352">
        <f>IFERROR('tablas evol EM CAT'!G68-'tablas evol EM CAT'!G81,"-")</f>
        <v>-0.49696856918938259</v>
      </c>
      <c r="F68" s="352">
        <f>IFERROR('tablas evol EM CAT'!I68-'tablas evol EM CAT'!I81,"-")</f>
        <v>-0.3100000000000005</v>
      </c>
      <c r="G68" s="352">
        <f>IFERROR('tablas evol EM CAT'!K68-'tablas evol EM CAT'!K81,"-")</f>
        <v>-0.79999999999999982</v>
      </c>
      <c r="H68" s="353">
        <f>IFERROR('tablas evol EM CAT'!M68-'tablas evol EM CAT'!M81,"-")</f>
        <v>-0.49000000000000021</v>
      </c>
    </row>
    <row r="69" spans="2:8" ht="15" hidden="1" customHeight="1" outlineLevel="1" x14ac:dyDescent="0.25">
      <c r="B69" s="114" t="s">
        <v>91</v>
      </c>
      <c r="C69" s="352">
        <f>IFERROR('tablas evol EM CAT'!C69-'tablas evol EM CAT'!C82,"-")</f>
        <v>1.2826732673267327</v>
      </c>
      <c r="D69" s="352">
        <f>IFERROR('tablas evol EM CAT'!E69-'tablas evol EM CAT'!E82,"-")</f>
        <v>-1.0000000000000675E-2</v>
      </c>
      <c r="E69" s="352">
        <f>IFERROR('tablas evol EM CAT'!G69-'tablas evol EM CAT'!G82,"-")</f>
        <v>-0.76077568607047752</v>
      </c>
      <c r="F69" s="352">
        <f>IFERROR('tablas evol EM CAT'!I69-'tablas evol EM CAT'!I82,"-")</f>
        <v>-0.5</v>
      </c>
      <c r="G69" s="352">
        <f>IFERROR('tablas evol EM CAT'!K69-'tablas evol EM CAT'!K82,"-")</f>
        <v>-0.65000000000000036</v>
      </c>
      <c r="H69" s="353">
        <f>IFERROR('tablas evol EM CAT'!M69-'tablas evol EM CAT'!M82,"-")</f>
        <v>-0.55999999999999961</v>
      </c>
    </row>
    <row r="70" spans="2:8" ht="15" hidden="1" customHeight="1" outlineLevel="1" x14ac:dyDescent="0.25">
      <c r="B70" s="114" t="s">
        <v>92</v>
      </c>
      <c r="C70" s="352">
        <f>IFERROR('tablas evol EM CAT'!C70-'tablas evol EM CAT'!C83,"-")</f>
        <v>1.9604332981666235</v>
      </c>
      <c r="D70" s="352">
        <f>IFERROR('tablas evol EM CAT'!E70-'tablas evol EM CAT'!E83,"-")</f>
        <v>-1.3289853774992535</v>
      </c>
      <c r="E70" s="352">
        <f>IFERROR('tablas evol EM CAT'!G70-'tablas evol EM CAT'!G83,"-")</f>
        <v>-0.32779806931705835</v>
      </c>
      <c r="F70" s="352">
        <f>IFERROR('tablas evol EM CAT'!I70-'tablas evol EM CAT'!I83,"-")</f>
        <v>-0.39832267361023277</v>
      </c>
      <c r="G70" s="352">
        <f>IFERROR('tablas evol EM CAT'!K70-'tablas evol EM CAT'!K83,"-")</f>
        <v>-0.48026993373949356</v>
      </c>
      <c r="H70" s="353">
        <f>IFERROR('tablas evol EM CAT'!M70-'tablas evol EM CAT'!M83,"-")</f>
        <v>-0.42103861775514151</v>
      </c>
    </row>
    <row r="71" spans="2:8" ht="15" hidden="1" customHeight="1" outlineLevel="1" x14ac:dyDescent="0.25">
      <c r="B71" s="114" t="s">
        <v>93</v>
      </c>
      <c r="C71" s="352">
        <f>IFERROR('tablas evol EM CAT'!C71-'tablas evol EM CAT'!C84,"-")</f>
        <v>0.50194597069597036</v>
      </c>
      <c r="D71" s="352">
        <f>IFERROR('tablas evol EM CAT'!E71-'tablas evol EM CAT'!E84,"-")</f>
        <v>-4.0000000000000036E-2</v>
      </c>
      <c r="E71" s="352">
        <f>IFERROR('tablas evol EM CAT'!G71-'tablas evol EM CAT'!G84,"-")</f>
        <v>-0.22491887138169719</v>
      </c>
      <c r="F71" s="352">
        <f>IFERROR('tablas evol EM CAT'!I71-'tablas evol EM CAT'!I84,"-")</f>
        <v>-3.0000000000000249E-2</v>
      </c>
      <c r="G71" s="352">
        <f>IFERROR('tablas evol EM CAT'!K71-'tablas evol EM CAT'!K84,"-")</f>
        <v>-0.25999999999999979</v>
      </c>
      <c r="H71" s="353">
        <f>IFERROR('tablas evol EM CAT'!M71-'tablas evol EM CAT'!M84,"-")</f>
        <v>-0.10999999999999943</v>
      </c>
    </row>
    <row r="72" spans="2:8" ht="15" hidden="1" customHeight="1" outlineLevel="1" x14ac:dyDescent="0.25">
      <c r="B72" s="114" t="s">
        <v>94</v>
      </c>
      <c r="C72" s="352">
        <f>IFERROR('tablas evol EM CAT'!C72-'tablas evol EM CAT'!C85,"-")</f>
        <v>0.15609118054539639</v>
      </c>
      <c r="D72" s="352">
        <f>IFERROR('tablas evol EM CAT'!E72-'tablas evol EM CAT'!E85,"-")</f>
        <v>-1.5699999999999994</v>
      </c>
      <c r="E72" s="352">
        <f>IFERROR('tablas evol EM CAT'!G72-'tablas evol EM CAT'!G85,"-")</f>
        <v>-1.6894880729329804</v>
      </c>
      <c r="F72" s="352">
        <f>IFERROR('tablas evol EM CAT'!I72-'tablas evol EM CAT'!I85,"-")</f>
        <v>-1.5599999999999996</v>
      </c>
      <c r="G72" s="352">
        <f>IFERROR('tablas evol EM CAT'!K72-'tablas evol EM CAT'!K85,"-")</f>
        <v>-1.58</v>
      </c>
      <c r="H72" s="353">
        <f>IFERROR('tablas evol EM CAT'!M72-'tablas evol EM CAT'!M85,"-")</f>
        <v>-1.58</v>
      </c>
    </row>
    <row r="73" spans="2:8" ht="15" hidden="1" customHeight="1" outlineLevel="1" x14ac:dyDescent="0.25">
      <c r="B73" s="114" t="s">
        <v>95</v>
      </c>
      <c r="C73" s="352">
        <f>IFERROR('tablas evol EM CAT'!C73-'tablas evol EM CAT'!C86,"-")</f>
        <v>-0.36277614138438885</v>
      </c>
      <c r="D73" s="352">
        <f>IFERROR('tablas evol EM CAT'!E73-'tablas evol EM CAT'!E86,"-")</f>
        <v>0.64000000000000057</v>
      </c>
      <c r="E73" s="352">
        <f>IFERROR('tablas evol EM CAT'!G73-'tablas evol EM CAT'!G86,"-")</f>
        <v>1.3456604530973397</v>
      </c>
      <c r="F73" s="352">
        <f>IFERROR('tablas evol EM CAT'!I73-'tablas evol EM CAT'!I86,"-")</f>
        <v>1.21</v>
      </c>
      <c r="G73" s="352">
        <f>IFERROR('tablas evol EM CAT'!K73-'tablas evol EM CAT'!K86,"-")</f>
        <v>0.29000000000000092</v>
      </c>
      <c r="H73" s="353">
        <f>IFERROR('tablas evol EM CAT'!M73-'tablas evol EM CAT'!M86,"-")</f>
        <v>0.91999999999999993</v>
      </c>
    </row>
    <row r="74" spans="2:8" ht="15" hidden="1" customHeight="1" outlineLevel="1" x14ac:dyDescent="0.25">
      <c r="B74" s="114" t="s">
        <v>96</v>
      </c>
      <c r="C74" s="352">
        <f>IFERROR('tablas evol EM CAT'!C74-'tablas evol EM CAT'!C87,"-")</f>
        <v>-0.1633013867571842</v>
      </c>
      <c r="D74" s="352">
        <f>IFERROR('tablas evol EM CAT'!E74-'tablas evol EM CAT'!E87,"-")</f>
        <v>-0.94999999999999929</v>
      </c>
      <c r="E74" s="352">
        <f>IFERROR('tablas evol EM CAT'!G74-'tablas evol EM CAT'!G87,"-")</f>
        <v>-7.9535174626569116E-2</v>
      </c>
      <c r="F74" s="352">
        <f>IFERROR('tablas evol EM CAT'!I74-'tablas evol EM CAT'!I87,"-")</f>
        <v>-0.23000000000000043</v>
      </c>
      <c r="G74" s="352">
        <f>IFERROR('tablas evol EM CAT'!K74-'tablas evol EM CAT'!K87,"-")</f>
        <v>-0.40000000000000036</v>
      </c>
      <c r="H74" s="353">
        <f>IFERROR('tablas evol EM CAT'!M74-'tablas evol EM CAT'!M87,"-")</f>
        <v>-0.23000000000000043</v>
      </c>
    </row>
    <row r="75" spans="2:8" ht="15" hidden="1" customHeight="1" outlineLevel="1" x14ac:dyDescent="0.25">
      <c r="B75" s="114" t="s">
        <v>97</v>
      </c>
      <c r="C75" s="352">
        <f>IFERROR('tablas evol EM CAT'!C75-'tablas evol EM CAT'!C88,"-")</f>
        <v>-2.0190647443556173</v>
      </c>
      <c r="D75" s="352">
        <f>IFERROR('tablas evol EM CAT'!E75-'tablas evol EM CAT'!E88,"-")</f>
        <v>0.28999999999999915</v>
      </c>
      <c r="E75" s="352">
        <f>IFERROR('tablas evol EM CAT'!G75-'tablas evol EM CAT'!G88,"-")</f>
        <v>1.1972579740683926</v>
      </c>
      <c r="F75" s="352">
        <f>IFERROR('tablas evol EM CAT'!I75-'tablas evol EM CAT'!I88,"-")</f>
        <v>0.91000000000000014</v>
      </c>
      <c r="G75" s="352">
        <f>IFERROR('tablas evol EM CAT'!K75-'tablas evol EM CAT'!K88,"-")</f>
        <v>2.9999999999999361E-2</v>
      </c>
      <c r="H75" s="353">
        <f>IFERROR('tablas evol EM CAT'!M75-'tablas evol EM CAT'!M88,"-")</f>
        <v>0.62000000000000099</v>
      </c>
    </row>
    <row r="76" spans="2:8" collapsed="1" x14ac:dyDescent="0.25">
      <c r="B76" s="71">
        <v>2009</v>
      </c>
      <c r="C76" s="355">
        <f>IFERROR('tablas evol EM CAT'!C76-'tablas evol EM CAT'!C89,"-")</f>
        <v>0.39154777837629418</v>
      </c>
      <c r="D76" s="355">
        <f>IFERROR('tablas evol EM CAT'!E76-'tablas evol EM CAT'!E89,"-")</f>
        <v>-0.22172830859449455</v>
      </c>
      <c r="E76" s="355">
        <f>IFERROR('tablas evol EM CAT'!G76-'tablas evol EM CAT'!G89,"-")</f>
        <v>-0.27671889201902644</v>
      </c>
      <c r="F76" s="355">
        <f>IFERROR('tablas evol EM CAT'!I76-'tablas evol EM CAT'!I89,"-")</f>
        <v>-0.17155918019720229</v>
      </c>
      <c r="G76" s="355">
        <f>IFERROR('tablas evol EM CAT'!K76-'tablas evol EM CAT'!K89,"-")</f>
        <v>-0.45222606590315095</v>
      </c>
      <c r="H76" s="355">
        <f>IFERROR('tablas evol EM CAT'!M76-'tablas evol EM CAT'!M89,"-")</f>
        <v>-0.27277701344407568</v>
      </c>
    </row>
    <row r="77" spans="2:8" ht="15" hidden="1" customHeight="1" outlineLevel="1" x14ac:dyDescent="0.25">
      <c r="B77" s="114" t="s">
        <v>86</v>
      </c>
      <c r="C77" s="352">
        <f>IFERROR('tablas evol EM CAT'!C77-'tablas evol EM CAT'!C90,"-")</f>
        <v>-4.5838668467173136</v>
      </c>
      <c r="D77" s="352">
        <f>IFERROR('tablas evol EM CAT'!E77-'tablas evol EM CAT'!E90,"-")</f>
        <v>0.41000000000000014</v>
      </c>
      <c r="E77" s="352">
        <f>IFERROR('tablas evol EM CAT'!G77-'tablas evol EM CAT'!G90,"-")</f>
        <v>0.93863537936767738</v>
      </c>
      <c r="F77" s="352">
        <f>IFERROR('tablas evol EM CAT'!I77-'tablas evol EM CAT'!I90,"-")</f>
        <v>0.61000000000000032</v>
      </c>
      <c r="G77" s="352">
        <f>IFERROR('tablas evol EM CAT'!K77-'tablas evol EM CAT'!K90,"-")</f>
        <v>9.9999999999997868E-3</v>
      </c>
      <c r="H77" s="353">
        <f>IFERROR('tablas evol EM CAT'!M77-'tablas evol EM CAT'!M90,"-")</f>
        <v>0.37999999999999901</v>
      </c>
    </row>
    <row r="78" spans="2:8" ht="15" hidden="1" customHeight="1" outlineLevel="1" x14ac:dyDescent="0.25">
      <c r="B78" s="114" t="s">
        <v>87</v>
      </c>
      <c r="C78" s="352">
        <f>IFERROR('tablas evol EM CAT'!C78-'tablas evol EM CAT'!C91,"-")</f>
        <v>-3.1259369279783127</v>
      </c>
      <c r="D78" s="352">
        <f>IFERROR('tablas evol EM CAT'!E78-'tablas evol EM CAT'!E91,"-")</f>
        <v>8.0000000000000071E-2</v>
      </c>
      <c r="E78" s="352">
        <f>IFERROR('tablas evol EM CAT'!G78-'tablas evol EM CAT'!G91,"-")</f>
        <v>0.3935797129769254</v>
      </c>
      <c r="F78" s="352">
        <f>IFERROR('tablas evol EM CAT'!I78-'tablas evol EM CAT'!I91,"-")</f>
        <v>0.16999999999999993</v>
      </c>
      <c r="G78" s="352">
        <f>IFERROR('tablas evol EM CAT'!K78-'tablas evol EM CAT'!K91,"-")</f>
        <v>-0.34999999999999964</v>
      </c>
      <c r="H78" s="353">
        <f>IFERROR('tablas evol EM CAT'!M78-'tablas evol EM CAT'!M91,"-")</f>
        <v>2.9999999999999361E-2</v>
      </c>
    </row>
    <row r="79" spans="2:8" ht="15" hidden="1" customHeight="1" outlineLevel="1" x14ac:dyDescent="0.25">
      <c r="B79" s="114" t="s">
        <v>88</v>
      </c>
      <c r="C79" s="352">
        <f>IFERROR('tablas evol EM CAT'!C79-'tablas evol EM CAT'!C92,"-")</f>
        <v>-1.4813529591581882</v>
      </c>
      <c r="D79" s="352">
        <f>IFERROR('tablas evol EM CAT'!E79-'tablas evol EM CAT'!E92,"-")</f>
        <v>0.54999999999999982</v>
      </c>
      <c r="E79" s="352">
        <f>IFERROR('tablas evol EM CAT'!G79-'tablas evol EM CAT'!G92,"-")</f>
        <v>0.90343875938755858</v>
      </c>
      <c r="F79" s="352">
        <f>IFERROR('tablas evol EM CAT'!I79-'tablas evol EM CAT'!I92,"-")</f>
        <v>0.71999999999999975</v>
      </c>
      <c r="G79" s="352">
        <f>IFERROR('tablas evol EM CAT'!K79-'tablas evol EM CAT'!K92,"-")</f>
        <v>0.45999999999999996</v>
      </c>
      <c r="H79" s="353">
        <f>IFERROR('tablas evol EM CAT'!M79-'tablas evol EM CAT'!M92,"-")</f>
        <v>0.62000000000000011</v>
      </c>
    </row>
    <row r="80" spans="2:8" ht="15" hidden="1" customHeight="1" outlineLevel="1" x14ac:dyDescent="0.25">
      <c r="B80" s="114" t="s">
        <v>89</v>
      </c>
      <c r="C80" s="352">
        <f>IFERROR('tablas evol EM CAT'!C80-'tablas evol EM CAT'!C93,"-")</f>
        <v>-0.47899392202401536</v>
      </c>
      <c r="D80" s="352">
        <f>IFERROR('tablas evol EM CAT'!E80-'tablas evol EM CAT'!E93,"-")</f>
        <v>0.32000000000000028</v>
      </c>
      <c r="E80" s="352">
        <f>IFERROR('tablas evol EM CAT'!G80-'tablas evol EM CAT'!G93,"-")</f>
        <v>0.58578512495246926</v>
      </c>
      <c r="F80" s="352">
        <f>IFERROR('tablas evol EM CAT'!I80-'tablas evol EM CAT'!I93,"-")</f>
        <v>0.49000000000000021</v>
      </c>
      <c r="G80" s="352">
        <f>IFERROR('tablas evol EM CAT'!K80-'tablas evol EM CAT'!K93,"-")</f>
        <v>3.0000000000000249E-2</v>
      </c>
      <c r="H80" s="353">
        <f>IFERROR('tablas evol EM CAT'!M80-'tablas evol EM CAT'!M93,"-")</f>
        <v>0.34999999999999964</v>
      </c>
    </row>
    <row r="81" spans="2:8" ht="15" hidden="1" customHeight="1" outlineLevel="1" x14ac:dyDescent="0.25">
      <c r="B81" s="114" t="s">
        <v>90</v>
      </c>
      <c r="C81" s="352">
        <f>IFERROR('tablas evol EM CAT'!C81-'tablas evol EM CAT'!C94,"-")</f>
        <v>0.38431760098549317</v>
      </c>
      <c r="D81" s="352">
        <f>IFERROR('tablas evol EM CAT'!E81-'tablas evol EM CAT'!E94,"-")</f>
        <v>-8.9999999999999858E-2</v>
      </c>
      <c r="E81" s="352">
        <f>IFERROR('tablas evol EM CAT'!G81-'tablas evol EM CAT'!G94,"-")</f>
        <v>0.13850229947572057</v>
      </c>
      <c r="F81" s="352">
        <f>IFERROR('tablas evol EM CAT'!I81-'tablas evol EM CAT'!I94,"-")</f>
        <v>0.15000000000000036</v>
      </c>
      <c r="G81" s="352">
        <f>IFERROR('tablas evol EM CAT'!K81-'tablas evol EM CAT'!K94,"-")</f>
        <v>0.25999999999999979</v>
      </c>
      <c r="H81" s="353">
        <f>IFERROR('tablas evol EM CAT'!M81-'tablas evol EM CAT'!M94,"-")</f>
        <v>0.20000000000000018</v>
      </c>
    </row>
    <row r="82" spans="2:8" ht="15" hidden="1" customHeight="1" outlineLevel="1" x14ac:dyDescent="0.25">
      <c r="B82" s="114" t="s">
        <v>91</v>
      </c>
      <c r="C82" s="352">
        <f>IFERROR('tablas evol EM CAT'!C82-'tablas evol EM CAT'!C95,"-")</f>
        <v>-0.44962122794557979</v>
      </c>
      <c r="D82" s="352">
        <f>IFERROR('tablas evol EM CAT'!E82-'tablas evol EM CAT'!E95,"-")</f>
        <v>-0.41999999999999993</v>
      </c>
      <c r="E82" s="352">
        <f>IFERROR('tablas evol EM CAT'!G82-'tablas evol EM CAT'!G95,"-")</f>
        <v>0.47263956606651192</v>
      </c>
      <c r="F82" s="352">
        <f>IFERROR('tablas evol EM CAT'!I82-'tablas evol EM CAT'!I95,"-")</f>
        <v>0.25999999999999979</v>
      </c>
      <c r="G82" s="352">
        <f>IFERROR('tablas evol EM CAT'!K82-'tablas evol EM CAT'!K95,"-")</f>
        <v>0.15000000000000036</v>
      </c>
      <c r="H82" s="353">
        <f>IFERROR('tablas evol EM CAT'!M82-'tablas evol EM CAT'!M95,"-")</f>
        <v>0.21999999999999975</v>
      </c>
    </row>
    <row r="83" spans="2:8" ht="15" hidden="1" customHeight="1" outlineLevel="1" x14ac:dyDescent="0.25">
      <c r="B83" s="114" t="s">
        <v>92</v>
      </c>
      <c r="C83" s="352">
        <f>IFERROR('tablas evol EM CAT'!C83-'tablas evol EM CAT'!C96,"-")</f>
        <v>-0.7525554035931008</v>
      </c>
      <c r="D83" s="352">
        <f>IFERROR('tablas evol EM CAT'!E83-'tablas evol EM CAT'!E96,"-")</f>
        <v>0.62000000000000011</v>
      </c>
      <c r="E83" s="352">
        <f>IFERROR('tablas evol EM CAT'!G83-'tablas evol EM CAT'!G96,"-")</f>
        <v>0.59308395308945361</v>
      </c>
      <c r="F83" s="352">
        <f>IFERROR('tablas evol EM CAT'!I83-'tablas evol EM CAT'!I96,"-")</f>
        <v>0.55999999999999961</v>
      </c>
      <c r="G83" s="352">
        <f>IFERROR('tablas evol EM CAT'!K83-'tablas evol EM CAT'!K96,"-")</f>
        <v>0.79</v>
      </c>
      <c r="H83" s="353">
        <f>IFERROR('tablas evol EM CAT'!M83-'tablas evol EM CAT'!M96,"-")</f>
        <v>0.62999999999999989</v>
      </c>
    </row>
    <row r="84" spans="2:8" ht="15" hidden="1" customHeight="1" outlineLevel="1" x14ac:dyDescent="0.25">
      <c r="B84" s="114" t="s">
        <v>93</v>
      </c>
      <c r="C84" s="352">
        <f>IFERROR('tablas evol EM CAT'!C84-'tablas evol EM CAT'!C97,"-")</f>
        <v>-0.61093901846452869</v>
      </c>
      <c r="D84" s="352">
        <f>IFERROR('tablas evol EM CAT'!E84-'tablas evol EM CAT'!E97,"-")</f>
        <v>-0.8199999999999994</v>
      </c>
      <c r="E84" s="352">
        <f>IFERROR('tablas evol EM CAT'!G84-'tablas evol EM CAT'!G97,"-")</f>
        <v>0.27381033902430563</v>
      </c>
      <c r="F84" s="352">
        <f>IFERROR('tablas evol EM CAT'!I84-'tablas evol EM CAT'!I97,"-")</f>
        <v>-2.0000000000000462E-2</v>
      </c>
      <c r="G84" s="352">
        <f>IFERROR('tablas evol EM CAT'!K84-'tablas evol EM CAT'!K97,"-")</f>
        <v>-0.22000000000000064</v>
      </c>
      <c r="H84" s="353">
        <f>IFERROR('tablas evol EM CAT'!M84-'tablas evol EM CAT'!M97,"-")</f>
        <v>-8.0000000000000071E-2</v>
      </c>
    </row>
    <row r="85" spans="2:8" ht="15" hidden="1" customHeight="1" outlineLevel="1" x14ac:dyDescent="0.25">
      <c r="B85" s="114" t="s">
        <v>94</v>
      </c>
      <c r="C85" s="352">
        <f>IFERROR('tablas evol EM CAT'!C85-'tablas evol EM CAT'!C98,"-")</f>
        <v>-5.3605019234232545</v>
      </c>
      <c r="D85" s="352">
        <f>IFERROR('tablas evol EM CAT'!E85-'tablas evol EM CAT'!E98,"-")</f>
        <v>1.2000000000000002</v>
      </c>
      <c r="E85" s="352">
        <f>IFERROR('tablas evol EM CAT'!G85-'tablas evol EM CAT'!G98,"-")</f>
        <v>1.3990555723654392</v>
      </c>
      <c r="F85" s="352">
        <f>IFERROR('tablas evol EM CAT'!I85-'tablas evol EM CAT'!I98,"-")</f>
        <v>1.1799999999999997</v>
      </c>
      <c r="G85" s="352">
        <f>IFERROR('tablas evol EM CAT'!K85-'tablas evol EM CAT'!K98,"-")</f>
        <v>0.9399999999999995</v>
      </c>
      <c r="H85" s="353">
        <f>IFERROR('tablas evol EM CAT'!M85-'tablas evol EM CAT'!M98,"-")</f>
        <v>1.1100000000000003</v>
      </c>
    </row>
    <row r="86" spans="2:8" ht="15" hidden="1" customHeight="1" outlineLevel="1" x14ac:dyDescent="0.25">
      <c r="B86" s="114" t="s">
        <v>95</v>
      </c>
      <c r="C86" s="352">
        <f>IFERROR('tablas evol EM CAT'!C86-'tablas evol EM CAT'!C99,"-")</f>
        <v>-0.61709844559585481</v>
      </c>
      <c r="D86" s="352">
        <f>IFERROR('tablas evol EM CAT'!E86-'tablas evol EM CAT'!E99,"-")</f>
        <v>-0.79</v>
      </c>
      <c r="E86" s="352">
        <f>IFERROR('tablas evol EM CAT'!G86-'tablas evol EM CAT'!G99,"-")</f>
        <v>-1.0767519162910801</v>
      </c>
      <c r="F86" s="352">
        <f>IFERROR('tablas evol EM CAT'!I86-'tablas evol EM CAT'!I99,"-")</f>
        <v>-1.0300000000000002</v>
      </c>
      <c r="G86" s="352">
        <f>IFERROR('tablas evol EM CAT'!K86-'tablas evol EM CAT'!K99,"-")</f>
        <v>-0.9399999999999995</v>
      </c>
      <c r="H86" s="353">
        <f>IFERROR('tablas evol EM CAT'!M86-'tablas evol EM CAT'!M99,"-")</f>
        <v>-1.0199999999999996</v>
      </c>
    </row>
    <row r="87" spans="2:8" ht="15" hidden="1" customHeight="1" outlineLevel="1" x14ac:dyDescent="0.25">
      <c r="B87" s="114" t="s">
        <v>96</v>
      </c>
      <c r="C87" s="352">
        <f>IFERROR('tablas evol EM CAT'!C87-'tablas evol EM CAT'!C100,"-")</f>
        <v>1.4265000278372852E-3</v>
      </c>
      <c r="D87" s="352">
        <f>IFERROR('tablas evol EM CAT'!E87-'tablas evol EM CAT'!E100,"-")</f>
        <v>0.33000000000000007</v>
      </c>
      <c r="E87" s="352">
        <f>IFERROR('tablas evol EM CAT'!G87-'tablas evol EM CAT'!G100,"-")</f>
        <v>4.0811348617310728E-2</v>
      </c>
      <c r="F87" s="352">
        <f>IFERROR('tablas evol EM CAT'!I87-'tablas evol EM CAT'!I100,"-")</f>
        <v>0.10999999999999943</v>
      </c>
      <c r="G87" s="352">
        <f>IFERROR('tablas evol EM CAT'!K87-'tablas evol EM CAT'!K100,"-")</f>
        <v>8.0000000000000071E-2</v>
      </c>
      <c r="H87" s="353">
        <f>IFERROR('tablas evol EM CAT'!M87-'tablas evol EM CAT'!M100,"-")</f>
        <v>8.9999999999999858E-2</v>
      </c>
    </row>
    <row r="88" spans="2:8" ht="15" hidden="1" customHeight="1" outlineLevel="1" x14ac:dyDescent="0.25">
      <c r="B88" s="114" t="s">
        <v>97</v>
      </c>
      <c r="C88" s="352">
        <f>IFERROR('tablas evol EM CAT'!C88-'tablas evol EM CAT'!C101,"-")</f>
        <v>1.0101740305203801</v>
      </c>
      <c r="D88" s="352">
        <f>IFERROR('tablas evol EM CAT'!E88-'tablas evol EM CAT'!E101,"-")</f>
        <v>0.25</v>
      </c>
      <c r="E88" s="352">
        <f>IFERROR('tablas evol EM CAT'!G88-'tablas evol EM CAT'!G101,"-")</f>
        <v>-0.15122764200047634</v>
      </c>
      <c r="F88" s="352">
        <f>IFERROR('tablas evol EM CAT'!I88-'tablas evol EM CAT'!I101,"-")</f>
        <v>-2.000000000000135E-2</v>
      </c>
      <c r="G88" s="352">
        <f>IFERROR('tablas evol EM CAT'!K88-'tablas evol EM CAT'!K101,"-")</f>
        <v>-5.9999999999998721E-2</v>
      </c>
      <c r="H88" s="353">
        <f>IFERROR('tablas evol EM CAT'!M88-'tablas evol EM CAT'!M101,"-")</f>
        <v>-1.9999999999999574E-2</v>
      </c>
    </row>
    <row r="89" spans="2:8" collapsed="1" x14ac:dyDescent="0.25">
      <c r="B89" s="71">
        <v>2008</v>
      </c>
      <c r="C89" s="355">
        <f>IFERROR('tablas evol EM CAT'!C89-'tablas evol EM CAT'!C102,"-")</f>
        <v>-1.0031118953287743</v>
      </c>
      <c r="D89" s="355">
        <f>IFERROR('tablas evol EM CAT'!E89-'tablas evol EM CAT'!E102,"-")</f>
        <v>0.12818559124242146</v>
      </c>
      <c r="E89" s="355">
        <f>IFERROR('tablas evol EM CAT'!G89-'tablas evol EM CAT'!G102,"-")</f>
        <v>0.39036947686388146</v>
      </c>
      <c r="F89" s="355">
        <f>IFERROR('tablas evol EM CAT'!I89-'tablas evol EM CAT'!I102,"-")</f>
        <v>0.27439881006941746</v>
      </c>
      <c r="G89" s="355">
        <f>IFERROR('tablas evol EM CAT'!K89-'tablas evol EM CAT'!K102,"-")</f>
        <v>0.15137086313848158</v>
      </c>
      <c r="H89" s="355">
        <f>IFERROR('tablas evol EM CAT'!M89-'tablas evol EM CAT'!M102,"-")</f>
        <v>0.23236929736358469</v>
      </c>
    </row>
    <row r="90" spans="2:8" ht="15" hidden="1" customHeight="1" outlineLevel="1" x14ac:dyDescent="0.25">
      <c r="B90" s="114" t="s">
        <v>86</v>
      </c>
      <c r="C90" s="352" t="str">
        <f>IFERROR('tablas evol EM CAT'!C90-'tablas evol EM CAT'!C103,"-")</f>
        <v>-</v>
      </c>
      <c r="D90" s="352" t="str">
        <f>IFERROR('tablas evol EM CAT'!E90-'tablas evol EM CAT'!E103,"-")</f>
        <v>-</v>
      </c>
      <c r="E90" s="352" t="str">
        <f>IFERROR('tablas evol EM CAT'!G90-'tablas evol EM CAT'!G103,"-")</f>
        <v>-</v>
      </c>
      <c r="F90" s="352" t="str">
        <f>IFERROR('tablas evol EM CAT'!I90-'tablas evol EM CAT'!I103,"-")</f>
        <v>-</v>
      </c>
      <c r="G90" s="352" t="str">
        <f>IFERROR('tablas evol EM CAT'!K90-'tablas evol EM CAT'!K103,"-")</f>
        <v>-</v>
      </c>
      <c r="H90" s="353" t="str">
        <f>IFERROR('tablas evol EM CAT'!M90-'tablas evol EM CAT'!M103,"-")</f>
        <v>-</v>
      </c>
    </row>
    <row r="91" spans="2:8" ht="15" hidden="1" customHeight="1" outlineLevel="1" x14ac:dyDescent="0.25">
      <c r="B91" s="114" t="s">
        <v>87</v>
      </c>
      <c r="C91" s="352" t="str">
        <f>IFERROR('tablas evol EM CAT'!C91-'tablas evol EM CAT'!C104,"-")</f>
        <v>-</v>
      </c>
      <c r="D91" s="352" t="str">
        <f>IFERROR('tablas evol EM CAT'!E91-'tablas evol EM CAT'!E104,"-")</f>
        <v>-</v>
      </c>
      <c r="E91" s="352" t="str">
        <f>IFERROR('tablas evol EM CAT'!G91-'tablas evol EM CAT'!G104,"-")</f>
        <v>-</v>
      </c>
      <c r="F91" s="352" t="str">
        <f>IFERROR('tablas evol EM CAT'!I91-'tablas evol EM CAT'!I104,"-")</f>
        <v>-</v>
      </c>
      <c r="G91" s="352" t="str">
        <f>IFERROR('tablas evol EM CAT'!K91-'tablas evol EM CAT'!K104,"-")</f>
        <v>-</v>
      </c>
      <c r="H91" s="353" t="str">
        <f>IFERROR('tablas evol EM CAT'!M91-'tablas evol EM CAT'!M104,"-")</f>
        <v>-</v>
      </c>
    </row>
    <row r="92" spans="2:8" ht="15" hidden="1" customHeight="1" outlineLevel="1" x14ac:dyDescent="0.25">
      <c r="B92" s="114" t="s">
        <v>88</v>
      </c>
      <c r="C92" s="352" t="str">
        <f>IFERROR('tablas evol EM CAT'!C92-'tablas evol EM CAT'!C105,"-")</f>
        <v>-</v>
      </c>
      <c r="D92" s="352" t="str">
        <f>IFERROR('tablas evol EM CAT'!E92-'tablas evol EM CAT'!E105,"-")</f>
        <v>-</v>
      </c>
      <c r="E92" s="352" t="str">
        <f>IFERROR('tablas evol EM CAT'!G92-'tablas evol EM CAT'!G105,"-")</f>
        <v>-</v>
      </c>
      <c r="F92" s="352" t="str">
        <f>IFERROR('tablas evol EM CAT'!I92-'tablas evol EM CAT'!I105,"-")</f>
        <v>-</v>
      </c>
      <c r="G92" s="352" t="str">
        <f>IFERROR('tablas evol EM CAT'!K92-'tablas evol EM CAT'!K105,"-")</f>
        <v>-</v>
      </c>
      <c r="H92" s="353" t="str">
        <f>IFERROR('tablas evol EM CAT'!M92-'tablas evol EM CAT'!M105,"-")</f>
        <v>-</v>
      </c>
    </row>
    <row r="93" spans="2:8" ht="15" hidden="1" customHeight="1" outlineLevel="1" x14ac:dyDescent="0.25">
      <c r="B93" s="114" t="s">
        <v>89</v>
      </c>
      <c r="C93" s="352" t="str">
        <f>IFERROR('tablas evol EM CAT'!C93-'tablas evol EM CAT'!C106,"-")</f>
        <v>-</v>
      </c>
      <c r="D93" s="352" t="str">
        <f>IFERROR('tablas evol EM CAT'!E93-'tablas evol EM CAT'!E106,"-")</f>
        <v>-</v>
      </c>
      <c r="E93" s="352" t="str">
        <f>IFERROR('tablas evol EM CAT'!G93-'tablas evol EM CAT'!G106,"-")</f>
        <v>-</v>
      </c>
      <c r="F93" s="352" t="str">
        <f>IFERROR('tablas evol EM CAT'!I93-'tablas evol EM CAT'!I106,"-")</f>
        <v>-</v>
      </c>
      <c r="G93" s="352" t="str">
        <f>IFERROR('tablas evol EM CAT'!K93-'tablas evol EM CAT'!K106,"-")</f>
        <v>-</v>
      </c>
      <c r="H93" s="353" t="str">
        <f>IFERROR('tablas evol EM CAT'!M93-'tablas evol EM CAT'!M106,"-")</f>
        <v>-</v>
      </c>
    </row>
    <row r="94" spans="2:8" ht="15" hidden="1" customHeight="1" outlineLevel="1" x14ac:dyDescent="0.25">
      <c r="B94" s="114" t="s">
        <v>90</v>
      </c>
      <c r="C94" s="352" t="str">
        <f>IFERROR('tablas evol EM CAT'!C94-'tablas evol EM CAT'!C107,"-")</f>
        <v>-</v>
      </c>
      <c r="D94" s="352" t="str">
        <f>IFERROR('tablas evol EM CAT'!E94-'tablas evol EM CAT'!E107,"-")</f>
        <v>-</v>
      </c>
      <c r="E94" s="352" t="str">
        <f>IFERROR('tablas evol EM CAT'!G94-'tablas evol EM CAT'!G107,"-")</f>
        <v>-</v>
      </c>
      <c r="F94" s="352" t="str">
        <f>IFERROR('tablas evol EM CAT'!I94-'tablas evol EM CAT'!I107,"-")</f>
        <v>-</v>
      </c>
      <c r="G94" s="352" t="str">
        <f>IFERROR('tablas evol EM CAT'!K94-'tablas evol EM CAT'!K107,"-")</f>
        <v>-</v>
      </c>
      <c r="H94" s="353" t="str">
        <f>IFERROR('tablas evol EM CAT'!M94-'tablas evol EM CAT'!M107,"-")</f>
        <v>-</v>
      </c>
    </row>
    <row r="95" spans="2:8" ht="15" hidden="1" customHeight="1" outlineLevel="1" x14ac:dyDescent="0.25">
      <c r="B95" s="114" t="s">
        <v>91</v>
      </c>
      <c r="C95" s="352" t="str">
        <f>IFERROR('tablas evol EM CAT'!C95-'tablas evol EM CAT'!C108,"-")</f>
        <v>-</v>
      </c>
      <c r="D95" s="352" t="str">
        <f>IFERROR('tablas evol EM CAT'!E95-'tablas evol EM CAT'!E108,"-")</f>
        <v>-</v>
      </c>
      <c r="E95" s="352" t="str">
        <f>IFERROR('tablas evol EM CAT'!G95-'tablas evol EM CAT'!G108,"-")</f>
        <v>-</v>
      </c>
      <c r="F95" s="352" t="str">
        <f>IFERROR('tablas evol EM CAT'!I95-'tablas evol EM CAT'!I108,"-")</f>
        <v>-</v>
      </c>
      <c r="G95" s="352" t="str">
        <f>IFERROR('tablas evol EM CAT'!K95-'tablas evol EM CAT'!K108,"-")</f>
        <v>-</v>
      </c>
      <c r="H95" s="353" t="str">
        <f>IFERROR('tablas evol EM CAT'!M95-'tablas evol EM CAT'!M108,"-")</f>
        <v>-</v>
      </c>
    </row>
    <row r="96" spans="2:8" ht="15" hidden="1" customHeight="1" outlineLevel="1" x14ac:dyDescent="0.25">
      <c r="B96" s="114" t="s">
        <v>92</v>
      </c>
      <c r="C96" s="352" t="str">
        <f>IFERROR('tablas evol EM CAT'!C96-'tablas evol EM CAT'!C109,"-")</f>
        <v>-</v>
      </c>
      <c r="D96" s="352" t="str">
        <f>IFERROR('tablas evol EM CAT'!E96-'tablas evol EM CAT'!E109,"-")</f>
        <v>-</v>
      </c>
      <c r="E96" s="352" t="str">
        <f>IFERROR('tablas evol EM CAT'!G96-'tablas evol EM CAT'!G109,"-")</f>
        <v>-</v>
      </c>
      <c r="F96" s="352" t="str">
        <f>IFERROR('tablas evol EM CAT'!I96-'tablas evol EM CAT'!I109,"-")</f>
        <v>-</v>
      </c>
      <c r="G96" s="352" t="str">
        <f>IFERROR('tablas evol EM CAT'!K96-'tablas evol EM CAT'!K109,"-")</f>
        <v>-</v>
      </c>
      <c r="H96" s="353" t="str">
        <f>IFERROR('tablas evol EM CAT'!M96-'tablas evol EM CAT'!M109,"-")</f>
        <v>-</v>
      </c>
    </row>
    <row r="97" spans="2:8" ht="15" hidden="1" customHeight="1" outlineLevel="1" x14ac:dyDescent="0.25">
      <c r="B97" s="114" t="s">
        <v>93</v>
      </c>
      <c r="C97" s="352" t="str">
        <f>IFERROR('tablas evol EM CAT'!C97-'tablas evol EM CAT'!C110,"-")</f>
        <v>-</v>
      </c>
      <c r="D97" s="352" t="str">
        <f>IFERROR('tablas evol EM CAT'!E97-'tablas evol EM CAT'!E110,"-")</f>
        <v>-</v>
      </c>
      <c r="E97" s="352" t="str">
        <f>IFERROR('tablas evol EM CAT'!G97-'tablas evol EM CAT'!G110,"-")</f>
        <v>-</v>
      </c>
      <c r="F97" s="352" t="str">
        <f>IFERROR('tablas evol EM CAT'!I97-'tablas evol EM CAT'!I110,"-")</f>
        <v>-</v>
      </c>
      <c r="G97" s="352" t="str">
        <f>IFERROR('tablas evol EM CAT'!K97-'tablas evol EM CAT'!K110,"-")</f>
        <v>-</v>
      </c>
      <c r="H97" s="353" t="str">
        <f>IFERROR('tablas evol EM CAT'!M97-'tablas evol EM CAT'!M110,"-")</f>
        <v>-</v>
      </c>
    </row>
    <row r="98" spans="2:8" ht="15" hidden="1" customHeight="1" outlineLevel="1" x14ac:dyDescent="0.25">
      <c r="B98" s="114" t="s">
        <v>94</v>
      </c>
      <c r="C98" s="352" t="str">
        <f>IFERROR('tablas evol EM CAT'!C98-'tablas evol EM CAT'!C111,"-")</f>
        <v>-</v>
      </c>
      <c r="D98" s="352" t="str">
        <f>IFERROR('tablas evol EM CAT'!E98-'tablas evol EM CAT'!E111,"-")</f>
        <v>-</v>
      </c>
      <c r="E98" s="352" t="str">
        <f>IFERROR('tablas evol EM CAT'!G98-'tablas evol EM CAT'!G111,"-")</f>
        <v>-</v>
      </c>
      <c r="F98" s="352" t="str">
        <f>IFERROR('tablas evol EM CAT'!I98-'tablas evol EM CAT'!I111,"-")</f>
        <v>-</v>
      </c>
      <c r="G98" s="352" t="str">
        <f>IFERROR('tablas evol EM CAT'!K98-'tablas evol EM CAT'!K111,"-")</f>
        <v>-</v>
      </c>
      <c r="H98" s="353" t="str">
        <f>IFERROR('tablas evol EM CAT'!M98-'tablas evol EM CAT'!M111,"-")</f>
        <v>-</v>
      </c>
    </row>
    <row r="99" spans="2:8" ht="15" hidden="1" customHeight="1" outlineLevel="1" x14ac:dyDescent="0.25">
      <c r="B99" s="114" t="s">
        <v>95</v>
      </c>
      <c r="C99" s="352" t="str">
        <f>IFERROR('tablas evol EM CAT'!C99-'tablas evol EM CAT'!C112,"-")</f>
        <v>-</v>
      </c>
      <c r="D99" s="352" t="str">
        <f>IFERROR('tablas evol EM CAT'!E99-'tablas evol EM CAT'!E112,"-")</f>
        <v>-</v>
      </c>
      <c r="E99" s="352" t="str">
        <f>IFERROR('tablas evol EM CAT'!G99-'tablas evol EM CAT'!G112,"-")</f>
        <v>-</v>
      </c>
      <c r="F99" s="352" t="str">
        <f>IFERROR('tablas evol EM CAT'!I99-'tablas evol EM CAT'!I112,"-")</f>
        <v>-</v>
      </c>
      <c r="G99" s="352" t="str">
        <f>IFERROR('tablas evol EM CAT'!K99-'tablas evol EM CAT'!K112,"-")</f>
        <v>-</v>
      </c>
      <c r="H99" s="353" t="str">
        <f>IFERROR('tablas evol EM CAT'!M99-'tablas evol EM CAT'!M112,"-")</f>
        <v>-</v>
      </c>
    </row>
    <row r="100" spans="2:8" ht="15" hidden="1" customHeight="1" outlineLevel="1" x14ac:dyDescent="0.25">
      <c r="B100" s="114" t="s">
        <v>96</v>
      </c>
      <c r="C100" s="352" t="str">
        <f>IFERROR('tablas evol EM CAT'!C100-'tablas evol EM CAT'!C113,"-")</f>
        <v>-</v>
      </c>
      <c r="D100" s="352" t="str">
        <f>IFERROR('tablas evol EM CAT'!E100-'tablas evol EM CAT'!E113,"-")</f>
        <v>-</v>
      </c>
      <c r="E100" s="352" t="str">
        <f>IFERROR('tablas evol EM CAT'!G100-'tablas evol EM CAT'!G113,"-")</f>
        <v>-</v>
      </c>
      <c r="F100" s="352" t="str">
        <f>IFERROR('tablas evol EM CAT'!I100-'tablas evol EM CAT'!I113,"-")</f>
        <v>-</v>
      </c>
      <c r="G100" s="352" t="str">
        <f>IFERROR('tablas evol EM CAT'!K100-'tablas evol EM CAT'!K113,"-")</f>
        <v>-</v>
      </c>
      <c r="H100" s="353" t="str">
        <f>IFERROR('tablas evol EM CAT'!M100-'tablas evol EM CAT'!M113,"-")</f>
        <v>-</v>
      </c>
    </row>
    <row r="101" spans="2:8" ht="15" hidden="1" customHeight="1" outlineLevel="1" x14ac:dyDescent="0.25">
      <c r="B101" s="114" t="s">
        <v>97</v>
      </c>
      <c r="C101" s="352" t="str">
        <f>IFERROR('tablas evol EM CAT'!C101-'tablas evol EM CAT'!C114,"-")</f>
        <v>-</v>
      </c>
      <c r="D101" s="352" t="str">
        <f>IFERROR('tablas evol EM CAT'!E101-'tablas evol EM CAT'!E114,"-")</f>
        <v>-</v>
      </c>
      <c r="E101" s="352" t="str">
        <f>IFERROR('tablas evol EM CAT'!G101-'tablas evol EM CAT'!G114,"-")</f>
        <v>-</v>
      </c>
      <c r="F101" s="352" t="str">
        <f>IFERROR('tablas evol EM CAT'!I101-'tablas evol EM CAT'!I114,"-")</f>
        <v>-</v>
      </c>
      <c r="G101" s="352" t="str">
        <f>IFERROR('tablas evol EM CAT'!K101-'tablas evol EM CAT'!K114,"-")</f>
        <v>-</v>
      </c>
      <c r="H101" s="353" t="str">
        <f>IFERROR('tablas evol EM CAT'!M101-'tablas evol EM CAT'!M114,"-")</f>
        <v>-</v>
      </c>
    </row>
    <row r="102" spans="2:8" collapsed="1" x14ac:dyDescent="0.25">
      <c r="B102" s="71">
        <v>2007</v>
      </c>
      <c r="C102" s="355">
        <f>IFERROR('tablas evol EM CAT'!C102-'tablas evol EM CAT'!C115,"-")</f>
        <v>-1.0304532579777463</v>
      </c>
      <c r="D102" s="355">
        <f>IFERROR('tablas evol EM CAT'!E102-'tablas evol EM CAT'!E115,"-")</f>
        <v>8.6295724432892129E-3</v>
      </c>
      <c r="E102" s="355">
        <f>IFERROR('tablas evol EM CAT'!G102-'tablas evol EM CAT'!G115,"-")</f>
        <v>-0.35712538028897978</v>
      </c>
      <c r="F102" s="355">
        <f>IFERROR('tablas evol EM CAT'!I102-'tablas evol EM CAT'!I115,"-")</f>
        <v>-0.31382836084544685</v>
      </c>
      <c r="G102" s="355">
        <f>IFERROR('tablas evol EM CAT'!K102-'tablas evol EM CAT'!K115,"-")</f>
        <v>9.7281969275385904E-2</v>
      </c>
      <c r="H102" s="355">
        <f>IFERROR('tablas evol EM CAT'!M102-'tablas evol EM CAT'!M115,"-")</f>
        <v>-0.17561320864949526</v>
      </c>
    </row>
    <row r="103" spans="2:8" ht="15" customHeight="1" x14ac:dyDescent="0.25">
      <c r="B103" s="415" t="s">
        <v>79</v>
      </c>
      <c r="C103" s="415"/>
      <c r="D103" s="415"/>
      <c r="E103" s="415"/>
      <c r="F103" s="415"/>
      <c r="G103" s="415"/>
      <c r="H103" s="415"/>
    </row>
    <row r="105" spans="2:8" ht="30" customHeight="1" x14ac:dyDescent="0.25"/>
    <row r="107" spans="2:8" ht="30" customHeight="1" x14ac:dyDescent="0.25"/>
  </sheetData>
  <mergeCells count="2">
    <mergeCell ref="B5:H5"/>
    <mergeCell ref="B103:H10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413" t="s">
        <v>298</v>
      </c>
      <c r="C5" s="413"/>
      <c r="D5" s="413"/>
      <c r="E5" s="413"/>
    </row>
    <row r="6" spans="2:5" ht="42" customHeight="1" x14ac:dyDescent="0.25">
      <c r="B6" s="40" t="s">
        <v>73</v>
      </c>
      <c r="C6" s="99" t="str">
        <f>actualizaciones!A3</f>
        <v>I cuatrimestre 2013</v>
      </c>
      <c r="D6" s="99" t="str">
        <f>actualizaciones!A2</f>
        <v>I cuatrimestre 2014</v>
      </c>
      <c r="E6" s="298" t="s">
        <v>299</v>
      </c>
    </row>
    <row r="7" spans="2:5" ht="15" customHeight="1" x14ac:dyDescent="0.2">
      <c r="B7" s="43" t="s">
        <v>300</v>
      </c>
      <c r="C7" s="359">
        <v>8.6068548918921302</v>
      </c>
      <c r="D7" s="359">
        <v>8.651230468584771</v>
      </c>
      <c r="E7" s="360">
        <f>D7-C7</f>
        <v>4.4375576692640806E-2</v>
      </c>
    </row>
    <row r="8" spans="2:5" ht="15" customHeight="1" x14ac:dyDescent="0.2">
      <c r="B8" s="46" t="s">
        <v>301</v>
      </c>
      <c r="C8" s="361">
        <v>8.2880911093405825</v>
      </c>
      <c r="D8" s="361">
        <v>8.2669796345705695</v>
      </c>
      <c r="E8" s="362">
        <f>D8-C8</f>
        <v>-2.1111474770012961E-2</v>
      </c>
    </row>
    <row r="9" spans="2:5" ht="15" customHeight="1" x14ac:dyDescent="0.2">
      <c r="B9" s="46" t="s">
        <v>302</v>
      </c>
      <c r="C9" s="361">
        <v>9.5654487156900743</v>
      </c>
      <c r="D9" s="361">
        <v>9.8129680054458817</v>
      </c>
      <c r="E9" s="362">
        <f>D9-C9</f>
        <v>0.24751928975580739</v>
      </c>
    </row>
    <row r="10" spans="2:5" ht="24" customHeight="1" x14ac:dyDescent="0.25">
      <c r="B10" s="420" t="s">
        <v>284</v>
      </c>
      <c r="C10" s="393"/>
      <c r="D10" s="393"/>
      <c r="E10" s="393"/>
    </row>
    <row r="23" spans="2:11" x14ac:dyDescent="0.25">
      <c r="B23" s="51"/>
      <c r="C23" s="51"/>
      <c r="D23" s="51"/>
      <c r="E23" s="51"/>
      <c r="F23" s="51"/>
      <c r="G23" s="51"/>
      <c r="H23" s="51"/>
      <c r="I23" s="51"/>
      <c r="J23" s="51"/>
      <c r="K23" s="51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413" t="s">
        <v>303</v>
      </c>
      <c r="C5" s="413"/>
      <c r="D5" s="413"/>
      <c r="E5" s="413"/>
    </row>
    <row r="6" spans="2:5" ht="40.5" customHeight="1" x14ac:dyDescent="0.25">
      <c r="B6" s="40" t="s">
        <v>286</v>
      </c>
      <c r="C6" s="99" t="str">
        <f>actualizaciones!A3</f>
        <v>I cuatrimestre 2013</v>
      </c>
      <c r="D6" s="99" t="str">
        <f>actualizaciones!A2</f>
        <v>I cuatrimestre 2014</v>
      </c>
      <c r="E6" s="298" t="s">
        <v>299</v>
      </c>
    </row>
    <row r="7" spans="2:5" ht="15" customHeight="1" x14ac:dyDescent="0.25">
      <c r="B7" s="147" t="s">
        <v>45</v>
      </c>
      <c r="C7" s="148"/>
      <c r="D7" s="148"/>
      <c r="E7" s="148"/>
    </row>
    <row r="8" spans="2:5" ht="15" customHeight="1" x14ac:dyDescent="0.2">
      <c r="B8" s="152" t="s">
        <v>300</v>
      </c>
      <c r="C8" s="363">
        <v>7.9900639824457311</v>
      </c>
      <c r="D8" s="363">
        <v>8.0316113575045058</v>
      </c>
      <c r="E8" s="360">
        <f>D8-C8</f>
        <v>4.1547375058774705E-2</v>
      </c>
    </row>
    <row r="9" spans="2:5" ht="15" customHeight="1" x14ac:dyDescent="0.2">
      <c r="B9" s="106" t="s">
        <v>301</v>
      </c>
      <c r="C9" s="364">
        <v>7.4964267817172638</v>
      </c>
      <c r="D9" s="364">
        <v>7.5400825457000646</v>
      </c>
      <c r="E9" s="362">
        <f>D9-C9</f>
        <v>4.3655763982800799E-2</v>
      </c>
    </row>
    <row r="10" spans="2:5" ht="15" customHeight="1" x14ac:dyDescent="0.2">
      <c r="B10" s="106" t="s">
        <v>302</v>
      </c>
      <c r="C10" s="364">
        <v>8.894179801681096</v>
      </c>
      <c r="D10" s="364">
        <v>8.9888936426581907</v>
      </c>
      <c r="E10" s="362">
        <f>D10-C10</f>
        <v>9.4713840977094677E-2</v>
      </c>
    </row>
    <row r="11" spans="2:5" ht="15" customHeight="1" x14ac:dyDescent="0.25">
      <c r="B11" s="147" t="s">
        <v>287</v>
      </c>
      <c r="C11" s="365"/>
      <c r="D11" s="365"/>
      <c r="E11" s="366"/>
    </row>
    <row r="12" spans="2:5" ht="15" customHeight="1" x14ac:dyDescent="0.2">
      <c r="B12" s="152" t="s">
        <v>300</v>
      </c>
      <c r="C12" s="363">
        <v>8.2965282971827481</v>
      </c>
      <c r="D12" s="363">
        <v>8.2087556862228848</v>
      </c>
      <c r="E12" s="360">
        <f>D12-C12</f>
        <v>-8.7772610959863329E-2</v>
      </c>
    </row>
    <row r="13" spans="2:5" ht="15" customHeight="1" x14ac:dyDescent="0.2">
      <c r="B13" s="106" t="s">
        <v>301</v>
      </c>
      <c r="C13" s="364">
        <v>7.9263069622842179</v>
      </c>
      <c r="D13" s="364">
        <v>7.7641027113970589</v>
      </c>
      <c r="E13" s="362">
        <f>D13-C13</f>
        <v>-0.16220425088715906</v>
      </c>
    </row>
    <row r="14" spans="2:5" ht="15" customHeight="1" x14ac:dyDescent="0.2">
      <c r="B14" s="106" t="s">
        <v>302</v>
      </c>
      <c r="C14" s="364">
        <v>9.4808296257524205</v>
      </c>
      <c r="D14" s="364">
        <v>9.6472464845443842</v>
      </c>
      <c r="E14" s="362">
        <f>D14-C14</f>
        <v>0.16641685879196366</v>
      </c>
    </row>
    <row r="15" spans="2:5" ht="15" customHeight="1" x14ac:dyDescent="0.25">
      <c r="B15" s="147" t="s">
        <v>71</v>
      </c>
      <c r="C15" s="365"/>
      <c r="D15" s="365"/>
      <c r="E15" s="366"/>
    </row>
    <row r="16" spans="2:5" ht="15" customHeight="1" x14ac:dyDescent="0.2">
      <c r="B16" s="152" t="s">
        <v>300</v>
      </c>
      <c r="C16" s="363">
        <v>8.6068548918921302</v>
      </c>
      <c r="D16" s="363">
        <v>8.651230468584771</v>
      </c>
      <c r="E16" s="360">
        <f>D16-C16</f>
        <v>4.4375576692640806E-2</v>
      </c>
    </row>
    <row r="17" spans="2:12" ht="15" customHeight="1" x14ac:dyDescent="0.2">
      <c r="B17" s="106" t="s">
        <v>301</v>
      </c>
      <c r="C17" s="364">
        <v>8.2880911093405825</v>
      </c>
      <c r="D17" s="364">
        <v>8.2669796345705695</v>
      </c>
      <c r="E17" s="362">
        <f>D17-C17</f>
        <v>-2.1111474770012961E-2</v>
      </c>
    </row>
    <row r="18" spans="2:12" ht="15" customHeight="1" x14ac:dyDescent="0.2">
      <c r="B18" s="106" t="s">
        <v>302</v>
      </c>
      <c r="C18" s="364">
        <v>9.5654487156900743</v>
      </c>
      <c r="D18" s="364">
        <v>9.8129680054458817</v>
      </c>
      <c r="E18" s="362">
        <f>D18-C18</f>
        <v>0.24751928975580739</v>
      </c>
    </row>
    <row r="19" spans="2:12" ht="22.5" customHeight="1" x14ac:dyDescent="0.25">
      <c r="B19" s="401" t="s">
        <v>293</v>
      </c>
      <c r="C19" s="401"/>
      <c r="D19" s="401"/>
      <c r="E19" s="401"/>
    </row>
    <row r="20" spans="2:12" ht="15" customHeight="1" x14ac:dyDescent="0.25"/>
    <row r="21" spans="2:12" ht="30" customHeight="1" x14ac:dyDescent="0.25">
      <c r="B21" s="51"/>
      <c r="C21" s="51"/>
      <c r="D21" s="51"/>
      <c r="E21" s="75" t="s">
        <v>98</v>
      </c>
      <c r="F21" s="51"/>
      <c r="G21" s="51"/>
      <c r="H21" s="51"/>
      <c r="I21" s="51"/>
      <c r="J21" s="51"/>
      <c r="K21" s="51"/>
      <c r="L21" s="51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51"/>
      <c r="C28" s="51"/>
      <c r="D28" s="51"/>
      <c r="E28" s="51"/>
      <c r="F28" s="51"/>
      <c r="G28" s="51"/>
      <c r="H28" s="51"/>
      <c r="I28" s="75" t="s">
        <v>100</v>
      </c>
      <c r="J28" s="51"/>
      <c r="K28" s="51"/>
      <c r="L28" s="51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413" t="s">
        <v>304</v>
      </c>
      <c r="C5" s="413"/>
      <c r="D5" s="413"/>
      <c r="E5" s="413"/>
    </row>
    <row r="6" spans="2:7" ht="44.25" customHeight="1" x14ac:dyDescent="0.25">
      <c r="B6" s="40" t="s">
        <v>157</v>
      </c>
      <c r="C6" s="99" t="str">
        <f>actualizaciones!A3</f>
        <v>I cuatrimestre 2013</v>
      </c>
      <c r="D6" s="99" t="str">
        <f>actualizaciones!A2</f>
        <v>I cuatrimestre 2014</v>
      </c>
      <c r="E6" s="298" t="s">
        <v>299</v>
      </c>
    </row>
    <row r="7" spans="2:7" ht="15" customHeight="1" x14ac:dyDescent="0.25">
      <c r="B7" s="324" t="s">
        <v>158</v>
      </c>
      <c r="C7" s="325"/>
      <c r="D7" s="325"/>
      <c r="E7" s="325"/>
      <c r="G7" s="2"/>
    </row>
    <row r="8" spans="2:7" ht="15" customHeight="1" x14ac:dyDescent="0.25">
      <c r="B8" s="326" t="s">
        <v>300</v>
      </c>
      <c r="C8" s="367">
        <v>8.6068548918921302</v>
      </c>
      <c r="D8" s="367">
        <v>8.651230468584771</v>
      </c>
      <c r="E8" s="368">
        <f>D8-C8</f>
        <v>4.4375576692640806E-2</v>
      </c>
    </row>
    <row r="9" spans="2:7" ht="15" customHeight="1" x14ac:dyDescent="0.25">
      <c r="B9" s="324" t="s">
        <v>160</v>
      </c>
      <c r="C9" s="365"/>
      <c r="D9" s="365"/>
      <c r="E9" s="366"/>
    </row>
    <row r="10" spans="2:7" ht="15" customHeight="1" x14ac:dyDescent="0.25">
      <c r="B10" s="369" t="s">
        <v>161</v>
      </c>
      <c r="C10" s="363">
        <v>8.2880911093405825</v>
      </c>
      <c r="D10" s="363">
        <v>8.2669796345705695</v>
      </c>
      <c r="E10" s="360">
        <f>D10-C10</f>
        <v>-2.1111474770012961E-2</v>
      </c>
    </row>
    <row r="11" spans="2:7" ht="15" customHeight="1" x14ac:dyDescent="0.25">
      <c r="B11" s="334" t="s">
        <v>162</v>
      </c>
      <c r="C11" s="364">
        <v>8.5478217751646959</v>
      </c>
      <c r="D11" s="364">
        <v>8.446500979229306</v>
      </c>
      <c r="E11" s="362">
        <f>D11-C11</f>
        <v>-0.1013207959353899</v>
      </c>
    </row>
    <row r="12" spans="2:7" ht="15" customHeight="1" x14ac:dyDescent="0.25">
      <c r="B12" s="334" t="s">
        <v>163</v>
      </c>
      <c r="C12" s="364">
        <v>8.0433639947437587</v>
      </c>
      <c r="D12" s="364">
        <v>8.3695066924506119</v>
      </c>
      <c r="E12" s="362">
        <f>D12-C12</f>
        <v>0.32614269770685311</v>
      </c>
    </row>
    <row r="13" spans="2:7" ht="15" customHeight="1" x14ac:dyDescent="0.25">
      <c r="B13" s="334" t="s">
        <v>164</v>
      </c>
      <c r="C13" s="364">
        <v>2.3533049864708158</v>
      </c>
      <c r="D13" s="364">
        <v>3.6830435476152497</v>
      </c>
      <c r="E13" s="362">
        <f>D13-C13</f>
        <v>1.3297385611444339</v>
      </c>
    </row>
    <row r="14" spans="2:7" ht="15" customHeight="1" x14ac:dyDescent="0.25">
      <c r="B14" s="324" t="s">
        <v>165</v>
      </c>
      <c r="C14" s="365"/>
      <c r="D14" s="365"/>
      <c r="E14" s="366"/>
    </row>
    <row r="15" spans="2:7" ht="15" customHeight="1" x14ac:dyDescent="0.25">
      <c r="B15" s="369" t="s">
        <v>166</v>
      </c>
      <c r="C15" s="363">
        <v>9.5654487156900743</v>
      </c>
      <c r="D15" s="363">
        <v>9.8129680054458817</v>
      </c>
      <c r="E15" s="360">
        <f>D15-C15</f>
        <v>0.24751928975580739</v>
      </c>
    </row>
    <row r="16" spans="2:7" ht="24.75" customHeight="1" x14ac:dyDescent="0.25">
      <c r="B16" s="420" t="s">
        <v>305</v>
      </c>
      <c r="C16" s="393"/>
      <c r="D16" s="393"/>
      <c r="E16" s="393"/>
    </row>
    <row r="17" spans="2:12" ht="15" customHeight="1" x14ac:dyDescent="0.25"/>
    <row r="18" spans="2:12" ht="30" customHeight="1" x14ac:dyDescent="0.25">
      <c r="E18" s="75" t="s">
        <v>98</v>
      </c>
    </row>
    <row r="25" spans="2:12" x14ac:dyDescent="0.25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7" spans="2:12" ht="15" customHeight="1" x14ac:dyDescent="0.25"/>
    <row r="28" spans="2:12" ht="30" customHeight="1" x14ac:dyDescent="0.25">
      <c r="B28" s="19"/>
      <c r="C28" s="19"/>
      <c r="D28" s="19"/>
      <c r="E28" s="19"/>
      <c r="F28" s="19"/>
      <c r="G28" s="19"/>
      <c r="H28" s="19"/>
      <c r="I28" s="75" t="s">
        <v>100</v>
      </c>
      <c r="J28" s="19"/>
      <c r="K28" s="19"/>
      <c r="L28" s="19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16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81" customWidth="1"/>
    <col min="2" max="2" width="13" style="281" customWidth="1"/>
    <col min="3" max="6" width="10.7109375" style="281" customWidth="1"/>
    <col min="7" max="18" width="11" style="281" customWidth="1"/>
    <col min="19" max="21" width="10.42578125" style="281" customWidth="1"/>
    <col min="22" max="25" width="9.28515625" style="281" customWidth="1"/>
    <col min="26" max="37" width="7.28515625" style="281" customWidth="1"/>
    <col min="38" max="38" width="11.5703125" style="281" bestFit="1" customWidth="1"/>
    <col min="39" max="258" width="11.42578125" style="281"/>
    <col min="259" max="259" width="13.7109375" style="281" customWidth="1"/>
    <col min="260" max="260" width="12.140625" style="281" customWidth="1"/>
    <col min="261" max="274" width="11" style="281" customWidth="1"/>
    <col min="275" max="277" width="10.42578125" style="281" customWidth="1"/>
    <col min="278" max="279" width="7.28515625" style="281" customWidth="1"/>
    <col min="280" max="280" width="7.85546875" style="281" bestFit="1" customWidth="1"/>
    <col min="281" max="293" width="7.28515625" style="281" customWidth="1"/>
    <col min="294" max="294" width="11.5703125" style="281" bestFit="1" customWidth="1"/>
    <col min="295" max="514" width="11.42578125" style="281"/>
    <col min="515" max="515" width="13.7109375" style="281" customWidth="1"/>
    <col min="516" max="516" width="12.140625" style="281" customWidth="1"/>
    <col min="517" max="530" width="11" style="281" customWidth="1"/>
    <col min="531" max="533" width="10.42578125" style="281" customWidth="1"/>
    <col min="534" max="535" width="7.28515625" style="281" customWidth="1"/>
    <col min="536" max="536" width="7.85546875" style="281" bestFit="1" customWidth="1"/>
    <col min="537" max="549" width="7.28515625" style="281" customWidth="1"/>
    <col min="550" max="550" width="11.5703125" style="281" bestFit="1" customWidth="1"/>
    <col min="551" max="770" width="11.42578125" style="281"/>
    <col min="771" max="771" width="13.7109375" style="281" customWidth="1"/>
    <col min="772" max="772" width="12.140625" style="281" customWidth="1"/>
    <col min="773" max="786" width="11" style="281" customWidth="1"/>
    <col min="787" max="789" width="10.42578125" style="281" customWidth="1"/>
    <col min="790" max="791" width="7.28515625" style="281" customWidth="1"/>
    <col min="792" max="792" width="7.85546875" style="281" bestFit="1" customWidth="1"/>
    <col min="793" max="805" width="7.28515625" style="281" customWidth="1"/>
    <col min="806" max="806" width="11.5703125" style="281" bestFit="1" customWidth="1"/>
    <col min="807" max="1026" width="11.42578125" style="281"/>
    <col min="1027" max="1027" width="13.7109375" style="281" customWidth="1"/>
    <col min="1028" max="1028" width="12.140625" style="281" customWidth="1"/>
    <col min="1029" max="1042" width="11" style="281" customWidth="1"/>
    <col min="1043" max="1045" width="10.42578125" style="281" customWidth="1"/>
    <col min="1046" max="1047" width="7.28515625" style="281" customWidth="1"/>
    <col min="1048" max="1048" width="7.85546875" style="281" bestFit="1" customWidth="1"/>
    <col min="1049" max="1061" width="7.28515625" style="281" customWidth="1"/>
    <col min="1062" max="1062" width="11.5703125" style="281" bestFit="1" customWidth="1"/>
    <col min="1063" max="1282" width="11.42578125" style="281"/>
    <col min="1283" max="1283" width="13.7109375" style="281" customWidth="1"/>
    <col min="1284" max="1284" width="12.140625" style="281" customWidth="1"/>
    <col min="1285" max="1298" width="11" style="281" customWidth="1"/>
    <col min="1299" max="1301" width="10.42578125" style="281" customWidth="1"/>
    <col min="1302" max="1303" width="7.28515625" style="281" customWidth="1"/>
    <col min="1304" max="1304" width="7.85546875" style="281" bestFit="1" customWidth="1"/>
    <col min="1305" max="1317" width="7.28515625" style="281" customWidth="1"/>
    <col min="1318" max="1318" width="11.5703125" style="281" bestFit="1" customWidth="1"/>
    <col min="1319" max="1538" width="11.42578125" style="281"/>
    <col min="1539" max="1539" width="13.7109375" style="281" customWidth="1"/>
    <col min="1540" max="1540" width="12.140625" style="281" customWidth="1"/>
    <col min="1541" max="1554" width="11" style="281" customWidth="1"/>
    <col min="1555" max="1557" width="10.42578125" style="281" customWidth="1"/>
    <col min="1558" max="1559" width="7.28515625" style="281" customWidth="1"/>
    <col min="1560" max="1560" width="7.85546875" style="281" bestFit="1" customWidth="1"/>
    <col min="1561" max="1573" width="7.28515625" style="281" customWidth="1"/>
    <col min="1574" max="1574" width="11.5703125" style="281" bestFit="1" customWidth="1"/>
    <col min="1575" max="1794" width="11.42578125" style="281"/>
    <col min="1795" max="1795" width="13.7109375" style="281" customWidth="1"/>
    <col min="1796" max="1796" width="12.140625" style="281" customWidth="1"/>
    <col min="1797" max="1810" width="11" style="281" customWidth="1"/>
    <col min="1811" max="1813" width="10.42578125" style="281" customWidth="1"/>
    <col min="1814" max="1815" width="7.28515625" style="281" customWidth="1"/>
    <col min="1816" max="1816" width="7.85546875" style="281" bestFit="1" customWidth="1"/>
    <col min="1817" max="1829" width="7.28515625" style="281" customWidth="1"/>
    <col min="1830" max="1830" width="11.5703125" style="281" bestFit="1" customWidth="1"/>
    <col min="1831" max="2050" width="11.42578125" style="281"/>
    <col min="2051" max="2051" width="13.7109375" style="281" customWidth="1"/>
    <col min="2052" max="2052" width="12.140625" style="281" customWidth="1"/>
    <col min="2053" max="2066" width="11" style="281" customWidth="1"/>
    <col min="2067" max="2069" width="10.42578125" style="281" customWidth="1"/>
    <col min="2070" max="2071" width="7.28515625" style="281" customWidth="1"/>
    <col min="2072" max="2072" width="7.85546875" style="281" bestFit="1" customWidth="1"/>
    <col min="2073" max="2085" width="7.28515625" style="281" customWidth="1"/>
    <col min="2086" max="2086" width="11.5703125" style="281" bestFit="1" customWidth="1"/>
    <col min="2087" max="2306" width="11.42578125" style="281"/>
    <col min="2307" max="2307" width="13.7109375" style="281" customWidth="1"/>
    <col min="2308" max="2308" width="12.140625" style="281" customWidth="1"/>
    <col min="2309" max="2322" width="11" style="281" customWidth="1"/>
    <col min="2323" max="2325" width="10.42578125" style="281" customWidth="1"/>
    <col min="2326" max="2327" width="7.28515625" style="281" customWidth="1"/>
    <col min="2328" max="2328" width="7.85546875" style="281" bestFit="1" customWidth="1"/>
    <col min="2329" max="2341" width="7.28515625" style="281" customWidth="1"/>
    <col min="2342" max="2342" width="11.5703125" style="281" bestFit="1" customWidth="1"/>
    <col min="2343" max="2562" width="11.42578125" style="281"/>
    <col min="2563" max="2563" width="13.7109375" style="281" customWidth="1"/>
    <col min="2564" max="2564" width="12.140625" style="281" customWidth="1"/>
    <col min="2565" max="2578" width="11" style="281" customWidth="1"/>
    <col min="2579" max="2581" width="10.42578125" style="281" customWidth="1"/>
    <col min="2582" max="2583" width="7.28515625" style="281" customWidth="1"/>
    <col min="2584" max="2584" width="7.85546875" style="281" bestFit="1" customWidth="1"/>
    <col min="2585" max="2597" width="7.28515625" style="281" customWidth="1"/>
    <col min="2598" max="2598" width="11.5703125" style="281" bestFit="1" customWidth="1"/>
    <col min="2599" max="2818" width="11.42578125" style="281"/>
    <col min="2819" max="2819" width="13.7109375" style="281" customWidth="1"/>
    <col min="2820" max="2820" width="12.140625" style="281" customWidth="1"/>
    <col min="2821" max="2834" width="11" style="281" customWidth="1"/>
    <col min="2835" max="2837" width="10.42578125" style="281" customWidth="1"/>
    <col min="2838" max="2839" width="7.28515625" style="281" customWidth="1"/>
    <col min="2840" max="2840" width="7.85546875" style="281" bestFit="1" customWidth="1"/>
    <col min="2841" max="2853" width="7.28515625" style="281" customWidth="1"/>
    <col min="2854" max="2854" width="11.5703125" style="281" bestFit="1" customWidth="1"/>
    <col min="2855" max="3074" width="11.42578125" style="281"/>
    <col min="3075" max="3075" width="13.7109375" style="281" customWidth="1"/>
    <col min="3076" max="3076" width="12.140625" style="281" customWidth="1"/>
    <col min="3077" max="3090" width="11" style="281" customWidth="1"/>
    <col min="3091" max="3093" width="10.42578125" style="281" customWidth="1"/>
    <col min="3094" max="3095" width="7.28515625" style="281" customWidth="1"/>
    <col min="3096" max="3096" width="7.85546875" style="281" bestFit="1" customWidth="1"/>
    <col min="3097" max="3109" width="7.28515625" style="281" customWidth="1"/>
    <col min="3110" max="3110" width="11.5703125" style="281" bestFit="1" customWidth="1"/>
    <col min="3111" max="3330" width="11.42578125" style="281"/>
    <col min="3331" max="3331" width="13.7109375" style="281" customWidth="1"/>
    <col min="3332" max="3332" width="12.140625" style="281" customWidth="1"/>
    <col min="3333" max="3346" width="11" style="281" customWidth="1"/>
    <col min="3347" max="3349" width="10.42578125" style="281" customWidth="1"/>
    <col min="3350" max="3351" width="7.28515625" style="281" customWidth="1"/>
    <col min="3352" max="3352" width="7.85546875" style="281" bestFit="1" customWidth="1"/>
    <col min="3353" max="3365" width="7.28515625" style="281" customWidth="1"/>
    <col min="3366" max="3366" width="11.5703125" style="281" bestFit="1" customWidth="1"/>
    <col min="3367" max="3586" width="11.42578125" style="281"/>
    <col min="3587" max="3587" width="13.7109375" style="281" customWidth="1"/>
    <col min="3588" max="3588" width="12.140625" style="281" customWidth="1"/>
    <col min="3589" max="3602" width="11" style="281" customWidth="1"/>
    <col min="3603" max="3605" width="10.42578125" style="281" customWidth="1"/>
    <col min="3606" max="3607" width="7.28515625" style="281" customWidth="1"/>
    <col min="3608" max="3608" width="7.85546875" style="281" bestFit="1" customWidth="1"/>
    <col min="3609" max="3621" width="7.28515625" style="281" customWidth="1"/>
    <col min="3622" max="3622" width="11.5703125" style="281" bestFit="1" customWidth="1"/>
    <col min="3623" max="3842" width="11.42578125" style="281"/>
    <col min="3843" max="3843" width="13.7109375" style="281" customWidth="1"/>
    <col min="3844" max="3844" width="12.140625" style="281" customWidth="1"/>
    <col min="3845" max="3858" width="11" style="281" customWidth="1"/>
    <col min="3859" max="3861" width="10.42578125" style="281" customWidth="1"/>
    <col min="3862" max="3863" width="7.28515625" style="281" customWidth="1"/>
    <col min="3864" max="3864" width="7.85546875" style="281" bestFit="1" customWidth="1"/>
    <col min="3865" max="3877" width="7.28515625" style="281" customWidth="1"/>
    <col min="3878" max="3878" width="11.5703125" style="281" bestFit="1" customWidth="1"/>
    <col min="3879" max="4098" width="11.42578125" style="281"/>
    <col min="4099" max="4099" width="13.7109375" style="281" customWidth="1"/>
    <col min="4100" max="4100" width="12.140625" style="281" customWidth="1"/>
    <col min="4101" max="4114" width="11" style="281" customWidth="1"/>
    <col min="4115" max="4117" width="10.42578125" style="281" customWidth="1"/>
    <col min="4118" max="4119" width="7.28515625" style="281" customWidth="1"/>
    <col min="4120" max="4120" width="7.85546875" style="281" bestFit="1" customWidth="1"/>
    <col min="4121" max="4133" width="7.28515625" style="281" customWidth="1"/>
    <col min="4134" max="4134" width="11.5703125" style="281" bestFit="1" customWidth="1"/>
    <col min="4135" max="4354" width="11.42578125" style="281"/>
    <col min="4355" max="4355" width="13.7109375" style="281" customWidth="1"/>
    <col min="4356" max="4356" width="12.140625" style="281" customWidth="1"/>
    <col min="4357" max="4370" width="11" style="281" customWidth="1"/>
    <col min="4371" max="4373" width="10.42578125" style="281" customWidth="1"/>
    <col min="4374" max="4375" width="7.28515625" style="281" customWidth="1"/>
    <col min="4376" max="4376" width="7.85546875" style="281" bestFit="1" customWidth="1"/>
    <col min="4377" max="4389" width="7.28515625" style="281" customWidth="1"/>
    <col min="4390" max="4390" width="11.5703125" style="281" bestFit="1" customWidth="1"/>
    <col min="4391" max="4610" width="11.42578125" style="281"/>
    <col min="4611" max="4611" width="13.7109375" style="281" customWidth="1"/>
    <col min="4612" max="4612" width="12.140625" style="281" customWidth="1"/>
    <col min="4613" max="4626" width="11" style="281" customWidth="1"/>
    <col min="4627" max="4629" width="10.42578125" style="281" customWidth="1"/>
    <col min="4630" max="4631" width="7.28515625" style="281" customWidth="1"/>
    <col min="4632" max="4632" width="7.85546875" style="281" bestFit="1" customWidth="1"/>
    <col min="4633" max="4645" width="7.28515625" style="281" customWidth="1"/>
    <col min="4646" max="4646" width="11.5703125" style="281" bestFit="1" customWidth="1"/>
    <col min="4647" max="4866" width="11.42578125" style="281"/>
    <col min="4867" max="4867" width="13.7109375" style="281" customWidth="1"/>
    <col min="4868" max="4868" width="12.140625" style="281" customWidth="1"/>
    <col min="4869" max="4882" width="11" style="281" customWidth="1"/>
    <col min="4883" max="4885" width="10.42578125" style="281" customWidth="1"/>
    <col min="4886" max="4887" width="7.28515625" style="281" customWidth="1"/>
    <col min="4888" max="4888" width="7.85546875" style="281" bestFit="1" customWidth="1"/>
    <col min="4889" max="4901" width="7.28515625" style="281" customWidth="1"/>
    <col min="4902" max="4902" width="11.5703125" style="281" bestFit="1" customWidth="1"/>
    <col min="4903" max="5122" width="11.42578125" style="281"/>
    <col min="5123" max="5123" width="13.7109375" style="281" customWidth="1"/>
    <col min="5124" max="5124" width="12.140625" style="281" customWidth="1"/>
    <col min="5125" max="5138" width="11" style="281" customWidth="1"/>
    <col min="5139" max="5141" width="10.42578125" style="281" customWidth="1"/>
    <col min="5142" max="5143" width="7.28515625" style="281" customWidth="1"/>
    <col min="5144" max="5144" width="7.85546875" style="281" bestFit="1" customWidth="1"/>
    <col min="5145" max="5157" width="7.28515625" style="281" customWidth="1"/>
    <col min="5158" max="5158" width="11.5703125" style="281" bestFit="1" customWidth="1"/>
    <col min="5159" max="5378" width="11.42578125" style="281"/>
    <col min="5379" max="5379" width="13.7109375" style="281" customWidth="1"/>
    <col min="5380" max="5380" width="12.140625" style="281" customWidth="1"/>
    <col min="5381" max="5394" width="11" style="281" customWidth="1"/>
    <col min="5395" max="5397" width="10.42578125" style="281" customWidth="1"/>
    <col min="5398" max="5399" width="7.28515625" style="281" customWidth="1"/>
    <col min="5400" max="5400" width="7.85546875" style="281" bestFit="1" customWidth="1"/>
    <col min="5401" max="5413" width="7.28515625" style="281" customWidth="1"/>
    <col min="5414" max="5414" width="11.5703125" style="281" bestFit="1" customWidth="1"/>
    <col min="5415" max="5634" width="11.42578125" style="281"/>
    <col min="5635" max="5635" width="13.7109375" style="281" customWidth="1"/>
    <col min="5636" max="5636" width="12.140625" style="281" customWidth="1"/>
    <col min="5637" max="5650" width="11" style="281" customWidth="1"/>
    <col min="5651" max="5653" width="10.42578125" style="281" customWidth="1"/>
    <col min="5654" max="5655" width="7.28515625" style="281" customWidth="1"/>
    <col min="5656" max="5656" width="7.85546875" style="281" bestFit="1" customWidth="1"/>
    <col min="5657" max="5669" width="7.28515625" style="281" customWidth="1"/>
    <col min="5670" max="5670" width="11.5703125" style="281" bestFit="1" customWidth="1"/>
    <col min="5671" max="5890" width="11.42578125" style="281"/>
    <col min="5891" max="5891" width="13.7109375" style="281" customWidth="1"/>
    <col min="5892" max="5892" width="12.140625" style="281" customWidth="1"/>
    <col min="5893" max="5906" width="11" style="281" customWidth="1"/>
    <col min="5907" max="5909" width="10.42578125" style="281" customWidth="1"/>
    <col min="5910" max="5911" width="7.28515625" style="281" customWidth="1"/>
    <col min="5912" max="5912" width="7.85546875" style="281" bestFit="1" customWidth="1"/>
    <col min="5913" max="5925" width="7.28515625" style="281" customWidth="1"/>
    <col min="5926" max="5926" width="11.5703125" style="281" bestFit="1" customWidth="1"/>
    <col min="5927" max="6146" width="11.42578125" style="281"/>
    <col min="6147" max="6147" width="13.7109375" style="281" customWidth="1"/>
    <col min="6148" max="6148" width="12.140625" style="281" customWidth="1"/>
    <col min="6149" max="6162" width="11" style="281" customWidth="1"/>
    <col min="6163" max="6165" width="10.42578125" style="281" customWidth="1"/>
    <col min="6166" max="6167" width="7.28515625" style="281" customWidth="1"/>
    <col min="6168" max="6168" width="7.85546875" style="281" bestFit="1" customWidth="1"/>
    <col min="6169" max="6181" width="7.28515625" style="281" customWidth="1"/>
    <col min="6182" max="6182" width="11.5703125" style="281" bestFit="1" customWidth="1"/>
    <col min="6183" max="6402" width="11.42578125" style="281"/>
    <col min="6403" max="6403" width="13.7109375" style="281" customWidth="1"/>
    <col min="6404" max="6404" width="12.140625" style="281" customWidth="1"/>
    <col min="6405" max="6418" width="11" style="281" customWidth="1"/>
    <col min="6419" max="6421" width="10.42578125" style="281" customWidth="1"/>
    <col min="6422" max="6423" width="7.28515625" style="281" customWidth="1"/>
    <col min="6424" max="6424" width="7.85546875" style="281" bestFit="1" customWidth="1"/>
    <col min="6425" max="6437" width="7.28515625" style="281" customWidth="1"/>
    <col min="6438" max="6438" width="11.5703125" style="281" bestFit="1" customWidth="1"/>
    <col min="6439" max="6658" width="11.42578125" style="281"/>
    <col min="6659" max="6659" width="13.7109375" style="281" customWidth="1"/>
    <col min="6660" max="6660" width="12.140625" style="281" customWidth="1"/>
    <col min="6661" max="6674" width="11" style="281" customWidth="1"/>
    <col min="6675" max="6677" width="10.42578125" style="281" customWidth="1"/>
    <col min="6678" max="6679" width="7.28515625" style="281" customWidth="1"/>
    <col min="6680" max="6680" width="7.85546875" style="281" bestFit="1" customWidth="1"/>
    <col min="6681" max="6693" width="7.28515625" style="281" customWidth="1"/>
    <col min="6694" max="6694" width="11.5703125" style="281" bestFit="1" customWidth="1"/>
    <col min="6695" max="6914" width="11.42578125" style="281"/>
    <col min="6915" max="6915" width="13.7109375" style="281" customWidth="1"/>
    <col min="6916" max="6916" width="12.140625" style="281" customWidth="1"/>
    <col min="6917" max="6930" width="11" style="281" customWidth="1"/>
    <col min="6931" max="6933" width="10.42578125" style="281" customWidth="1"/>
    <col min="6934" max="6935" width="7.28515625" style="281" customWidth="1"/>
    <col min="6936" max="6936" width="7.85546875" style="281" bestFit="1" customWidth="1"/>
    <col min="6937" max="6949" width="7.28515625" style="281" customWidth="1"/>
    <col min="6950" max="6950" width="11.5703125" style="281" bestFit="1" customWidth="1"/>
    <col min="6951" max="7170" width="11.42578125" style="281"/>
    <col min="7171" max="7171" width="13.7109375" style="281" customWidth="1"/>
    <col min="7172" max="7172" width="12.140625" style="281" customWidth="1"/>
    <col min="7173" max="7186" width="11" style="281" customWidth="1"/>
    <col min="7187" max="7189" width="10.42578125" style="281" customWidth="1"/>
    <col min="7190" max="7191" width="7.28515625" style="281" customWidth="1"/>
    <col min="7192" max="7192" width="7.85546875" style="281" bestFit="1" customWidth="1"/>
    <col min="7193" max="7205" width="7.28515625" style="281" customWidth="1"/>
    <col min="7206" max="7206" width="11.5703125" style="281" bestFit="1" customWidth="1"/>
    <col min="7207" max="7426" width="11.42578125" style="281"/>
    <col min="7427" max="7427" width="13.7109375" style="281" customWidth="1"/>
    <col min="7428" max="7428" width="12.140625" style="281" customWidth="1"/>
    <col min="7429" max="7442" width="11" style="281" customWidth="1"/>
    <col min="7443" max="7445" width="10.42578125" style="281" customWidth="1"/>
    <col min="7446" max="7447" width="7.28515625" style="281" customWidth="1"/>
    <col min="7448" max="7448" width="7.85546875" style="281" bestFit="1" customWidth="1"/>
    <col min="7449" max="7461" width="7.28515625" style="281" customWidth="1"/>
    <col min="7462" max="7462" width="11.5703125" style="281" bestFit="1" customWidth="1"/>
    <col min="7463" max="7682" width="11.42578125" style="281"/>
    <col min="7683" max="7683" width="13.7109375" style="281" customWidth="1"/>
    <col min="7684" max="7684" width="12.140625" style="281" customWidth="1"/>
    <col min="7685" max="7698" width="11" style="281" customWidth="1"/>
    <col min="7699" max="7701" width="10.42578125" style="281" customWidth="1"/>
    <col min="7702" max="7703" width="7.28515625" style="281" customWidth="1"/>
    <col min="7704" max="7704" width="7.85546875" style="281" bestFit="1" customWidth="1"/>
    <col min="7705" max="7717" width="7.28515625" style="281" customWidth="1"/>
    <col min="7718" max="7718" width="11.5703125" style="281" bestFit="1" customWidth="1"/>
    <col min="7719" max="7938" width="11.42578125" style="281"/>
    <col min="7939" max="7939" width="13.7109375" style="281" customWidth="1"/>
    <col min="7940" max="7940" width="12.140625" style="281" customWidth="1"/>
    <col min="7941" max="7954" width="11" style="281" customWidth="1"/>
    <col min="7955" max="7957" width="10.42578125" style="281" customWidth="1"/>
    <col min="7958" max="7959" width="7.28515625" style="281" customWidth="1"/>
    <col min="7960" max="7960" width="7.85546875" style="281" bestFit="1" customWidth="1"/>
    <col min="7961" max="7973" width="7.28515625" style="281" customWidth="1"/>
    <col min="7974" max="7974" width="11.5703125" style="281" bestFit="1" customWidth="1"/>
    <col min="7975" max="8194" width="11.42578125" style="281"/>
    <col min="8195" max="8195" width="13.7109375" style="281" customWidth="1"/>
    <col min="8196" max="8196" width="12.140625" style="281" customWidth="1"/>
    <col min="8197" max="8210" width="11" style="281" customWidth="1"/>
    <col min="8211" max="8213" width="10.42578125" style="281" customWidth="1"/>
    <col min="8214" max="8215" width="7.28515625" style="281" customWidth="1"/>
    <col min="8216" max="8216" width="7.85546875" style="281" bestFit="1" customWidth="1"/>
    <col min="8217" max="8229" width="7.28515625" style="281" customWidth="1"/>
    <col min="8230" max="8230" width="11.5703125" style="281" bestFit="1" customWidth="1"/>
    <col min="8231" max="8450" width="11.42578125" style="281"/>
    <col min="8451" max="8451" width="13.7109375" style="281" customWidth="1"/>
    <col min="8452" max="8452" width="12.140625" style="281" customWidth="1"/>
    <col min="8453" max="8466" width="11" style="281" customWidth="1"/>
    <col min="8467" max="8469" width="10.42578125" style="281" customWidth="1"/>
    <col min="8470" max="8471" width="7.28515625" style="281" customWidth="1"/>
    <col min="8472" max="8472" width="7.85546875" style="281" bestFit="1" customWidth="1"/>
    <col min="8473" max="8485" width="7.28515625" style="281" customWidth="1"/>
    <col min="8486" max="8486" width="11.5703125" style="281" bestFit="1" customWidth="1"/>
    <col min="8487" max="8706" width="11.42578125" style="281"/>
    <col min="8707" max="8707" width="13.7109375" style="281" customWidth="1"/>
    <col min="8708" max="8708" width="12.140625" style="281" customWidth="1"/>
    <col min="8709" max="8722" width="11" style="281" customWidth="1"/>
    <col min="8723" max="8725" width="10.42578125" style="281" customWidth="1"/>
    <col min="8726" max="8727" width="7.28515625" style="281" customWidth="1"/>
    <col min="8728" max="8728" width="7.85546875" style="281" bestFit="1" customWidth="1"/>
    <col min="8729" max="8741" width="7.28515625" style="281" customWidth="1"/>
    <col min="8742" max="8742" width="11.5703125" style="281" bestFit="1" customWidth="1"/>
    <col min="8743" max="8962" width="11.42578125" style="281"/>
    <col min="8963" max="8963" width="13.7109375" style="281" customWidth="1"/>
    <col min="8964" max="8964" width="12.140625" style="281" customWidth="1"/>
    <col min="8965" max="8978" width="11" style="281" customWidth="1"/>
    <col min="8979" max="8981" width="10.42578125" style="281" customWidth="1"/>
    <col min="8982" max="8983" width="7.28515625" style="281" customWidth="1"/>
    <col min="8984" max="8984" width="7.85546875" style="281" bestFit="1" customWidth="1"/>
    <col min="8985" max="8997" width="7.28515625" style="281" customWidth="1"/>
    <col min="8998" max="8998" width="11.5703125" style="281" bestFit="1" customWidth="1"/>
    <col min="8999" max="9218" width="11.42578125" style="281"/>
    <col min="9219" max="9219" width="13.7109375" style="281" customWidth="1"/>
    <col min="9220" max="9220" width="12.140625" style="281" customWidth="1"/>
    <col min="9221" max="9234" width="11" style="281" customWidth="1"/>
    <col min="9235" max="9237" width="10.42578125" style="281" customWidth="1"/>
    <col min="9238" max="9239" width="7.28515625" style="281" customWidth="1"/>
    <col min="9240" max="9240" width="7.85546875" style="281" bestFit="1" customWidth="1"/>
    <col min="9241" max="9253" width="7.28515625" style="281" customWidth="1"/>
    <col min="9254" max="9254" width="11.5703125" style="281" bestFit="1" customWidth="1"/>
    <col min="9255" max="9474" width="11.42578125" style="281"/>
    <col min="9475" max="9475" width="13.7109375" style="281" customWidth="1"/>
    <col min="9476" max="9476" width="12.140625" style="281" customWidth="1"/>
    <col min="9477" max="9490" width="11" style="281" customWidth="1"/>
    <col min="9491" max="9493" width="10.42578125" style="281" customWidth="1"/>
    <col min="9494" max="9495" width="7.28515625" style="281" customWidth="1"/>
    <col min="9496" max="9496" width="7.85546875" style="281" bestFit="1" customWidth="1"/>
    <col min="9497" max="9509" width="7.28515625" style="281" customWidth="1"/>
    <col min="9510" max="9510" width="11.5703125" style="281" bestFit="1" customWidth="1"/>
    <col min="9511" max="9730" width="11.42578125" style="281"/>
    <col min="9731" max="9731" width="13.7109375" style="281" customWidth="1"/>
    <col min="9732" max="9732" width="12.140625" style="281" customWidth="1"/>
    <col min="9733" max="9746" width="11" style="281" customWidth="1"/>
    <col min="9747" max="9749" width="10.42578125" style="281" customWidth="1"/>
    <col min="9750" max="9751" width="7.28515625" style="281" customWidth="1"/>
    <col min="9752" max="9752" width="7.85546875" style="281" bestFit="1" customWidth="1"/>
    <col min="9753" max="9765" width="7.28515625" style="281" customWidth="1"/>
    <col min="9766" max="9766" width="11.5703125" style="281" bestFit="1" customWidth="1"/>
    <col min="9767" max="9986" width="11.42578125" style="281"/>
    <col min="9987" max="9987" width="13.7109375" style="281" customWidth="1"/>
    <col min="9988" max="9988" width="12.140625" style="281" customWidth="1"/>
    <col min="9989" max="10002" width="11" style="281" customWidth="1"/>
    <col min="10003" max="10005" width="10.42578125" style="281" customWidth="1"/>
    <col min="10006" max="10007" width="7.28515625" style="281" customWidth="1"/>
    <col min="10008" max="10008" width="7.85546875" style="281" bestFit="1" customWidth="1"/>
    <col min="10009" max="10021" width="7.28515625" style="281" customWidth="1"/>
    <col min="10022" max="10022" width="11.5703125" style="281" bestFit="1" customWidth="1"/>
    <col min="10023" max="10242" width="11.42578125" style="281"/>
    <col min="10243" max="10243" width="13.7109375" style="281" customWidth="1"/>
    <col min="10244" max="10244" width="12.140625" style="281" customWidth="1"/>
    <col min="10245" max="10258" width="11" style="281" customWidth="1"/>
    <col min="10259" max="10261" width="10.42578125" style="281" customWidth="1"/>
    <col min="10262" max="10263" width="7.28515625" style="281" customWidth="1"/>
    <col min="10264" max="10264" width="7.85546875" style="281" bestFit="1" customWidth="1"/>
    <col min="10265" max="10277" width="7.28515625" style="281" customWidth="1"/>
    <col min="10278" max="10278" width="11.5703125" style="281" bestFit="1" customWidth="1"/>
    <col min="10279" max="10498" width="11.42578125" style="281"/>
    <col min="10499" max="10499" width="13.7109375" style="281" customWidth="1"/>
    <col min="10500" max="10500" width="12.140625" style="281" customWidth="1"/>
    <col min="10501" max="10514" width="11" style="281" customWidth="1"/>
    <col min="10515" max="10517" width="10.42578125" style="281" customWidth="1"/>
    <col min="10518" max="10519" width="7.28515625" style="281" customWidth="1"/>
    <col min="10520" max="10520" width="7.85546875" style="281" bestFit="1" customWidth="1"/>
    <col min="10521" max="10533" width="7.28515625" style="281" customWidth="1"/>
    <col min="10534" max="10534" width="11.5703125" style="281" bestFit="1" customWidth="1"/>
    <col min="10535" max="10754" width="11.42578125" style="281"/>
    <col min="10755" max="10755" width="13.7109375" style="281" customWidth="1"/>
    <col min="10756" max="10756" width="12.140625" style="281" customWidth="1"/>
    <col min="10757" max="10770" width="11" style="281" customWidth="1"/>
    <col min="10771" max="10773" width="10.42578125" style="281" customWidth="1"/>
    <col min="10774" max="10775" width="7.28515625" style="281" customWidth="1"/>
    <col min="10776" max="10776" width="7.85546875" style="281" bestFit="1" customWidth="1"/>
    <col min="10777" max="10789" width="7.28515625" style="281" customWidth="1"/>
    <col min="10790" max="10790" width="11.5703125" style="281" bestFit="1" customWidth="1"/>
    <col min="10791" max="11010" width="11.42578125" style="281"/>
    <col min="11011" max="11011" width="13.7109375" style="281" customWidth="1"/>
    <col min="11012" max="11012" width="12.140625" style="281" customWidth="1"/>
    <col min="11013" max="11026" width="11" style="281" customWidth="1"/>
    <col min="11027" max="11029" width="10.42578125" style="281" customWidth="1"/>
    <col min="11030" max="11031" width="7.28515625" style="281" customWidth="1"/>
    <col min="11032" max="11032" width="7.85546875" style="281" bestFit="1" customWidth="1"/>
    <col min="11033" max="11045" width="7.28515625" style="281" customWidth="1"/>
    <col min="11046" max="11046" width="11.5703125" style="281" bestFit="1" customWidth="1"/>
    <col min="11047" max="11266" width="11.42578125" style="281"/>
    <col min="11267" max="11267" width="13.7109375" style="281" customWidth="1"/>
    <col min="11268" max="11268" width="12.140625" style="281" customWidth="1"/>
    <col min="11269" max="11282" width="11" style="281" customWidth="1"/>
    <col min="11283" max="11285" width="10.42578125" style="281" customWidth="1"/>
    <col min="11286" max="11287" width="7.28515625" style="281" customWidth="1"/>
    <col min="11288" max="11288" width="7.85546875" style="281" bestFit="1" customWidth="1"/>
    <col min="11289" max="11301" width="7.28515625" style="281" customWidth="1"/>
    <col min="11302" max="11302" width="11.5703125" style="281" bestFit="1" customWidth="1"/>
    <col min="11303" max="11522" width="11.42578125" style="281"/>
    <col min="11523" max="11523" width="13.7109375" style="281" customWidth="1"/>
    <col min="11524" max="11524" width="12.140625" style="281" customWidth="1"/>
    <col min="11525" max="11538" width="11" style="281" customWidth="1"/>
    <col min="11539" max="11541" width="10.42578125" style="281" customWidth="1"/>
    <col min="11542" max="11543" width="7.28515625" style="281" customWidth="1"/>
    <col min="11544" max="11544" width="7.85546875" style="281" bestFit="1" customWidth="1"/>
    <col min="11545" max="11557" width="7.28515625" style="281" customWidth="1"/>
    <col min="11558" max="11558" width="11.5703125" style="281" bestFit="1" customWidth="1"/>
    <col min="11559" max="11778" width="11.42578125" style="281"/>
    <col min="11779" max="11779" width="13.7109375" style="281" customWidth="1"/>
    <col min="11780" max="11780" width="12.140625" style="281" customWidth="1"/>
    <col min="11781" max="11794" width="11" style="281" customWidth="1"/>
    <col min="11795" max="11797" width="10.42578125" style="281" customWidth="1"/>
    <col min="11798" max="11799" width="7.28515625" style="281" customWidth="1"/>
    <col min="11800" max="11800" width="7.85546875" style="281" bestFit="1" customWidth="1"/>
    <col min="11801" max="11813" width="7.28515625" style="281" customWidth="1"/>
    <col min="11814" max="11814" width="11.5703125" style="281" bestFit="1" customWidth="1"/>
    <col min="11815" max="12034" width="11.42578125" style="281"/>
    <col min="12035" max="12035" width="13.7109375" style="281" customWidth="1"/>
    <col min="12036" max="12036" width="12.140625" style="281" customWidth="1"/>
    <col min="12037" max="12050" width="11" style="281" customWidth="1"/>
    <col min="12051" max="12053" width="10.42578125" style="281" customWidth="1"/>
    <col min="12054" max="12055" width="7.28515625" style="281" customWidth="1"/>
    <col min="12056" max="12056" width="7.85546875" style="281" bestFit="1" customWidth="1"/>
    <col min="12057" max="12069" width="7.28515625" style="281" customWidth="1"/>
    <col min="12070" max="12070" width="11.5703125" style="281" bestFit="1" customWidth="1"/>
    <col min="12071" max="12290" width="11.42578125" style="281"/>
    <col min="12291" max="12291" width="13.7109375" style="281" customWidth="1"/>
    <col min="12292" max="12292" width="12.140625" style="281" customWidth="1"/>
    <col min="12293" max="12306" width="11" style="281" customWidth="1"/>
    <col min="12307" max="12309" width="10.42578125" style="281" customWidth="1"/>
    <col min="12310" max="12311" width="7.28515625" style="281" customWidth="1"/>
    <col min="12312" max="12312" width="7.85546875" style="281" bestFit="1" customWidth="1"/>
    <col min="12313" max="12325" width="7.28515625" style="281" customWidth="1"/>
    <col min="12326" max="12326" width="11.5703125" style="281" bestFit="1" customWidth="1"/>
    <col min="12327" max="12546" width="11.42578125" style="281"/>
    <col min="12547" max="12547" width="13.7109375" style="281" customWidth="1"/>
    <col min="12548" max="12548" width="12.140625" style="281" customWidth="1"/>
    <col min="12549" max="12562" width="11" style="281" customWidth="1"/>
    <col min="12563" max="12565" width="10.42578125" style="281" customWidth="1"/>
    <col min="12566" max="12567" width="7.28515625" style="281" customWidth="1"/>
    <col min="12568" max="12568" width="7.85546875" style="281" bestFit="1" customWidth="1"/>
    <col min="12569" max="12581" width="7.28515625" style="281" customWidth="1"/>
    <col min="12582" max="12582" width="11.5703125" style="281" bestFit="1" customWidth="1"/>
    <col min="12583" max="12802" width="11.42578125" style="281"/>
    <col min="12803" max="12803" width="13.7109375" style="281" customWidth="1"/>
    <col min="12804" max="12804" width="12.140625" style="281" customWidth="1"/>
    <col min="12805" max="12818" width="11" style="281" customWidth="1"/>
    <col min="12819" max="12821" width="10.42578125" style="281" customWidth="1"/>
    <col min="12822" max="12823" width="7.28515625" style="281" customWidth="1"/>
    <col min="12824" max="12824" width="7.85546875" style="281" bestFit="1" customWidth="1"/>
    <col min="12825" max="12837" width="7.28515625" style="281" customWidth="1"/>
    <col min="12838" max="12838" width="11.5703125" style="281" bestFit="1" customWidth="1"/>
    <col min="12839" max="13058" width="11.42578125" style="281"/>
    <col min="13059" max="13059" width="13.7109375" style="281" customWidth="1"/>
    <col min="13060" max="13060" width="12.140625" style="281" customWidth="1"/>
    <col min="13061" max="13074" width="11" style="281" customWidth="1"/>
    <col min="13075" max="13077" width="10.42578125" style="281" customWidth="1"/>
    <col min="13078" max="13079" width="7.28515625" style="281" customWidth="1"/>
    <col min="13080" max="13080" width="7.85546875" style="281" bestFit="1" customWidth="1"/>
    <col min="13081" max="13093" width="7.28515625" style="281" customWidth="1"/>
    <col min="13094" max="13094" width="11.5703125" style="281" bestFit="1" customWidth="1"/>
    <col min="13095" max="13314" width="11.42578125" style="281"/>
    <col min="13315" max="13315" width="13.7109375" style="281" customWidth="1"/>
    <col min="13316" max="13316" width="12.140625" style="281" customWidth="1"/>
    <col min="13317" max="13330" width="11" style="281" customWidth="1"/>
    <col min="13331" max="13333" width="10.42578125" style="281" customWidth="1"/>
    <col min="13334" max="13335" width="7.28515625" style="281" customWidth="1"/>
    <col min="13336" max="13336" width="7.85546875" style="281" bestFit="1" customWidth="1"/>
    <col min="13337" max="13349" width="7.28515625" style="281" customWidth="1"/>
    <col min="13350" max="13350" width="11.5703125" style="281" bestFit="1" customWidth="1"/>
    <col min="13351" max="13570" width="11.42578125" style="281"/>
    <col min="13571" max="13571" width="13.7109375" style="281" customWidth="1"/>
    <col min="13572" max="13572" width="12.140625" style="281" customWidth="1"/>
    <col min="13573" max="13586" width="11" style="281" customWidth="1"/>
    <col min="13587" max="13589" width="10.42578125" style="281" customWidth="1"/>
    <col min="13590" max="13591" width="7.28515625" style="281" customWidth="1"/>
    <col min="13592" max="13592" width="7.85546875" style="281" bestFit="1" customWidth="1"/>
    <col min="13593" max="13605" width="7.28515625" style="281" customWidth="1"/>
    <col min="13606" max="13606" width="11.5703125" style="281" bestFit="1" customWidth="1"/>
    <col min="13607" max="13826" width="11.42578125" style="281"/>
    <col min="13827" max="13827" width="13.7109375" style="281" customWidth="1"/>
    <col min="13828" max="13828" width="12.140625" style="281" customWidth="1"/>
    <col min="13829" max="13842" width="11" style="281" customWidth="1"/>
    <col min="13843" max="13845" width="10.42578125" style="281" customWidth="1"/>
    <col min="13846" max="13847" width="7.28515625" style="281" customWidth="1"/>
    <col min="13848" max="13848" width="7.85546875" style="281" bestFit="1" customWidth="1"/>
    <col min="13849" max="13861" width="7.28515625" style="281" customWidth="1"/>
    <col min="13862" max="13862" width="11.5703125" style="281" bestFit="1" customWidth="1"/>
    <col min="13863" max="14082" width="11.42578125" style="281"/>
    <col min="14083" max="14083" width="13.7109375" style="281" customWidth="1"/>
    <col min="14084" max="14084" width="12.140625" style="281" customWidth="1"/>
    <col min="14085" max="14098" width="11" style="281" customWidth="1"/>
    <col min="14099" max="14101" width="10.42578125" style="281" customWidth="1"/>
    <col min="14102" max="14103" width="7.28515625" style="281" customWidth="1"/>
    <col min="14104" max="14104" width="7.85546875" style="281" bestFit="1" customWidth="1"/>
    <col min="14105" max="14117" width="7.28515625" style="281" customWidth="1"/>
    <col min="14118" max="14118" width="11.5703125" style="281" bestFit="1" customWidth="1"/>
    <col min="14119" max="14338" width="11.42578125" style="281"/>
    <col min="14339" max="14339" width="13.7109375" style="281" customWidth="1"/>
    <col min="14340" max="14340" width="12.140625" style="281" customWidth="1"/>
    <col min="14341" max="14354" width="11" style="281" customWidth="1"/>
    <col min="14355" max="14357" width="10.42578125" style="281" customWidth="1"/>
    <col min="14358" max="14359" width="7.28515625" style="281" customWidth="1"/>
    <col min="14360" max="14360" width="7.85546875" style="281" bestFit="1" customWidth="1"/>
    <col min="14361" max="14373" width="7.28515625" style="281" customWidth="1"/>
    <col min="14374" max="14374" width="11.5703125" style="281" bestFit="1" customWidth="1"/>
    <col min="14375" max="14594" width="11.42578125" style="281"/>
    <col min="14595" max="14595" width="13.7109375" style="281" customWidth="1"/>
    <col min="14596" max="14596" width="12.140625" style="281" customWidth="1"/>
    <col min="14597" max="14610" width="11" style="281" customWidth="1"/>
    <col min="14611" max="14613" width="10.42578125" style="281" customWidth="1"/>
    <col min="14614" max="14615" width="7.28515625" style="281" customWidth="1"/>
    <col min="14616" max="14616" width="7.85546875" style="281" bestFit="1" customWidth="1"/>
    <col min="14617" max="14629" width="7.28515625" style="281" customWidth="1"/>
    <col min="14630" max="14630" width="11.5703125" style="281" bestFit="1" customWidth="1"/>
    <col min="14631" max="14850" width="11.42578125" style="281"/>
    <col min="14851" max="14851" width="13.7109375" style="281" customWidth="1"/>
    <col min="14852" max="14852" width="12.140625" style="281" customWidth="1"/>
    <col min="14853" max="14866" width="11" style="281" customWidth="1"/>
    <col min="14867" max="14869" width="10.42578125" style="281" customWidth="1"/>
    <col min="14870" max="14871" width="7.28515625" style="281" customWidth="1"/>
    <col min="14872" max="14872" width="7.85546875" style="281" bestFit="1" customWidth="1"/>
    <col min="14873" max="14885" width="7.28515625" style="281" customWidth="1"/>
    <col min="14886" max="14886" width="11.5703125" style="281" bestFit="1" customWidth="1"/>
    <col min="14887" max="15106" width="11.42578125" style="281"/>
    <col min="15107" max="15107" width="13.7109375" style="281" customWidth="1"/>
    <col min="15108" max="15108" width="12.140625" style="281" customWidth="1"/>
    <col min="15109" max="15122" width="11" style="281" customWidth="1"/>
    <col min="15123" max="15125" width="10.42578125" style="281" customWidth="1"/>
    <col min="15126" max="15127" width="7.28515625" style="281" customWidth="1"/>
    <col min="15128" max="15128" width="7.85546875" style="281" bestFit="1" customWidth="1"/>
    <col min="15129" max="15141" width="7.28515625" style="281" customWidth="1"/>
    <col min="15142" max="15142" width="11.5703125" style="281" bestFit="1" customWidth="1"/>
    <col min="15143" max="15362" width="11.42578125" style="281"/>
    <col min="15363" max="15363" width="13.7109375" style="281" customWidth="1"/>
    <col min="15364" max="15364" width="12.140625" style="281" customWidth="1"/>
    <col min="15365" max="15378" width="11" style="281" customWidth="1"/>
    <col min="15379" max="15381" width="10.42578125" style="281" customWidth="1"/>
    <col min="15382" max="15383" width="7.28515625" style="281" customWidth="1"/>
    <col min="15384" max="15384" width="7.85546875" style="281" bestFit="1" customWidth="1"/>
    <col min="15385" max="15397" width="7.28515625" style="281" customWidth="1"/>
    <col min="15398" max="15398" width="11.5703125" style="281" bestFit="1" customWidth="1"/>
    <col min="15399" max="15618" width="11.42578125" style="281"/>
    <col min="15619" max="15619" width="13.7109375" style="281" customWidth="1"/>
    <col min="15620" max="15620" width="12.140625" style="281" customWidth="1"/>
    <col min="15621" max="15634" width="11" style="281" customWidth="1"/>
    <col min="15635" max="15637" width="10.42578125" style="281" customWidth="1"/>
    <col min="15638" max="15639" width="7.28515625" style="281" customWidth="1"/>
    <col min="15640" max="15640" width="7.85546875" style="281" bestFit="1" customWidth="1"/>
    <col min="15641" max="15653" width="7.28515625" style="281" customWidth="1"/>
    <col min="15654" max="15654" width="11.5703125" style="281" bestFit="1" customWidth="1"/>
    <col min="15655" max="15874" width="11.42578125" style="281"/>
    <col min="15875" max="15875" width="13.7109375" style="281" customWidth="1"/>
    <col min="15876" max="15876" width="12.140625" style="281" customWidth="1"/>
    <col min="15877" max="15890" width="11" style="281" customWidth="1"/>
    <col min="15891" max="15893" width="10.42578125" style="281" customWidth="1"/>
    <col min="15894" max="15895" width="7.28515625" style="281" customWidth="1"/>
    <col min="15896" max="15896" width="7.85546875" style="281" bestFit="1" customWidth="1"/>
    <col min="15897" max="15909" width="7.28515625" style="281" customWidth="1"/>
    <col min="15910" max="15910" width="11.5703125" style="281" bestFit="1" customWidth="1"/>
    <col min="15911" max="16130" width="11.42578125" style="281"/>
    <col min="16131" max="16131" width="13.7109375" style="281" customWidth="1"/>
    <col min="16132" max="16132" width="12.140625" style="281" customWidth="1"/>
    <col min="16133" max="16146" width="11" style="281" customWidth="1"/>
    <col min="16147" max="16149" width="10.42578125" style="281" customWidth="1"/>
    <col min="16150" max="16151" width="7.28515625" style="281" customWidth="1"/>
    <col min="16152" max="16152" width="7.85546875" style="281" bestFit="1" customWidth="1"/>
    <col min="16153" max="16165" width="7.28515625" style="281" customWidth="1"/>
    <col min="16166" max="16166" width="11.5703125" style="281" bestFit="1" customWidth="1"/>
    <col min="16167" max="16384" width="11.42578125" style="28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82"/>
    </row>
    <row r="4" spans="2:12" ht="15" customHeight="1" x14ac:dyDescent="0.25">
      <c r="B4" s="282"/>
    </row>
    <row r="5" spans="2:12" ht="36" customHeight="1" x14ac:dyDescent="0.25">
      <c r="B5" s="413" t="s">
        <v>306</v>
      </c>
      <c r="C5" s="413"/>
      <c r="D5" s="413"/>
      <c r="E5" s="413"/>
      <c r="F5" s="413"/>
      <c r="H5" s="75" t="s">
        <v>98</v>
      </c>
    </row>
    <row r="6" spans="2:12" ht="45" customHeight="1" x14ac:dyDescent="0.25">
      <c r="B6" s="40"/>
      <c r="C6" s="261" t="s">
        <v>307</v>
      </c>
      <c r="D6" s="261" t="s">
        <v>247</v>
      </c>
      <c r="E6" s="262" t="s">
        <v>248</v>
      </c>
      <c r="F6" s="261" t="s">
        <v>249</v>
      </c>
    </row>
    <row r="7" spans="2:12" ht="15" customHeight="1" x14ac:dyDescent="0.2">
      <c r="B7" s="264" t="s">
        <v>258</v>
      </c>
      <c r="C7" s="370">
        <v>7.13</v>
      </c>
      <c r="D7" s="371">
        <v>-1.0200000000000005</v>
      </c>
      <c r="E7" s="372">
        <v>0.15818443269319982</v>
      </c>
      <c r="F7" s="373">
        <v>-0.11492537404054914</v>
      </c>
      <c r="G7" s="19"/>
      <c r="H7" s="19"/>
      <c r="I7" s="19"/>
      <c r="J7" s="19"/>
      <c r="K7" s="19"/>
      <c r="L7" s="19"/>
    </row>
    <row r="8" spans="2:12" ht="15" customHeight="1" x14ac:dyDescent="0.2">
      <c r="B8" s="264" t="s">
        <v>259</v>
      </c>
      <c r="C8" s="370">
        <v>8.15</v>
      </c>
      <c r="D8" s="371">
        <v>-1.2899999999999991</v>
      </c>
      <c r="E8" s="372">
        <v>-1.9999999999999574E-2</v>
      </c>
      <c r="F8" s="373">
        <v>-0.14066043625684799</v>
      </c>
      <c r="G8" s="19"/>
      <c r="I8" s="19"/>
      <c r="J8" s="19"/>
      <c r="K8" s="19"/>
      <c r="L8" s="19"/>
    </row>
    <row r="9" spans="2:12" ht="15" customHeight="1" x14ac:dyDescent="0.2">
      <c r="B9" s="264" t="s">
        <v>260</v>
      </c>
      <c r="C9" s="370">
        <v>9.44</v>
      </c>
      <c r="D9" s="371">
        <v>-0.57000000000000028</v>
      </c>
      <c r="E9" s="372">
        <v>-0.16246648995168655</v>
      </c>
      <c r="F9" s="373">
        <v>-0.16243052844104611</v>
      </c>
    </row>
    <row r="10" spans="2:12" ht="15" customHeight="1" x14ac:dyDescent="0.2">
      <c r="B10" s="264" t="s">
        <v>261</v>
      </c>
      <c r="C10" s="370">
        <v>10.01</v>
      </c>
      <c r="D10" s="371">
        <v>1.6135029030027184</v>
      </c>
      <c r="E10" s="372">
        <v>0.26597966198796819</v>
      </c>
      <c r="F10" s="373">
        <v>-0.17099469249411126</v>
      </c>
    </row>
    <row r="11" spans="2:12" ht="30" customHeight="1" x14ac:dyDescent="0.25">
      <c r="B11" s="180" t="s">
        <v>331</v>
      </c>
      <c r="C11" s="347">
        <v>8.651230468584771</v>
      </c>
      <c r="D11" s="338"/>
      <c r="E11" s="347">
        <v>4.4375576692640806E-2</v>
      </c>
      <c r="F11" s="374" t="s">
        <v>64</v>
      </c>
    </row>
    <row r="12" spans="2:12" ht="15" customHeight="1" outlineLevel="1" x14ac:dyDescent="0.2">
      <c r="B12" s="264" t="s">
        <v>250</v>
      </c>
      <c r="C12" s="370">
        <v>8.3964970969972814</v>
      </c>
      <c r="D12" s="371">
        <v>0.60649709699728138</v>
      </c>
      <c r="E12" s="372">
        <v>2.0142922954939024E-2</v>
      </c>
      <c r="F12" s="373">
        <v>-0.18809467850113126</v>
      </c>
    </row>
    <row r="13" spans="2:12" ht="15" customHeight="1" outlineLevel="1" x14ac:dyDescent="0.2">
      <c r="B13" s="264" t="s">
        <v>251</v>
      </c>
      <c r="C13" s="370">
        <v>7.79</v>
      </c>
      <c r="D13" s="371">
        <v>1.3099999999999996</v>
      </c>
      <c r="E13" s="372">
        <v>-0.15332351360865637</v>
      </c>
      <c r="F13" s="373">
        <v>-0.18499247187498113</v>
      </c>
    </row>
    <row r="14" spans="2:12" ht="15" customHeight="1" outlineLevel="1" x14ac:dyDescent="0.2">
      <c r="B14" s="264" t="s">
        <v>252</v>
      </c>
      <c r="C14" s="370">
        <v>6.48</v>
      </c>
      <c r="D14" s="371">
        <v>-2.5369170161392063E-2</v>
      </c>
      <c r="E14" s="372">
        <v>-0.38879678526341976</v>
      </c>
      <c r="F14" s="373">
        <v>-0.20610521960687045</v>
      </c>
    </row>
    <row r="15" spans="2:12" ht="15" customHeight="1" outlineLevel="1" x14ac:dyDescent="0.2">
      <c r="B15" s="264" t="s">
        <v>253</v>
      </c>
      <c r="C15" s="370">
        <v>6.5053691701613925</v>
      </c>
      <c r="D15" s="371">
        <v>0.192774768791943</v>
      </c>
      <c r="E15" s="372">
        <v>-8.4974284293560132E-2</v>
      </c>
      <c r="F15" s="373">
        <v>-0.10797242206296787</v>
      </c>
      <c r="H15" s="19"/>
    </row>
    <row r="16" spans="2:12" ht="15" customHeight="1" outlineLevel="1" x14ac:dyDescent="0.2">
      <c r="B16" s="264" t="s">
        <v>254</v>
      </c>
      <c r="C16" s="370">
        <v>6.3125944013694495</v>
      </c>
      <c r="D16" s="371">
        <v>-0.12175689776254028</v>
      </c>
      <c r="E16" s="372">
        <v>-0.34360939542515734</v>
      </c>
      <c r="F16" s="373">
        <v>-0.12860498484663019</v>
      </c>
      <c r="G16" s="19"/>
      <c r="H16" s="19"/>
      <c r="I16" s="19"/>
      <c r="J16" s="19"/>
      <c r="K16" s="19"/>
      <c r="L16" s="19"/>
    </row>
    <row r="17" spans="2:12" ht="15" customHeight="1" outlineLevel="1" x14ac:dyDescent="0.2">
      <c r="B17" s="264" t="s">
        <v>255</v>
      </c>
      <c r="C17" s="370">
        <v>6.4343512991319898</v>
      </c>
      <c r="D17" s="371">
        <v>0.44928768712512301</v>
      </c>
      <c r="E17" s="372">
        <v>0.33377792240798509</v>
      </c>
      <c r="F17" s="373">
        <v>-9.5287218828318032E-2</v>
      </c>
      <c r="G17" s="19"/>
      <c r="H17" s="19"/>
      <c r="I17" s="19"/>
      <c r="J17" s="19"/>
      <c r="K17" s="19"/>
      <c r="L17" s="19"/>
    </row>
    <row r="18" spans="2:12" ht="15" customHeight="1" outlineLevel="1" x14ac:dyDescent="0.2">
      <c r="B18" s="264" t="s">
        <v>256</v>
      </c>
      <c r="C18" s="370">
        <v>5.9850636120068668</v>
      </c>
      <c r="D18" s="371">
        <v>-0.66685466223457457</v>
      </c>
      <c r="E18" s="372">
        <v>-0.70573901328724009</v>
      </c>
      <c r="F18" s="373">
        <v>-0.11138759763531425</v>
      </c>
      <c r="G18" s="19"/>
      <c r="H18" s="19"/>
      <c r="I18" s="19"/>
      <c r="J18" s="19"/>
      <c r="K18" s="19"/>
      <c r="L18" s="19"/>
    </row>
    <row r="19" spans="2:12" ht="15" customHeight="1" outlineLevel="1" x14ac:dyDescent="0.2">
      <c r="B19" s="264" t="s">
        <v>257</v>
      </c>
      <c r="C19" s="370">
        <v>6.6519182742414413</v>
      </c>
      <c r="D19" s="371">
        <v>-0.31989729306535875</v>
      </c>
      <c r="E19" s="372">
        <v>-0.29827994670094604</v>
      </c>
      <c r="F19" s="373">
        <v>-4.5842461086871289E-2</v>
      </c>
      <c r="G19" s="19"/>
      <c r="H19" s="19"/>
      <c r="I19" s="19"/>
      <c r="J19" s="19"/>
      <c r="K19" s="19"/>
      <c r="L19" s="19"/>
    </row>
    <row r="20" spans="2:12" ht="15" customHeight="1" outlineLevel="1" x14ac:dyDescent="0.2">
      <c r="B20" s="264" t="s">
        <v>258</v>
      </c>
      <c r="C20" s="370">
        <v>6.9718155673068001</v>
      </c>
      <c r="D20" s="371">
        <v>-1.1981844326931999</v>
      </c>
      <c r="E20" s="372">
        <v>-0.15063631390243426</v>
      </c>
      <c r="F20" s="373">
        <v>1.064874808444749E-2</v>
      </c>
      <c r="G20" s="19"/>
      <c r="H20" s="19"/>
      <c r="I20" s="19"/>
      <c r="J20" s="19"/>
      <c r="K20" s="19"/>
      <c r="L20" s="19"/>
    </row>
    <row r="21" spans="2:12" ht="15" customHeight="1" outlineLevel="1" x14ac:dyDescent="0.2">
      <c r="B21" s="264" t="s">
        <v>259</v>
      </c>
      <c r="C21" s="370">
        <v>8.17</v>
      </c>
      <c r="D21" s="371">
        <v>-1.4324664899516861</v>
      </c>
      <c r="E21" s="372">
        <v>-0.28124110621036102</v>
      </c>
      <c r="F21" s="373">
        <v>3.380435980597607E-2</v>
      </c>
      <c r="G21" s="19"/>
      <c r="I21" s="19"/>
      <c r="J21" s="19"/>
      <c r="K21" s="19"/>
      <c r="L21" s="19"/>
    </row>
    <row r="22" spans="2:12" ht="15" customHeight="1" outlineLevel="1" x14ac:dyDescent="0.2">
      <c r="B22" s="264" t="s">
        <v>260</v>
      </c>
      <c r="C22" s="370">
        <v>9.6024664899516861</v>
      </c>
      <c r="D22" s="371">
        <v>-0.14155384806034554</v>
      </c>
      <c r="E22" s="372">
        <v>-0.26523645858845413</v>
      </c>
      <c r="F22" s="373">
        <v>6.9844544174368473E-2</v>
      </c>
    </row>
    <row r="23" spans="2:12" ht="15" customHeight="1" outlineLevel="1" x14ac:dyDescent="0.2">
      <c r="B23" s="264" t="s">
        <v>261</v>
      </c>
      <c r="C23" s="370">
        <v>9.7440203380120316</v>
      </c>
      <c r="D23" s="371">
        <v>1.3676661639696892</v>
      </c>
      <c r="E23" s="372">
        <v>6.0779829903733429E-2</v>
      </c>
      <c r="F23" s="373">
        <v>0.12925616143508645</v>
      </c>
    </row>
    <row r="24" spans="2:12" x14ac:dyDescent="0.2">
      <c r="B24" s="268">
        <v>2013</v>
      </c>
      <c r="C24" s="354">
        <v>7.3577550301166221</v>
      </c>
      <c r="D24" s="340"/>
      <c r="E24" s="375">
        <v>-0.25001157142161645</v>
      </c>
      <c r="F24" s="376"/>
    </row>
    <row r="25" spans="2:12" ht="15" hidden="1" customHeight="1" outlineLevel="1" x14ac:dyDescent="0.2">
      <c r="B25" s="264" t="s">
        <v>250</v>
      </c>
      <c r="C25" s="370">
        <v>8.3763541740423424</v>
      </c>
      <c r="D25" s="371">
        <v>0.43303066043368599</v>
      </c>
      <c r="E25" s="372">
        <v>5.7369402468738784E-2</v>
      </c>
      <c r="F25" s="373">
        <v>0.15362788461879973</v>
      </c>
    </row>
    <row r="26" spans="2:12" ht="15" hidden="1" customHeight="1" outlineLevel="1" x14ac:dyDescent="0.2">
      <c r="B26" s="264" t="s">
        <v>251</v>
      </c>
      <c r="C26" s="370">
        <v>7.9433235136086564</v>
      </c>
      <c r="D26" s="371">
        <v>1.0745267283452362</v>
      </c>
      <c r="E26" s="372">
        <v>-0.40667648639134324</v>
      </c>
      <c r="F26" s="373">
        <v>0.19708858529080864</v>
      </c>
    </row>
    <row r="27" spans="2:12" ht="15" hidden="1" customHeight="1" outlineLevel="1" x14ac:dyDescent="0.2">
      <c r="B27" s="264" t="s">
        <v>252</v>
      </c>
      <c r="C27" s="370">
        <v>6.8687967852634202</v>
      </c>
      <c r="D27" s="371">
        <v>0.27845333080846757</v>
      </c>
      <c r="E27" s="372">
        <v>0.78879678526342012</v>
      </c>
      <c r="F27" s="373">
        <v>0.26514495915675429</v>
      </c>
    </row>
    <row r="28" spans="2:12" ht="15" hidden="1" customHeight="1" outlineLevel="1" x14ac:dyDescent="0.2">
      <c r="B28" s="264" t="s">
        <v>253</v>
      </c>
      <c r="C28" s="370">
        <v>6.5903434544549526</v>
      </c>
      <c r="D28" s="371">
        <v>-6.586034233965421E-2</v>
      </c>
      <c r="E28" s="372">
        <v>-0.33256503769751333</v>
      </c>
      <c r="F28" s="373">
        <v>0.18524522705146929</v>
      </c>
      <c r="H28" s="19"/>
    </row>
    <row r="29" spans="2:12" ht="15" hidden="1" customHeight="1" outlineLevel="1" x14ac:dyDescent="0.2">
      <c r="B29" s="264" t="s">
        <v>254</v>
      </c>
      <c r="C29" s="370">
        <v>6.6562037967946068</v>
      </c>
      <c r="D29" s="371">
        <v>0.55563042007060215</v>
      </c>
      <c r="E29" s="372">
        <v>5.6203796794607186E-2</v>
      </c>
      <c r="F29" s="373">
        <v>0.2759162934088808</v>
      </c>
      <c r="G29" s="19"/>
      <c r="H29" s="19"/>
      <c r="I29" s="19"/>
      <c r="J29" s="19"/>
      <c r="K29" s="19"/>
      <c r="L29" s="19"/>
    </row>
    <row r="30" spans="2:12" ht="15" hidden="1" customHeight="1" outlineLevel="1" x14ac:dyDescent="0.2">
      <c r="B30" s="264" t="s">
        <v>255</v>
      </c>
      <c r="C30" s="370">
        <v>6.1005733767240047</v>
      </c>
      <c r="D30" s="371">
        <v>-0.59022924857010217</v>
      </c>
      <c r="E30" s="372">
        <v>0.14057337672400472</v>
      </c>
      <c r="F30" s="373">
        <v>0.30519784691900931</v>
      </c>
      <c r="G30" s="19"/>
      <c r="H30" s="19"/>
      <c r="I30" s="19"/>
      <c r="J30" s="19"/>
      <c r="K30" s="19"/>
      <c r="L30" s="19"/>
    </row>
    <row r="31" spans="2:12" ht="15" hidden="1" customHeight="1" outlineLevel="1" x14ac:dyDescent="0.2">
      <c r="B31" s="264" t="s">
        <v>256</v>
      </c>
      <c r="C31" s="370">
        <v>6.6908026252941069</v>
      </c>
      <c r="D31" s="371">
        <v>-0.25939559564828052</v>
      </c>
      <c r="E31" s="372">
        <v>8.0802625294106534E-2</v>
      </c>
      <c r="F31" s="373">
        <v>0.29083503014893264</v>
      </c>
      <c r="G31" s="19"/>
      <c r="H31" s="19"/>
      <c r="I31" s="19"/>
      <c r="J31" s="19"/>
      <c r="K31" s="19"/>
      <c r="L31" s="19"/>
    </row>
    <row r="32" spans="2:12" ht="15" hidden="1" customHeight="1" outlineLevel="1" x14ac:dyDescent="0.2">
      <c r="B32" s="264" t="s">
        <v>257</v>
      </c>
      <c r="C32" s="370">
        <v>6.9501982209423874</v>
      </c>
      <c r="D32" s="371">
        <v>-0.17225366026684696</v>
      </c>
      <c r="E32" s="372">
        <v>0.37961456335483845</v>
      </c>
      <c r="F32" s="373">
        <v>0.30511317941763316</v>
      </c>
      <c r="G32" s="19"/>
      <c r="H32" s="19"/>
      <c r="I32" s="19"/>
      <c r="J32" s="19"/>
      <c r="K32" s="19"/>
      <c r="L32" s="19"/>
    </row>
    <row r="33" spans="2:12" ht="15" hidden="1" customHeight="1" outlineLevel="1" x14ac:dyDescent="0.2">
      <c r="B33" s="264" t="s">
        <v>258</v>
      </c>
      <c r="C33" s="370">
        <v>7.1224518812092343</v>
      </c>
      <c r="D33" s="371">
        <v>-1.3287892250011266</v>
      </c>
      <c r="E33" s="372">
        <v>0.12723102675593978</v>
      </c>
      <c r="F33" s="373">
        <v>0.26782578896517251</v>
      </c>
      <c r="G33" s="19"/>
      <c r="H33" s="19"/>
      <c r="I33" s="19"/>
      <c r="J33" s="19"/>
      <c r="K33" s="19"/>
      <c r="L33" s="19"/>
    </row>
    <row r="34" spans="2:12" ht="15" hidden="1" customHeight="1" outlineLevel="1" x14ac:dyDescent="0.2">
      <c r="B34" s="264" t="s">
        <v>259</v>
      </c>
      <c r="C34" s="370">
        <v>8.451241106210361</v>
      </c>
      <c r="D34" s="371">
        <v>-1.4164618423297792</v>
      </c>
      <c r="E34" s="372">
        <v>0.15124110621036024</v>
      </c>
      <c r="F34" s="373">
        <v>0.3165225443948021</v>
      </c>
      <c r="G34" s="19"/>
      <c r="I34" s="19"/>
      <c r="J34" s="19"/>
      <c r="K34" s="19"/>
      <c r="L34" s="19"/>
    </row>
    <row r="35" spans="2:12" ht="15" hidden="1" customHeight="1" outlineLevel="1" x14ac:dyDescent="0.2">
      <c r="B35" s="264" t="s">
        <v>260</v>
      </c>
      <c r="C35" s="370">
        <v>9.8677029485401402</v>
      </c>
      <c r="D35" s="371">
        <v>0.18446244043184201</v>
      </c>
      <c r="E35" s="372">
        <v>0.44770294854014026</v>
      </c>
      <c r="F35" s="373">
        <v>0.3099116914633635</v>
      </c>
    </row>
    <row r="36" spans="2:12" ht="15" hidden="1" customHeight="1" outlineLevel="1" x14ac:dyDescent="0.2">
      <c r="B36" s="264" t="s">
        <v>261</v>
      </c>
      <c r="C36" s="370">
        <v>9.6832405081082982</v>
      </c>
      <c r="D36" s="371">
        <v>1.3642557365346946</v>
      </c>
      <c r="E36" s="372">
        <v>0.3532405081082981</v>
      </c>
      <c r="F36" s="373">
        <v>0.26426977908502014</v>
      </c>
    </row>
    <row r="37" spans="2:12" collapsed="1" x14ac:dyDescent="0.2">
      <c r="B37" s="270">
        <v>2012</v>
      </c>
      <c r="C37" s="355">
        <v>7.6077666015382386</v>
      </c>
      <c r="D37" s="342"/>
      <c r="E37" s="377">
        <v>0.19073854802550372</v>
      </c>
      <c r="F37" s="378"/>
    </row>
    <row r="38" spans="2:12" ht="15" hidden="1" customHeight="1" outlineLevel="1" x14ac:dyDescent="0.2">
      <c r="B38" s="264" t="s">
        <v>250</v>
      </c>
      <c r="C38" s="370">
        <v>8.3189847715736036</v>
      </c>
      <c r="D38" s="371">
        <v>-3.1015228426396035E-2</v>
      </c>
      <c r="E38" s="372">
        <v>0.57889781053284306</v>
      </c>
      <c r="F38" s="373">
        <v>0.22483307007599507</v>
      </c>
    </row>
    <row r="39" spans="2:12" ht="15" hidden="1" customHeight="1" outlineLevel="1" x14ac:dyDescent="0.2">
      <c r="B39" s="264" t="s">
        <v>251</v>
      </c>
      <c r="C39" s="370">
        <v>8.35</v>
      </c>
      <c r="D39" s="371">
        <v>2.2699999999999996</v>
      </c>
      <c r="E39" s="372">
        <v>0.40999999999999925</v>
      </c>
      <c r="F39" s="373">
        <v>0.15055141903033853</v>
      </c>
    </row>
    <row r="40" spans="2:12" ht="15" hidden="1" customHeight="1" outlineLevel="1" x14ac:dyDescent="0.2">
      <c r="B40" s="264" t="s">
        <v>252</v>
      </c>
      <c r="C40" s="370">
        <v>6.08</v>
      </c>
      <c r="D40" s="371">
        <v>-0.84290849215246588</v>
      </c>
      <c r="E40" s="372">
        <v>-0.16999999999999993</v>
      </c>
      <c r="F40" s="373">
        <v>0.11292240367292639</v>
      </c>
    </row>
    <row r="41" spans="2:12" ht="15" hidden="1" customHeight="1" outlineLevel="1" x14ac:dyDescent="0.2">
      <c r="B41" s="264" t="s">
        <v>253</v>
      </c>
      <c r="C41" s="370">
        <v>6.922908492152466</v>
      </c>
      <c r="D41" s="371">
        <v>0.32290849215246631</v>
      </c>
      <c r="E41" s="372">
        <v>0.75548775859142214</v>
      </c>
      <c r="F41" s="373">
        <v>0.11460614684232606</v>
      </c>
      <c r="H41" s="19"/>
    </row>
    <row r="42" spans="2:12" ht="15" hidden="1" customHeight="1" outlineLevel="1" x14ac:dyDescent="0.2">
      <c r="B42" s="264" t="s">
        <v>254</v>
      </c>
      <c r="C42" s="370">
        <v>6.6</v>
      </c>
      <c r="D42" s="371">
        <v>0.63999999999999968</v>
      </c>
      <c r="E42" s="372">
        <v>0.40758243891615997</v>
      </c>
      <c r="F42" s="373">
        <v>-6.0661052435397878E-3</v>
      </c>
      <c r="G42" s="19"/>
      <c r="H42" s="19"/>
      <c r="I42" s="19"/>
      <c r="J42" s="19"/>
      <c r="K42" s="19"/>
      <c r="L42" s="19"/>
    </row>
    <row r="43" spans="2:12" ht="15" hidden="1" customHeight="1" outlineLevel="1" x14ac:dyDescent="0.2">
      <c r="B43" s="264" t="s">
        <v>255</v>
      </c>
      <c r="C43" s="370">
        <v>5.96</v>
      </c>
      <c r="D43" s="371">
        <v>-0.65000000000000036</v>
      </c>
      <c r="E43" s="372">
        <v>-3.1780424516898442E-2</v>
      </c>
      <c r="F43" s="373">
        <v>-6.3163178396232311E-2</v>
      </c>
      <c r="G43" s="19"/>
      <c r="H43" s="19"/>
      <c r="I43" s="19"/>
      <c r="J43" s="19"/>
      <c r="K43" s="19"/>
      <c r="L43" s="19"/>
    </row>
    <row r="44" spans="2:12" ht="15" hidden="1" customHeight="1" outlineLevel="1" x14ac:dyDescent="0.2">
      <c r="B44" s="264" t="s">
        <v>256</v>
      </c>
      <c r="C44" s="370">
        <v>6.61</v>
      </c>
      <c r="D44" s="371">
        <v>3.9416342412451399E-2</v>
      </c>
      <c r="E44" s="372">
        <v>0.2521404165184995</v>
      </c>
      <c r="F44" s="373">
        <v>-8.0366440976749942E-2</v>
      </c>
      <c r="G44" s="19"/>
      <c r="H44" s="19"/>
      <c r="I44" s="19"/>
      <c r="J44" s="19"/>
      <c r="K44" s="19"/>
      <c r="L44" s="19"/>
    </row>
    <row r="45" spans="2:12" ht="15" hidden="1" customHeight="1" outlineLevel="1" x14ac:dyDescent="0.2">
      <c r="B45" s="264" t="s">
        <v>257</v>
      </c>
      <c r="C45" s="370">
        <v>6.5705836575875489</v>
      </c>
      <c r="D45" s="371">
        <v>-0.42463719686574564</v>
      </c>
      <c r="E45" s="372">
        <v>-6.7834122074665437E-2</v>
      </c>
      <c r="F45" s="373">
        <v>-0.11396995891690498</v>
      </c>
      <c r="G45" s="19"/>
      <c r="H45" s="19"/>
      <c r="I45" s="19"/>
      <c r="J45" s="19"/>
      <c r="K45" s="19"/>
      <c r="L45" s="19"/>
    </row>
    <row r="46" spans="2:12" ht="15" hidden="1" customHeight="1" outlineLevel="1" x14ac:dyDescent="0.2">
      <c r="B46" s="264" t="s">
        <v>258</v>
      </c>
      <c r="C46" s="370">
        <v>6.9952208544532946</v>
      </c>
      <c r="D46" s="371">
        <v>-1.3047791455467062</v>
      </c>
      <c r="E46" s="372">
        <v>0.71159209191148864</v>
      </c>
      <c r="F46" s="373">
        <v>-0.11678230043882998</v>
      </c>
      <c r="G46" s="19"/>
      <c r="H46" s="19"/>
      <c r="I46" s="19"/>
      <c r="J46" s="19"/>
      <c r="K46" s="19"/>
      <c r="L46" s="19"/>
    </row>
    <row r="47" spans="2:12" ht="15" hidden="1" customHeight="1" outlineLevel="1" x14ac:dyDescent="0.2">
      <c r="B47" s="264" t="s">
        <v>259</v>
      </c>
      <c r="C47" s="370">
        <v>8.3000000000000007</v>
      </c>
      <c r="D47" s="371">
        <v>-1.1199999999999992</v>
      </c>
      <c r="E47" s="372">
        <v>7.1910871033086465E-2</v>
      </c>
      <c r="F47" s="373">
        <v>-0.18577924455297001</v>
      </c>
      <c r="G47" s="19"/>
      <c r="I47" s="19"/>
      <c r="J47" s="19"/>
      <c r="K47" s="19"/>
      <c r="L47" s="19"/>
    </row>
    <row r="48" spans="2:12" ht="15" hidden="1" customHeight="1" outlineLevel="1" x14ac:dyDescent="0.2">
      <c r="B48" s="264" t="s">
        <v>260</v>
      </c>
      <c r="C48" s="370">
        <v>9.42</v>
      </c>
      <c r="D48" s="371">
        <v>8.9999999999999858E-2</v>
      </c>
      <c r="E48" s="372">
        <v>-9.9999999999999645E-2</v>
      </c>
      <c r="F48" s="373">
        <v>-0.20609772305848484</v>
      </c>
    </row>
    <row r="49" spans="2:12" ht="15" hidden="1" customHeight="1" outlineLevel="1" x14ac:dyDescent="0.2">
      <c r="B49" s="264" t="s">
        <v>261</v>
      </c>
      <c r="C49" s="370">
        <v>9.33</v>
      </c>
      <c r="D49" s="371">
        <v>1.5899130389592395</v>
      </c>
      <c r="E49" s="372">
        <v>-0.11999999999999922</v>
      </c>
      <c r="F49" s="373">
        <v>-0.1535977230584864</v>
      </c>
    </row>
    <row r="50" spans="2:12" collapsed="1" x14ac:dyDescent="0.2">
      <c r="B50" s="270">
        <v>2011</v>
      </c>
      <c r="C50" s="355">
        <v>7.4170280535127349</v>
      </c>
      <c r="D50" s="342"/>
      <c r="E50" s="377">
        <v>0.22729099249380447</v>
      </c>
      <c r="F50" s="378"/>
    </row>
    <row r="51" spans="2:12" ht="15" hidden="1" customHeight="1" outlineLevel="1" x14ac:dyDescent="0.2">
      <c r="B51" s="264" t="s">
        <v>250</v>
      </c>
      <c r="C51" s="370">
        <v>7.7400869610407605</v>
      </c>
      <c r="D51" s="371">
        <v>-0.19991303895923984</v>
      </c>
      <c r="E51" s="372">
        <v>-0.31248200201502829</v>
      </c>
      <c r="F51" s="373">
        <v>-0.21443105639181859</v>
      </c>
    </row>
    <row r="52" spans="2:12" ht="15" hidden="1" customHeight="1" outlineLevel="1" x14ac:dyDescent="0.2">
      <c r="B52" s="264" t="s">
        <v>251</v>
      </c>
      <c r="C52" s="370">
        <v>7.94</v>
      </c>
      <c r="D52" s="371">
        <v>1.6900000000000004</v>
      </c>
      <c r="E52" s="372">
        <v>-4.1548184288942025E-2</v>
      </c>
      <c r="F52" s="373">
        <v>-0.21401014263591644</v>
      </c>
    </row>
    <row r="53" spans="2:12" ht="15" hidden="1" customHeight="1" outlineLevel="1" x14ac:dyDescent="0.2">
      <c r="B53" s="264" t="s">
        <v>252</v>
      </c>
      <c r="C53" s="370">
        <v>6.25</v>
      </c>
      <c r="D53" s="371">
        <v>8.2579266438956189E-2</v>
      </c>
      <c r="E53" s="372">
        <v>-0.1497950819672127</v>
      </c>
      <c r="F53" s="373">
        <v>-0.21291877858776065</v>
      </c>
    </row>
    <row r="54" spans="2:12" ht="15" hidden="1" customHeight="1" outlineLevel="1" x14ac:dyDescent="0.2">
      <c r="B54" s="264" t="s">
        <v>253</v>
      </c>
      <c r="C54" s="370">
        <v>6.1674207335610438</v>
      </c>
      <c r="D54" s="371">
        <v>-2.4996827522795861E-2</v>
      </c>
      <c r="E54" s="372">
        <v>-0.69257926643895651</v>
      </c>
      <c r="F54" s="373">
        <v>-0.26545293159322636</v>
      </c>
      <c r="H54" s="19"/>
    </row>
    <row r="55" spans="2:12" ht="15" hidden="1" customHeight="1" outlineLevel="1" x14ac:dyDescent="0.2">
      <c r="B55" s="264" t="s">
        <v>254</v>
      </c>
      <c r="C55" s="370">
        <v>6.1924175610838397</v>
      </c>
      <c r="D55" s="371">
        <v>0.20063713656694127</v>
      </c>
      <c r="E55" s="372">
        <v>-0.27758243891616008</v>
      </c>
      <c r="F55" s="373">
        <v>-0.23773799272331164</v>
      </c>
      <c r="G55" s="19"/>
      <c r="H55" s="19"/>
      <c r="I55" s="19"/>
      <c r="J55" s="19"/>
      <c r="K55" s="19"/>
      <c r="L55" s="19"/>
    </row>
    <row r="56" spans="2:12" ht="15" hidden="1" customHeight="1" outlineLevel="1" x14ac:dyDescent="0.2">
      <c r="B56" s="264" t="s">
        <v>255</v>
      </c>
      <c r="C56" s="370">
        <v>5.9917804245168984</v>
      </c>
      <c r="D56" s="371">
        <v>-0.36607915896460241</v>
      </c>
      <c r="E56" s="372">
        <v>-0.23821957548310202</v>
      </c>
      <c r="F56" s="373">
        <v>-0.25543945614696462</v>
      </c>
      <c r="G56" s="19"/>
      <c r="H56" s="19"/>
      <c r="I56" s="19"/>
      <c r="J56" s="19"/>
      <c r="K56" s="19"/>
      <c r="L56" s="19"/>
    </row>
    <row r="57" spans="2:12" ht="15" hidden="1" customHeight="1" outlineLevel="1" x14ac:dyDescent="0.2">
      <c r="B57" s="264" t="s">
        <v>256</v>
      </c>
      <c r="C57" s="370">
        <v>6.3578595834815008</v>
      </c>
      <c r="D57" s="371">
        <v>-0.28055819618071354</v>
      </c>
      <c r="E57" s="372">
        <v>-0.15110179876335739</v>
      </c>
      <c r="F57" s="373">
        <v>-0.28225449152337223</v>
      </c>
      <c r="G57" s="19"/>
      <c r="H57" s="19"/>
      <c r="I57" s="19"/>
      <c r="J57" s="19"/>
      <c r="K57" s="19"/>
      <c r="L57" s="19"/>
    </row>
    <row r="58" spans="2:12" ht="15" hidden="1" customHeight="1" outlineLevel="1" x14ac:dyDescent="0.2">
      <c r="B58" s="264" t="s">
        <v>257</v>
      </c>
      <c r="C58" s="370">
        <v>6.6384177796622144</v>
      </c>
      <c r="D58" s="371">
        <v>0.35478901712040845</v>
      </c>
      <c r="E58" s="372">
        <v>-0.10158222033778586</v>
      </c>
      <c r="F58" s="373">
        <v>-0.30474922643935454</v>
      </c>
      <c r="G58" s="19"/>
      <c r="H58" s="19"/>
      <c r="I58" s="19"/>
      <c r="J58" s="19"/>
      <c r="K58" s="19"/>
      <c r="L58" s="19"/>
    </row>
    <row r="59" spans="2:12" ht="15" hidden="1" customHeight="1" outlineLevel="1" x14ac:dyDescent="0.2">
      <c r="B59" s="264" t="s">
        <v>258</v>
      </c>
      <c r="C59" s="370">
        <v>6.2836287625418059</v>
      </c>
      <c r="D59" s="371">
        <v>-1.9444603664251083</v>
      </c>
      <c r="E59" s="372">
        <v>-0.11637123745819444</v>
      </c>
      <c r="F59" s="373">
        <v>-0.30545070807787233</v>
      </c>
      <c r="G59" s="19"/>
      <c r="H59" s="19"/>
      <c r="I59" s="19"/>
      <c r="J59" s="19"/>
      <c r="K59" s="19"/>
      <c r="L59" s="19"/>
    </row>
    <row r="60" spans="2:12" ht="15" hidden="1" customHeight="1" outlineLevel="1" x14ac:dyDescent="0.2">
      <c r="B60" s="264" t="s">
        <v>259</v>
      </c>
      <c r="C60" s="370">
        <v>8.2280891289669142</v>
      </c>
      <c r="D60" s="371">
        <v>-1.2919108710330853</v>
      </c>
      <c r="E60" s="372">
        <v>-0.17191087103308611</v>
      </c>
      <c r="F60" s="373">
        <v>-0.42741977162302192</v>
      </c>
      <c r="G60" s="19"/>
      <c r="I60" s="19"/>
      <c r="J60" s="19"/>
      <c r="K60" s="19"/>
      <c r="L60" s="19"/>
    </row>
    <row r="61" spans="2:12" ht="15" hidden="1" customHeight="1" outlineLevel="1" x14ac:dyDescent="0.2">
      <c r="B61" s="264" t="s">
        <v>260</v>
      </c>
      <c r="C61" s="370">
        <v>9.52</v>
      </c>
      <c r="D61" s="371">
        <v>7.0000000000000284E-2</v>
      </c>
      <c r="E61" s="372">
        <v>0.52999999999999936</v>
      </c>
      <c r="F61" s="373">
        <v>-0.3364271990369323</v>
      </c>
    </row>
    <row r="62" spans="2:12" ht="15" hidden="1" customHeight="1" outlineLevel="1" x14ac:dyDescent="0.2">
      <c r="B62" s="264" t="s">
        <v>261</v>
      </c>
      <c r="C62" s="370">
        <v>9.4499999999999993</v>
      </c>
      <c r="D62" s="371">
        <v>1.3974310369442104</v>
      </c>
      <c r="E62" s="372">
        <v>-0.85000000000000142</v>
      </c>
      <c r="F62" s="373">
        <v>-0.39976053237026576</v>
      </c>
    </row>
    <row r="63" spans="2:12" ht="15" customHeight="1" collapsed="1" x14ac:dyDescent="0.2">
      <c r="B63" s="270">
        <v>2010</v>
      </c>
      <c r="C63" s="355">
        <v>7.1897370610189304</v>
      </c>
      <c r="D63" s="342"/>
      <c r="E63" s="377">
        <v>-0.18976177874372713</v>
      </c>
      <c r="F63" s="378"/>
    </row>
    <row r="64" spans="2:12" ht="15" hidden="1" customHeight="1" outlineLevel="1" x14ac:dyDescent="0.2">
      <c r="B64" s="264" t="s">
        <v>250</v>
      </c>
      <c r="C64" s="370">
        <v>8.0525689630557888</v>
      </c>
      <c r="D64" s="371">
        <v>7.1020778766846426E-2</v>
      </c>
      <c r="E64" s="372">
        <v>-0.30743103694421059</v>
      </c>
      <c r="F64" s="373">
        <v>-0.27726053237026704</v>
      </c>
    </row>
    <row r="65" spans="2:6" ht="15" hidden="1" customHeight="1" outlineLevel="1" x14ac:dyDescent="0.2">
      <c r="B65" s="264" t="s">
        <v>251</v>
      </c>
      <c r="C65" s="370">
        <v>7.9815481842889424</v>
      </c>
      <c r="D65" s="371">
        <v>1.5817531023217297</v>
      </c>
      <c r="E65" s="372">
        <v>-2.8451815711057371E-2</v>
      </c>
      <c r="F65" s="373">
        <v>-0.21997461262491758</v>
      </c>
    </row>
    <row r="66" spans="2:6" ht="15" hidden="1" customHeight="1" outlineLevel="1" x14ac:dyDescent="0.2">
      <c r="B66" s="264" t="s">
        <v>252</v>
      </c>
      <c r="C66" s="370">
        <v>6.3997950819672127</v>
      </c>
      <c r="D66" s="371">
        <v>-0.46020491803278762</v>
      </c>
      <c r="E66" s="372">
        <v>-0.78020491803278702</v>
      </c>
      <c r="F66" s="373">
        <v>-0.21510362798232663</v>
      </c>
    </row>
    <row r="67" spans="2:6" ht="15" hidden="1" customHeight="1" outlineLevel="1" x14ac:dyDescent="0.2">
      <c r="B67" s="264" t="s">
        <v>253</v>
      </c>
      <c r="C67" s="370">
        <v>6.86</v>
      </c>
      <c r="D67" s="371">
        <v>0.39000000000000057</v>
      </c>
      <c r="E67" s="372">
        <v>-0.35999999999999943</v>
      </c>
      <c r="F67" s="373">
        <v>-9.8419884812928515E-2</v>
      </c>
    </row>
    <row r="68" spans="2:6" ht="15" hidden="1" customHeight="1" outlineLevel="1" x14ac:dyDescent="0.2">
      <c r="B68" s="264" t="s">
        <v>254</v>
      </c>
      <c r="C68" s="370">
        <v>6.47</v>
      </c>
      <c r="D68" s="371">
        <v>0.23999999999999932</v>
      </c>
      <c r="E68" s="372">
        <v>-0.49000000000000021</v>
      </c>
      <c r="F68" s="373">
        <v>-3.9253218146263258E-2</v>
      </c>
    </row>
    <row r="69" spans="2:6" ht="15" hidden="1" customHeight="1" outlineLevel="1" x14ac:dyDescent="0.2">
      <c r="B69" s="264" t="s">
        <v>255</v>
      </c>
      <c r="C69" s="370">
        <v>6.23</v>
      </c>
      <c r="D69" s="371">
        <v>-0.27896138224485778</v>
      </c>
      <c r="E69" s="372">
        <v>-0.55999999999999961</v>
      </c>
      <c r="F69" s="373">
        <v>1.8246781853736849E-2</v>
      </c>
    </row>
    <row r="70" spans="2:6" ht="15" hidden="1" customHeight="1" outlineLevel="1" x14ac:dyDescent="0.2">
      <c r="B70" s="264" t="s">
        <v>256</v>
      </c>
      <c r="C70" s="370">
        <v>6.5089613822448582</v>
      </c>
      <c r="D70" s="371">
        <v>-0.23103861775514201</v>
      </c>
      <c r="E70" s="372">
        <v>-0.42103861775514151</v>
      </c>
      <c r="F70" s="373">
        <v>8.3246781853736351E-2</v>
      </c>
    </row>
    <row r="71" spans="2:6" ht="15" hidden="1" customHeight="1" outlineLevel="1" x14ac:dyDescent="0.2">
      <c r="B71" s="264" t="s">
        <v>257</v>
      </c>
      <c r="C71" s="370">
        <v>6.74</v>
      </c>
      <c r="D71" s="371">
        <v>0.33999999999999986</v>
      </c>
      <c r="E71" s="372">
        <v>-0.10999999999999943</v>
      </c>
      <c r="F71" s="373">
        <v>0.17083333333333339</v>
      </c>
    </row>
    <row r="72" spans="2:6" ht="15" hidden="1" customHeight="1" outlineLevel="1" x14ac:dyDescent="0.2">
      <c r="B72" s="264" t="s">
        <v>258</v>
      </c>
      <c r="C72" s="370">
        <v>6.4</v>
      </c>
      <c r="D72" s="371">
        <v>-2</v>
      </c>
      <c r="E72" s="372">
        <v>-1.58</v>
      </c>
      <c r="F72" s="373">
        <v>0.17333333333333201</v>
      </c>
    </row>
    <row r="73" spans="2:6" ht="15" hidden="1" customHeight="1" outlineLevel="1" x14ac:dyDescent="0.2">
      <c r="B73" s="264" t="s">
        <v>259</v>
      </c>
      <c r="C73" s="370">
        <v>8.4</v>
      </c>
      <c r="D73" s="371">
        <v>-0.58999999999999986</v>
      </c>
      <c r="E73" s="372">
        <v>0.91999999999999993</v>
      </c>
      <c r="F73" s="373">
        <v>0.39749999999999908</v>
      </c>
    </row>
    <row r="74" spans="2:6" ht="15" hidden="1" customHeight="1" outlineLevel="1" x14ac:dyDescent="0.2">
      <c r="B74" s="264" t="s">
        <v>260</v>
      </c>
      <c r="C74" s="370">
        <v>8.99</v>
      </c>
      <c r="D74" s="371">
        <v>-1.3100000000000005</v>
      </c>
      <c r="E74" s="372">
        <v>-0.23000000000000043</v>
      </c>
      <c r="F74" s="373">
        <v>0.2358333333333329</v>
      </c>
    </row>
    <row r="75" spans="2:6" ht="15" hidden="1" customHeight="1" outlineLevel="1" x14ac:dyDescent="0.2">
      <c r="B75" s="264" t="s">
        <v>261</v>
      </c>
      <c r="C75" s="370">
        <v>10.3</v>
      </c>
      <c r="D75" s="371">
        <v>1.9400000000000013</v>
      </c>
      <c r="E75" s="372">
        <v>0.62000000000000099</v>
      </c>
      <c r="F75" s="373">
        <v>0.26250000000000018</v>
      </c>
    </row>
    <row r="76" spans="2:6" ht="15" customHeight="1" collapsed="1" x14ac:dyDescent="0.2">
      <c r="B76" s="270">
        <v>2009</v>
      </c>
      <c r="C76" s="355">
        <v>7.3794988397626575</v>
      </c>
      <c r="D76" s="342"/>
      <c r="E76" s="377">
        <v>-0.27277701344407568</v>
      </c>
      <c r="F76" s="378"/>
    </row>
    <row r="77" spans="2:6" ht="15" hidden="1" customHeight="1" outlineLevel="1" x14ac:dyDescent="0.2">
      <c r="B77" s="264" t="s">
        <v>250</v>
      </c>
      <c r="C77" s="370">
        <v>8.36</v>
      </c>
      <c r="D77" s="371">
        <v>0.34999999999999964</v>
      </c>
      <c r="E77" s="372">
        <v>0.37999999999999901</v>
      </c>
      <c r="F77" s="373">
        <v>0.20916666666666739</v>
      </c>
    </row>
    <row r="78" spans="2:6" ht="15" hidden="1" customHeight="1" outlineLevel="1" x14ac:dyDescent="0.2">
      <c r="B78" s="264" t="s">
        <v>251</v>
      </c>
      <c r="C78" s="370">
        <v>8.01</v>
      </c>
      <c r="D78" s="371">
        <v>0.83000000000000007</v>
      </c>
      <c r="E78" s="372">
        <v>2.9999999999999361E-2</v>
      </c>
      <c r="F78" s="373" t="s">
        <v>64</v>
      </c>
    </row>
    <row r="79" spans="2:6" ht="15" hidden="1" customHeight="1" outlineLevel="1" x14ac:dyDescent="0.2">
      <c r="B79" s="264" t="s">
        <v>252</v>
      </c>
      <c r="C79" s="370">
        <v>7.18</v>
      </c>
      <c r="D79" s="371">
        <v>-4.0000000000000036E-2</v>
      </c>
      <c r="E79" s="372">
        <v>0.62000000000000011</v>
      </c>
      <c r="F79" s="373" t="s">
        <v>64</v>
      </c>
    </row>
    <row r="80" spans="2:6" ht="15" hidden="1" customHeight="1" outlineLevel="1" x14ac:dyDescent="0.2">
      <c r="B80" s="264" t="s">
        <v>253</v>
      </c>
      <c r="C80" s="370">
        <v>7.22</v>
      </c>
      <c r="D80" s="371">
        <v>0.25999999999999979</v>
      </c>
      <c r="E80" s="372">
        <v>0.34999999999999964</v>
      </c>
      <c r="F80" s="373" t="s">
        <v>64</v>
      </c>
    </row>
    <row r="81" spans="2:6" ht="15" hidden="1" customHeight="1" outlineLevel="1" x14ac:dyDescent="0.2">
      <c r="B81" s="264" t="s">
        <v>254</v>
      </c>
      <c r="C81" s="370">
        <v>6.96</v>
      </c>
      <c r="D81" s="371">
        <v>0.16999999999999993</v>
      </c>
      <c r="E81" s="372">
        <v>0.20000000000000018</v>
      </c>
      <c r="F81" s="373" t="s">
        <v>64</v>
      </c>
    </row>
    <row r="82" spans="2:6" ht="15" hidden="1" customHeight="1" outlineLevel="1" x14ac:dyDescent="0.2">
      <c r="B82" s="264" t="s">
        <v>255</v>
      </c>
      <c r="C82" s="370">
        <v>6.79</v>
      </c>
      <c r="D82" s="371">
        <v>-0.13999999999999968</v>
      </c>
      <c r="E82" s="372">
        <v>0.21999999999999975</v>
      </c>
      <c r="F82" s="373" t="s">
        <v>64</v>
      </c>
    </row>
    <row r="83" spans="2:6" ht="15" hidden="1" customHeight="1" outlineLevel="1" x14ac:dyDescent="0.2">
      <c r="B83" s="264" t="s">
        <v>256</v>
      </c>
      <c r="C83" s="370">
        <v>6.93</v>
      </c>
      <c r="D83" s="371">
        <v>8.0000000000000071E-2</v>
      </c>
      <c r="E83" s="372">
        <v>0.62999999999999989</v>
      </c>
      <c r="F83" s="373" t="s">
        <v>64</v>
      </c>
    </row>
    <row r="84" spans="2:6" ht="15" hidden="1" customHeight="1" outlineLevel="1" x14ac:dyDescent="0.2">
      <c r="B84" s="264" t="s">
        <v>257</v>
      </c>
      <c r="C84" s="370">
        <v>6.85</v>
      </c>
      <c r="D84" s="371">
        <v>-1.1300000000000008</v>
      </c>
      <c r="E84" s="372">
        <v>-8.0000000000000071E-2</v>
      </c>
      <c r="F84" s="373" t="s">
        <v>64</v>
      </c>
    </row>
    <row r="85" spans="2:6" ht="15" hidden="1" customHeight="1" outlineLevel="1" x14ac:dyDescent="0.2">
      <c r="B85" s="264" t="s">
        <v>258</v>
      </c>
      <c r="C85" s="370">
        <v>7.98</v>
      </c>
      <c r="D85" s="371">
        <v>0.5</v>
      </c>
      <c r="E85" s="372">
        <v>1.1100000000000003</v>
      </c>
      <c r="F85" s="373" t="s">
        <v>64</v>
      </c>
    </row>
    <row r="86" spans="2:6" ht="15" hidden="1" customHeight="1" outlineLevel="1" x14ac:dyDescent="0.2">
      <c r="B86" s="264" t="s">
        <v>259</v>
      </c>
      <c r="C86" s="370">
        <v>7.48</v>
      </c>
      <c r="D86" s="371">
        <v>-1.7400000000000002</v>
      </c>
      <c r="E86" s="372">
        <v>-1.0199999999999996</v>
      </c>
      <c r="F86" s="373" t="s">
        <v>64</v>
      </c>
    </row>
    <row r="87" spans="2:6" ht="15" hidden="1" customHeight="1" outlineLevel="1" x14ac:dyDescent="0.2">
      <c r="B87" s="264" t="s">
        <v>260</v>
      </c>
      <c r="C87" s="370">
        <v>9.2200000000000006</v>
      </c>
      <c r="D87" s="371">
        <v>-0.45999999999999908</v>
      </c>
      <c r="E87" s="372">
        <v>8.9999999999999858E-2</v>
      </c>
      <c r="F87" s="373" t="s">
        <v>64</v>
      </c>
    </row>
    <row r="88" spans="2:6" ht="15" hidden="1" customHeight="1" outlineLevel="1" x14ac:dyDescent="0.2">
      <c r="B88" s="264" t="s">
        <v>261</v>
      </c>
      <c r="C88" s="370">
        <v>9.68</v>
      </c>
      <c r="D88" s="371">
        <v>1.6999999999999993</v>
      </c>
      <c r="E88" s="372">
        <v>-1.9999999999999574E-2</v>
      </c>
      <c r="F88" s="373" t="s">
        <v>64</v>
      </c>
    </row>
    <row r="89" spans="2:6" ht="15" customHeight="1" collapsed="1" x14ac:dyDescent="0.2">
      <c r="B89" s="270">
        <v>2008</v>
      </c>
      <c r="C89" s="355">
        <v>7.6522758532067332</v>
      </c>
      <c r="D89" s="342"/>
      <c r="E89" s="377">
        <v>0.23236929736358469</v>
      </c>
      <c r="F89" s="378"/>
    </row>
    <row r="90" spans="2:6" ht="15" hidden="1" customHeight="1" outlineLevel="1" x14ac:dyDescent="0.2">
      <c r="B90" s="264" t="s">
        <v>250</v>
      </c>
      <c r="C90" s="370">
        <v>7.98</v>
      </c>
      <c r="D90" s="371">
        <v>0</v>
      </c>
      <c r="E90" s="372" t="s">
        <v>64</v>
      </c>
      <c r="F90" s="373" t="s">
        <v>64</v>
      </c>
    </row>
    <row r="91" spans="2:6" ht="15" hidden="1" customHeight="1" outlineLevel="1" x14ac:dyDescent="0.2">
      <c r="B91" s="264" t="s">
        <v>251</v>
      </c>
      <c r="C91" s="370">
        <v>7.98</v>
      </c>
      <c r="D91" s="371">
        <v>1.4200000000000008</v>
      </c>
      <c r="E91" s="372" t="s">
        <v>64</v>
      </c>
      <c r="F91" s="373" t="s">
        <v>64</v>
      </c>
    </row>
    <row r="92" spans="2:6" ht="15" hidden="1" customHeight="1" outlineLevel="1" x14ac:dyDescent="0.2">
      <c r="B92" s="264" t="s">
        <v>252</v>
      </c>
      <c r="C92" s="370">
        <v>6.56</v>
      </c>
      <c r="D92" s="371">
        <v>-0.3100000000000005</v>
      </c>
      <c r="E92" s="372" t="s">
        <v>64</v>
      </c>
      <c r="F92" s="373" t="s">
        <v>64</v>
      </c>
    </row>
    <row r="93" spans="2:6" ht="15" hidden="1" customHeight="1" outlineLevel="1" x14ac:dyDescent="0.2">
      <c r="B93" s="264" t="s">
        <v>253</v>
      </c>
      <c r="C93" s="370">
        <v>6.87</v>
      </c>
      <c r="D93" s="371">
        <v>0.11000000000000032</v>
      </c>
      <c r="E93" s="372" t="s">
        <v>64</v>
      </c>
      <c r="F93" s="373" t="s">
        <v>64</v>
      </c>
    </row>
    <row r="94" spans="2:6" ht="15" hidden="1" customHeight="1" outlineLevel="1" x14ac:dyDescent="0.2">
      <c r="B94" s="264" t="s">
        <v>254</v>
      </c>
      <c r="C94" s="370">
        <v>6.76</v>
      </c>
      <c r="D94" s="371">
        <v>0.1899999999999995</v>
      </c>
      <c r="E94" s="372" t="s">
        <v>64</v>
      </c>
      <c r="F94" s="373" t="s">
        <v>64</v>
      </c>
    </row>
    <row r="95" spans="2:6" ht="15" hidden="1" customHeight="1" outlineLevel="1" x14ac:dyDescent="0.2">
      <c r="B95" s="264" t="s">
        <v>255</v>
      </c>
      <c r="C95" s="370">
        <v>6.57</v>
      </c>
      <c r="D95" s="371">
        <v>0.27000000000000046</v>
      </c>
      <c r="E95" s="372" t="s">
        <v>64</v>
      </c>
      <c r="F95" s="373" t="s">
        <v>64</v>
      </c>
    </row>
    <row r="96" spans="2:6" ht="15" hidden="1" customHeight="1" outlineLevel="1" x14ac:dyDescent="0.2">
      <c r="B96" s="264" t="s">
        <v>256</v>
      </c>
      <c r="C96" s="370">
        <v>6.3</v>
      </c>
      <c r="D96" s="371">
        <v>-0.62999999999999989</v>
      </c>
      <c r="E96" s="372" t="s">
        <v>64</v>
      </c>
      <c r="F96" s="373" t="s">
        <v>64</v>
      </c>
    </row>
    <row r="97" spans="2:6" ht="15" hidden="1" customHeight="1" outlineLevel="1" x14ac:dyDescent="0.2">
      <c r="B97" s="264" t="s">
        <v>257</v>
      </c>
      <c r="C97" s="370">
        <v>6.93</v>
      </c>
      <c r="D97" s="371">
        <v>5.9999999999999609E-2</v>
      </c>
      <c r="E97" s="372" t="s">
        <v>64</v>
      </c>
      <c r="F97" s="373" t="s">
        <v>64</v>
      </c>
    </row>
    <row r="98" spans="2:6" ht="15" hidden="1" customHeight="1" outlineLevel="1" x14ac:dyDescent="0.2">
      <c r="B98" s="264" t="s">
        <v>258</v>
      </c>
      <c r="C98" s="370">
        <v>6.87</v>
      </c>
      <c r="D98" s="371">
        <v>-1.63</v>
      </c>
      <c r="E98" s="372" t="s">
        <v>64</v>
      </c>
      <c r="F98" s="373" t="s">
        <v>64</v>
      </c>
    </row>
    <row r="99" spans="2:6" ht="15" hidden="1" customHeight="1" outlineLevel="1" x14ac:dyDescent="0.2">
      <c r="B99" s="264" t="s">
        <v>259</v>
      </c>
      <c r="C99" s="370">
        <v>8.5</v>
      </c>
      <c r="D99" s="371">
        <v>-0.63000000000000078</v>
      </c>
      <c r="E99" s="372" t="s">
        <v>64</v>
      </c>
      <c r="F99" s="373" t="s">
        <v>64</v>
      </c>
    </row>
    <row r="100" spans="2:6" ht="15" hidden="1" customHeight="1" outlineLevel="1" x14ac:dyDescent="0.2">
      <c r="B100" s="264" t="s">
        <v>260</v>
      </c>
      <c r="C100" s="370">
        <v>9.1300000000000008</v>
      </c>
      <c r="D100" s="371">
        <v>-0.56999999999999851</v>
      </c>
      <c r="E100" s="372" t="s">
        <v>64</v>
      </c>
      <c r="F100" s="373" t="s">
        <v>64</v>
      </c>
    </row>
    <row r="101" spans="2:6" ht="15" hidden="1" customHeight="1" outlineLevel="1" x14ac:dyDescent="0.2">
      <c r="B101" s="264" t="s">
        <v>261</v>
      </c>
      <c r="C101" s="370">
        <v>9.6999999999999993</v>
      </c>
      <c r="D101" s="371" t="e">
        <v>#REF!</v>
      </c>
      <c r="E101" s="372" t="s">
        <v>64</v>
      </c>
      <c r="F101" s="373" t="s">
        <v>64</v>
      </c>
    </row>
    <row r="102" spans="2:6" ht="15" customHeight="1" collapsed="1" x14ac:dyDescent="0.2">
      <c r="B102" s="270">
        <v>2007</v>
      </c>
      <c r="C102" s="355">
        <v>7.4199065558431485</v>
      </c>
      <c r="D102" s="342"/>
      <c r="E102" s="377">
        <v>-0.17561320864949526</v>
      </c>
      <c r="F102" s="378"/>
    </row>
    <row r="103" spans="2:6" ht="15" hidden="1" customHeight="1" outlineLevel="1" x14ac:dyDescent="0.2">
      <c r="B103" s="264" t="s">
        <v>250</v>
      </c>
      <c r="C103" s="370" t="e">
        <v>#REF!</v>
      </c>
      <c r="D103" s="371" t="s">
        <v>64</v>
      </c>
      <c r="E103" s="372" t="s">
        <v>64</v>
      </c>
      <c r="F103" s="373" t="s">
        <v>64</v>
      </c>
    </row>
    <row r="104" spans="2:6" ht="15" hidden="1" customHeight="1" outlineLevel="1" x14ac:dyDescent="0.2">
      <c r="B104" s="264" t="s">
        <v>251</v>
      </c>
      <c r="C104" s="370" t="e">
        <v>#REF!</v>
      </c>
      <c r="D104" s="371" t="s">
        <v>64</v>
      </c>
      <c r="E104" s="372" t="s">
        <v>64</v>
      </c>
      <c r="F104" s="373" t="s">
        <v>64</v>
      </c>
    </row>
    <row r="105" spans="2:6" ht="15" hidden="1" customHeight="1" outlineLevel="1" x14ac:dyDescent="0.2">
      <c r="B105" s="264" t="s">
        <v>252</v>
      </c>
      <c r="C105" s="370" t="e">
        <v>#REF!</v>
      </c>
      <c r="D105" s="371" t="s">
        <v>64</v>
      </c>
      <c r="E105" s="372" t="s">
        <v>64</v>
      </c>
      <c r="F105" s="373" t="s">
        <v>64</v>
      </c>
    </row>
    <row r="106" spans="2:6" ht="15" hidden="1" customHeight="1" outlineLevel="1" x14ac:dyDescent="0.2">
      <c r="B106" s="264" t="s">
        <v>253</v>
      </c>
      <c r="C106" s="370" t="e">
        <v>#REF!</v>
      </c>
      <c r="D106" s="371" t="s">
        <v>64</v>
      </c>
      <c r="E106" s="372" t="s">
        <v>64</v>
      </c>
      <c r="F106" s="373" t="s">
        <v>64</v>
      </c>
    </row>
    <row r="107" spans="2:6" ht="15" hidden="1" customHeight="1" outlineLevel="1" x14ac:dyDescent="0.2">
      <c r="B107" s="264" t="s">
        <v>254</v>
      </c>
      <c r="C107" s="370" t="e">
        <v>#REF!</v>
      </c>
      <c r="D107" s="371" t="s">
        <v>64</v>
      </c>
      <c r="E107" s="372" t="s">
        <v>64</v>
      </c>
      <c r="F107" s="373" t="s">
        <v>64</v>
      </c>
    </row>
    <row r="108" spans="2:6" ht="15" hidden="1" customHeight="1" outlineLevel="1" x14ac:dyDescent="0.2">
      <c r="B108" s="264" t="s">
        <v>255</v>
      </c>
      <c r="C108" s="370" t="e">
        <v>#REF!</v>
      </c>
      <c r="D108" s="371" t="s">
        <v>64</v>
      </c>
      <c r="E108" s="372" t="s">
        <v>64</v>
      </c>
      <c r="F108" s="373" t="s">
        <v>64</v>
      </c>
    </row>
    <row r="109" spans="2:6" ht="15" hidden="1" customHeight="1" outlineLevel="1" x14ac:dyDescent="0.2">
      <c r="B109" s="264" t="s">
        <v>256</v>
      </c>
      <c r="C109" s="370" t="e">
        <v>#REF!</v>
      </c>
      <c r="D109" s="371" t="s">
        <v>64</v>
      </c>
      <c r="E109" s="372" t="s">
        <v>64</v>
      </c>
      <c r="F109" s="373" t="s">
        <v>64</v>
      </c>
    </row>
    <row r="110" spans="2:6" ht="15" hidden="1" customHeight="1" outlineLevel="1" x14ac:dyDescent="0.2">
      <c r="B110" s="264" t="s">
        <v>257</v>
      </c>
      <c r="C110" s="370" t="e">
        <v>#REF!</v>
      </c>
      <c r="D110" s="371" t="s">
        <v>64</v>
      </c>
      <c r="E110" s="372" t="s">
        <v>64</v>
      </c>
      <c r="F110" s="373" t="s">
        <v>64</v>
      </c>
    </row>
    <row r="111" spans="2:6" ht="15" hidden="1" customHeight="1" outlineLevel="1" x14ac:dyDescent="0.2">
      <c r="B111" s="264" t="s">
        <v>258</v>
      </c>
      <c r="C111" s="370" t="e">
        <v>#REF!</v>
      </c>
      <c r="D111" s="371" t="s">
        <v>64</v>
      </c>
      <c r="E111" s="372" t="s">
        <v>64</v>
      </c>
      <c r="F111" s="373" t="s">
        <v>64</v>
      </c>
    </row>
    <row r="112" spans="2:6" ht="15" hidden="1" customHeight="1" outlineLevel="1" x14ac:dyDescent="0.2">
      <c r="B112" s="264" t="s">
        <v>259</v>
      </c>
      <c r="C112" s="370" t="e">
        <v>#REF!</v>
      </c>
      <c r="D112" s="371" t="s">
        <v>64</v>
      </c>
      <c r="E112" s="372" t="s">
        <v>64</v>
      </c>
      <c r="F112" s="373" t="s">
        <v>64</v>
      </c>
    </row>
    <row r="113" spans="2:6" ht="15" hidden="1" customHeight="1" outlineLevel="1" x14ac:dyDescent="0.2">
      <c r="B113" s="264" t="s">
        <v>260</v>
      </c>
      <c r="C113" s="370" t="e">
        <v>#REF!</v>
      </c>
      <c r="D113" s="371" t="s">
        <v>64</v>
      </c>
      <c r="E113" s="372" t="s">
        <v>64</v>
      </c>
      <c r="F113" s="373" t="s">
        <v>64</v>
      </c>
    </row>
    <row r="114" spans="2:6" ht="15" hidden="1" customHeight="1" outlineLevel="1" x14ac:dyDescent="0.2">
      <c r="B114" s="264" t="s">
        <v>261</v>
      </c>
      <c r="C114" s="370" t="e">
        <v>#REF!</v>
      </c>
      <c r="D114" s="371" t="s">
        <v>64</v>
      </c>
      <c r="E114" s="372" t="s">
        <v>64</v>
      </c>
      <c r="F114" s="373" t="s">
        <v>64</v>
      </c>
    </row>
    <row r="115" spans="2:6" ht="15" customHeight="1" collapsed="1" x14ac:dyDescent="0.2">
      <c r="B115" s="270">
        <v>2006</v>
      </c>
      <c r="C115" s="355">
        <v>7.5955197644926438</v>
      </c>
      <c r="D115" s="342"/>
      <c r="E115" s="377" t="s">
        <v>64</v>
      </c>
      <c r="F115" s="378" t="s">
        <v>64</v>
      </c>
    </row>
    <row r="116" spans="2:6" ht="22.5" customHeight="1" x14ac:dyDescent="0.25">
      <c r="B116" s="420" t="s">
        <v>293</v>
      </c>
      <c r="C116" s="420"/>
      <c r="D116" s="420"/>
      <c r="E116" s="420"/>
      <c r="F116" s="420"/>
    </row>
  </sheetData>
  <mergeCells count="2">
    <mergeCell ref="B5:F5"/>
    <mergeCell ref="B116:F116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L32" sqref="L32"/>
    </sheetView>
  </sheetViews>
  <sheetFormatPr baseColWidth="10" defaultRowHeight="12.75" x14ac:dyDescent="0.2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8" spans="2:12" ht="15" customHeight="1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30" customHeight="1" x14ac:dyDescent="0.25">
      <c r="J29" s="75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activeCell="D37" activeCellId="1" sqref="D25:E27 D37:E39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432" t="s">
        <v>47</v>
      </c>
      <c r="B1" s="379" t="s">
        <v>83</v>
      </c>
      <c r="D1" s="380" t="s">
        <v>308</v>
      </c>
      <c r="F1" s="380" t="s">
        <v>308</v>
      </c>
    </row>
    <row r="2" spans="1:6" x14ac:dyDescent="0.2">
      <c r="A2" s="433"/>
      <c r="B2" s="381" t="s">
        <v>161</v>
      </c>
      <c r="D2" s="380" t="s">
        <v>309</v>
      </c>
      <c r="F2" s="380" t="s">
        <v>310</v>
      </c>
    </row>
    <row r="3" spans="1:6" x14ac:dyDescent="0.2">
      <c r="A3" s="435"/>
      <c r="B3" s="382" t="s">
        <v>166</v>
      </c>
      <c r="D3" s="380" t="s">
        <v>173</v>
      </c>
      <c r="F3" s="380" t="s">
        <v>311</v>
      </c>
    </row>
    <row r="4" spans="1:6" x14ac:dyDescent="0.2">
      <c r="A4" s="432" t="s">
        <v>69</v>
      </c>
      <c r="B4" s="379" t="s">
        <v>83</v>
      </c>
      <c r="D4" s="380" t="s">
        <v>312</v>
      </c>
      <c r="F4" s="380" t="s">
        <v>313</v>
      </c>
    </row>
    <row r="5" spans="1:6" x14ac:dyDescent="0.2">
      <c r="A5" s="433"/>
      <c r="B5" s="381" t="s">
        <v>161</v>
      </c>
      <c r="D5" s="380" t="s">
        <v>314</v>
      </c>
      <c r="F5" s="380"/>
    </row>
    <row r="6" spans="1:6" x14ac:dyDescent="0.2">
      <c r="A6" s="435"/>
      <c r="B6" s="382" t="s">
        <v>166</v>
      </c>
    </row>
    <row r="7" spans="1:6" x14ac:dyDescent="0.2">
      <c r="A7" s="432" t="s">
        <v>71</v>
      </c>
      <c r="B7" s="379" t="s">
        <v>83</v>
      </c>
    </row>
    <row r="8" spans="1:6" x14ac:dyDescent="0.2">
      <c r="A8" s="433"/>
      <c r="B8" s="381" t="s">
        <v>161</v>
      </c>
      <c r="D8" s="383" t="s">
        <v>315</v>
      </c>
    </row>
    <row r="9" spans="1:6" x14ac:dyDescent="0.2">
      <c r="A9" s="435"/>
      <c r="B9" s="382" t="s">
        <v>166</v>
      </c>
      <c r="D9" s="383" t="s">
        <v>316</v>
      </c>
    </row>
    <row r="10" spans="1:6" x14ac:dyDescent="0.2">
      <c r="A10" s="432" t="s">
        <v>317</v>
      </c>
      <c r="B10" s="379" t="s">
        <v>83</v>
      </c>
      <c r="D10" s="383" t="s">
        <v>318</v>
      </c>
    </row>
    <row r="11" spans="1:6" x14ac:dyDescent="0.2">
      <c r="A11" s="433"/>
      <c r="B11" s="381" t="s">
        <v>161</v>
      </c>
      <c r="D11" s="383" t="s">
        <v>135</v>
      </c>
    </row>
    <row r="12" spans="1:6" x14ac:dyDescent="0.2">
      <c r="A12" s="435"/>
      <c r="B12" s="382" t="s">
        <v>166</v>
      </c>
      <c r="D12" s="383" t="s">
        <v>319</v>
      </c>
      <c r="F12" s="2">
        <v>2001</v>
      </c>
    </row>
    <row r="13" spans="1:6" x14ac:dyDescent="0.2">
      <c r="A13" s="432" t="s">
        <v>320</v>
      </c>
      <c r="B13" s="379" t="s">
        <v>83</v>
      </c>
      <c r="D13" s="383" t="s">
        <v>321</v>
      </c>
      <c r="F13" s="2">
        <v>2002</v>
      </c>
    </row>
    <row r="14" spans="1:6" x14ac:dyDescent="0.2">
      <c r="A14" s="433"/>
      <c r="B14" s="381" t="s">
        <v>161</v>
      </c>
      <c r="F14" s="2">
        <v>2003</v>
      </c>
    </row>
    <row r="15" spans="1:6" x14ac:dyDescent="0.2">
      <c r="A15" s="433"/>
      <c r="B15" s="382" t="s">
        <v>166</v>
      </c>
      <c r="F15" s="2">
        <v>2004</v>
      </c>
    </row>
    <row r="18" spans="1:21" x14ac:dyDescent="0.25">
      <c r="A18" s="436" t="s">
        <v>322</v>
      </c>
      <c r="B18" s="384" t="s">
        <v>323</v>
      </c>
    </row>
    <row r="19" spans="1:21" x14ac:dyDescent="0.25">
      <c r="A19" s="437"/>
      <c r="B19" s="385" t="s">
        <v>324</v>
      </c>
    </row>
    <row r="20" spans="1:21" x14ac:dyDescent="0.25">
      <c r="A20" s="436" t="s">
        <v>325</v>
      </c>
      <c r="B20" s="384" t="s">
        <v>323</v>
      </c>
    </row>
    <row r="21" spans="1:21" x14ac:dyDescent="0.25">
      <c r="A21" s="437"/>
      <c r="B21" s="385" t="s">
        <v>324</v>
      </c>
    </row>
    <row r="22" spans="1:21" x14ac:dyDescent="0.25">
      <c r="A22" s="436" t="s">
        <v>326</v>
      </c>
      <c r="B22" s="384" t="s">
        <v>323</v>
      </c>
    </row>
    <row r="23" spans="1:21" x14ac:dyDescent="0.25">
      <c r="A23" s="437"/>
      <c r="B23" s="385" t="s">
        <v>324</v>
      </c>
    </row>
    <row r="25" spans="1:21" x14ac:dyDescent="0.2">
      <c r="A25" s="432" t="s">
        <v>47</v>
      </c>
      <c r="B25" s="379" t="s">
        <v>83</v>
      </c>
      <c r="D25" s="432" t="s">
        <v>47</v>
      </c>
      <c r="E25" s="379" t="s">
        <v>83</v>
      </c>
    </row>
    <row r="26" spans="1:21" x14ac:dyDescent="0.2">
      <c r="A26" s="433"/>
      <c r="B26" s="381" t="s">
        <v>161</v>
      </c>
      <c r="D26" s="433"/>
      <c r="E26" s="381" t="s">
        <v>161</v>
      </c>
    </row>
    <row r="27" spans="1:21" x14ac:dyDescent="0.2">
      <c r="A27" s="435"/>
      <c r="B27" s="382" t="s">
        <v>166</v>
      </c>
      <c r="D27" s="435"/>
      <c r="E27" s="382" t="s">
        <v>166</v>
      </c>
    </row>
    <row r="28" spans="1:21" x14ac:dyDescent="0.2">
      <c r="A28" s="432" t="s">
        <v>327</v>
      </c>
      <c r="B28" s="379" t="s">
        <v>83</v>
      </c>
      <c r="D28" s="432" t="s">
        <v>323</v>
      </c>
      <c r="E28" s="379" t="s">
        <v>83</v>
      </c>
    </row>
    <row r="29" spans="1:21" x14ac:dyDescent="0.2">
      <c r="A29" s="433"/>
      <c r="B29" s="381" t="s">
        <v>161</v>
      </c>
      <c r="D29" s="433"/>
      <c r="E29" s="381" t="s">
        <v>161</v>
      </c>
    </row>
    <row r="30" spans="1:21" x14ac:dyDescent="0.2">
      <c r="A30" s="435"/>
      <c r="B30" s="382" t="s">
        <v>166</v>
      </c>
      <c r="D30" s="435"/>
      <c r="E30" s="382" t="s">
        <v>166</v>
      </c>
    </row>
    <row r="31" spans="1:21" x14ac:dyDescent="0.2">
      <c r="A31" s="432" t="s">
        <v>328</v>
      </c>
      <c r="B31" s="379" t="s">
        <v>83</v>
      </c>
      <c r="D31" s="432" t="s">
        <v>329</v>
      </c>
      <c r="E31" s="379" t="s">
        <v>83</v>
      </c>
      <c r="G31" s="434" t="s">
        <v>47</v>
      </c>
      <c r="H31" s="434"/>
      <c r="I31" s="434"/>
      <c r="J31" s="434" t="s">
        <v>327</v>
      </c>
      <c r="K31" s="434"/>
      <c r="L31" s="434"/>
      <c r="M31" s="434" t="s">
        <v>328</v>
      </c>
      <c r="N31" s="434"/>
      <c r="O31" s="434"/>
      <c r="P31" s="434" t="s">
        <v>317</v>
      </c>
      <c r="Q31" s="434"/>
      <c r="R31" s="434"/>
      <c r="S31" s="434" t="s">
        <v>320</v>
      </c>
      <c r="T31" s="434"/>
      <c r="U31" s="434"/>
    </row>
    <row r="32" spans="1:21" x14ac:dyDescent="0.2">
      <c r="A32" s="433"/>
      <c r="B32" s="381" t="s">
        <v>161</v>
      </c>
      <c r="D32" s="433"/>
      <c r="E32" s="381" t="s">
        <v>161</v>
      </c>
      <c r="G32" s="2" t="s">
        <v>83</v>
      </c>
      <c r="H32" s="2" t="s">
        <v>161</v>
      </c>
      <c r="I32" s="2" t="s">
        <v>166</v>
      </c>
      <c r="J32" s="2" t="s">
        <v>83</v>
      </c>
      <c r="K32" s="2" t="s">
        <v>161</v>
      </c>
      <c r="L32" s="2" t="s">
        <v>166</v>
      </c>
      <c r="M32" s="2" t="s">
        <v>83</v>
      </c>
      <c r="N32" s="2" t="s">
        <v>161</v>
      </c>
      <c r="O32" s="2" t="s">
        <v>166</v>
      </c>
      <c r="P32" s="2" t="s">
        <v>83</v>
      </c>
      <c r="Q32" s="2" t="s">
        <v>161</v>
      </c>
      <c r="R32" s="2" t="s">
        <v>166</v>
      </c>
      <c r="S32" s="2" t="s">
        <v>83</v>
      </c>
      <c r="T32" s="2" t="s">
        <v>161</v>
      </c>
      <c r="U32" s="2" t="s">
        <v>166</v>
      </c>
    </row>
    <row r="33" spans="1:5" x14ac:dyDescent="0.2">
      <c r="A33" s="435"/>
      <c r="B33" s="382" t="s">
        <v>166</v>
      </c>
      <c r="D33" s="433"/>
      <c r="E33" s="382" t="s">
        <v>166</v>
      </c>
    </row>
    <row r="34" spans="1:5" x14ac:dyDescent="0.2">
      <c r="A34" s="432" t="s">
        <v>317</v>
      </c>
      <c r="B34" s="379" t="s">
        <v>83</v>
      </c>
      <c r="D34" s="432" t="s">
        <v>71</v>
      </c>
      <c r="E34" s="379" t="s">
        <v>83</v>
      </c>
    </row>
    <row r="35" spans="1:5" x14ac:dyDescent="0.2">
      <c r="A35" s="433"/>
      <c r="B35" s="381" t="s">
        <v>161</v>
      </c>
      <c r="D35" s="433"/>
      <c r="E35" s="381" t="s">
        <v>161</v>
      </c>
    </row>
    <row r="36" spans="1:5" x14ac:dyDescent="0.2">
      <c r="A36" s="435"/>
      <c r="B36" s="382" t="s">
        <v>166</v>
      </c>
      <c r="D36" s="433"/>
      <c r="E36" s="382" t="s">
        <v>166</v>
      </c>
    </row>
    <row r="37" spans="1:5" x14ac:dyDescent="0.2">
      <c r="A37" s="432" t="s">
        <v>71</v>
      </c>
      <c r="B37" s="379" t="s">
        <v>83</v>
      </c>
      <c r="D37" s="432" t="s">
        <v>330</v>
      </c>
      <c r="E37" s="379" t="s">
        <v>83</v>
      </c>
    </row>
    <row r="38" spans="1:5" x14ac:dyDescent="0.2">
      <c r="A38" s="433"/>
      <c r="B38" s="381" t="s">
        <v>161</v>
      </c>
      <c r="D38" s="433"/>
      <c r="E38" s="381" t="s">
        <v>161</v>
      </c>
    </row>
    <row r="39" spans="1:5" x14ac:dyDescent="0.2">
      <c r="A39" s="433"/>
      <c r="B39" s="382" t="s">
        <v>166</v>
      </c>
      <c r="D39" s="435"/>
      <c r="E39" s="382" t="s">
        <v>166</v>
      </c>
    </row>
    <row r="40" spans="1:5" x14ac:dyDescent="0.2">
      <c r="A40" s="432" t="s">
        <v>320</v>
      </c>
      <c r="B40" s="379" t="s">
        <v>83</v>
      </c>
    </row>
    <row r="41" spans="1:5" x14ac:dyDescent="0.2">
      <c r="A41" s="433"/>
      <c r="B41" s="381" t="s">
        <v>161</v>
      </c>
    </row>
    <row r="42" spans="1:5" x14ac:dyDescent="0.2">
      <c r="A42" s="433"/>
      <c r="B42" s="382" t="s">
        <v>166</v>
      </c>
    </row>
    <row r="43" spans="1:5" x14ac:dyDescent="0.2">
      <c r="A43" s="432" t="s">
        <v>323</v>
      </c>
      <c r="B43" s="379" t="s">
        <v>83</v>
      </c>
    </row>
    <row r="44" spans="1:5" x14ac:dyDescent="0.2">
      <c r="A44" s="433"/>
      <c r="B44" s="381" t="s">
        <v>161</v>
      </c>
    </row>
    <row r="45" spans="1:5" x14ac:dyDescent="0.2">
      <c r="A45" s="433"/>
      <c r="B45" s="382" t="s">
        <v>166</v>
      </c>
    </row>
    <row r="46" spans="1:5" x14ac:dyDescent="0.2">
      <c r="A46" s="432" t="s">
        <v>329</v>
      </c>
      <c r="B46" s="379" t="s">
        <v>83</v>
      </c>
    </row>
    <row r="47" spans="1:5" x14ac:dyDescent="0.2">
      <c r="A47" s="433"/>
      <c r="B47" s="381" t="s">
        <v>161</v>
      </c>
    </row>
    <row r="48" spans="1:5" x14ac:dyDescent="0.2">
      <c r="A48" s="433"/>
      <c r="B48" s="382" t="s">
        <v>166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8"/>
  <sheetViews>
    <sheetView zoomScaleNormal="100" workbookViewId="0">
      <selection activeCell="B3" sqref="B3"/>
    </sheetView>
  </sheetViews>
  <sheetFormatPr baseColWidth="10" defaultRowHeight="12.75" x14ac:dyDescent="0.25"/>
  <cols>
    <col min="1" max="1" width="14.5703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108" t="s">
        <v>331</v>
      </c>
      <c r="B2" s="2">
        <v>4</v>
      </c>
    </row>
    <row r="3" spans="1:2" x14ac:dyDescent="0.25">
      <c r="A3" s="108" t="s">
        <v>332</v>
      </c>
    </row>
    <row r="4" spans="1:2" x14ac:dyDescent="0.25">
      <c r="A4" s="11" t="s">
        <v>333</v>
      </c>
      <c r="B4" s="11" t="s">
        <v>334</v>
      </c>
    </row>
    <row r="5" spans="1:2" x14ac:dyDescent="0.25">
      <c r="A5" s="11" t="s">
        <v>335</v>
      </c>
      <c r="B5" s="11" t="s">
        <v>336</v>
      </c>
    </row>
    <row r="7" spans="1:2" x14ac:dyDescent="0.25">
      <c r="A7" s="11" t="s">
        <v>337</v>
      </c>
      <c r="B7" s="2">
        <v>2014</v>
      </c>
    </row>
    <row r="8" spans="1:2" ht="54.75" customHeight="1" x14ac:dyDescent="0.25"/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abril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2014-06-03T12:01:55+00:00</PublishingStartDate>
    <_dlc_DocId xmlns="8b099203-c902-4a5b-992f-1f849b15ff82">Q5F7QW3RQ55V-2054-426</_dlc_DocId>
    <_dlc_DocIdUrl xmlns="8b099203-c902-4a5b-992f-1f849b15ff82">
      <Url>http://cd102671/es/investigacion/Situacion-turistica/zonas-turisticas-tenerife/_layouts/DocIdRedir.aspx?ID=Q5F7QW3RQ55V-2054-426</Url>
      <Description>Q5F7QW3RQ55V-2054-426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054B73-7BB2-4995-B0C1-4798FD5C2CFC}"/>
</file>

<file path=customXml/itemProps2.xml><?xml version="1.0" encoding="utf-8"?>
<ds:datastoreItem xmlns:ds="http://schemas.openxmlformats.org/officeDocument/2006/customXml" ds:itemID="{A045EAA1-2A08-4762-8ED9-F83F3914BFD9}"/>
</file>

<file path=customXml/itemProps3.xml><?xml version="1.0" encoding="utf-8"?>
<ds:datastoreItem xmlns:ds="http://schemas.openxmlformats.org/officeDocument/2006/customXml" ds:itemID="{78BCC6CB-C6AA-4F09-BC20-79020CEF67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(I cuatrimestre 2014)</dc:title>
  <dc:creator>Manuela Rabaneda</dc:creator>
  <cp:lastModifiedBy>Manuela Rabaneda</cp:lastModifiedBy>
  <dcterms:created xsi:type="dcterms:W3CDTF">2014-06-03T11:31:20Z</dcterms:created>
  <dcterms:modified xsi:type="dcterms:W3CDTF">2014-06-03T11:48:45Z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64ba0b4f-e9bc-4979-a0ae-10b0bac49332</vt:lpwstr>
  </property>
</Properties>
</file>