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6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19.xml" ContentType="application/vnd.openxmlformats-officedocument.spreadsheetml.worksheet+xml"/>
  <Override PartName="/xl/worksheets/sheet7.xml" ContentType="application/vnd.openxmlformats-officedocument.spreadsheetml.worksheet+xml"/>
  <Override PartName="/xl/charts/chart37.xml" ContentType="application/vnd.openxmlformats-officedocument.drawingml.chart+xml"/>
  <Override PartName="/xl/worksheets/sheet6.xml" ContentType="application/vnd.openxmlformats-officedocument.spreadsheetml.worksheet+xml"/>
  <Override PartName="/xl/charts/chart38.xml" ContentType="application/vnd.openxmlformats-officedocument.drawingml.chart+xml"/>
  <Override PartName="/xl/worksheets/sheet5.xml" ContentType="application/vnd.openxmlformats-officedocument.spreadsheetml.worksheet+xml"/>
  <Override PartName="/xl/drawings/drawing44.xml" ContentType="application/vnd.openxmlformats-officedocument.drawing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charts/chart35.xml" ContentType="application/vnd.openxmlformats-officedocument.drawingml.chart+xml"/>
  <Override PartName="/xl/charts/chart32.xml" ContentType="application/vnd.openxmlformats-officedocument.drawingml.chart+xml"/>
  <Override PartName="/xl/worksheets/sheet11.xml" ContentType="application/vnd.openxmlformats-officedocument.spreadsheetml.worksheet+xml"/>
  <Override PartName="/xl/charts/chart33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drawings/drawing45.xml" ContentType="application/vnd.openxmlformats-officedocument.drawing+xml"/>
  <Override PartName="/xl/charts/chart39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1.xml" ContentType="application/vnd.openxmlformats-officedocument.drawingml.chart+xml"/>
  <Override PartName="/xl/charts/chart40.xml" ContentType="application/vnd.openxmlformats-officedocument.drawingml.chart+xml"/>
  <Override PartName="/xl/worksheets/sheet4.xml" ContentType="application/vnd.openxmlformats-officedocument.spreadsheetml.workshee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worksheets/sheet12.xml" ContentType="application/vnd.openxmlformats-officedocument.spreadsheetml.worksheet+xml"/>
  <Override PartName="/xl/charts/chart34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11.xml" ContentType="application/vnd.openxmlformats-officedocument.drawingml.chart+xml"/>
  <Override PartName="/xl/worksheets/sheet16.xml" ContentType="application/vnd.openxmlformats-officedocument.spreadsheetml.worksheet+xml"/>
  <Override PartName="/xl/drawings/drawing18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19.xml" ContentType="application/vnd.openxmlformats-officedocument.drawing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drawings/drawing33.xml" ContentType="application/vnd.openxmlformats-officedocument.drawing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27.xml" ContentType="application/vnd.openxmlformats-officedocument.drawing+xml"/>
  <Override PartName="/xl/worksheets/sheet13.xml" ContentType="application/vnd.openxmlformats-officedocument.spreadsheetml.worksheet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charts/chart29.xml" ContentType="application/vnd.openxmlformats-officedocument.drawingml.chart+xml"/>
  <Override PartName="/xl/charts/chart15.xml" ContentType="application/vnd.openxmlformats-officedocument.drawingml.chart+xml"/>
  <Override PartName="/xl/charts/chart30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5.xml" ContentType="application/vnd.openxmlformats-officedocument.drawing+xml"/>
  <Override PartName="/xl/charts/chart14.xml" ContentType="application/vnd.openxmlformats-officedocument.drawingml.chart+xml"/>
  <Override PartName="/xl/charts/chart26.xml" ContentType="application/vnd.openxmlformats-officedocument.drawingml.chart+xml"/>
  <Override PartName="/xl/drawings/drawing24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worksheets/sheet15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  <externalReference r:id="rId37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categoría'!$B$5:$N$34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catego'!$B$5:$J$34</definedName>
    <definedName name="_xlnm.Print_Area" localSheetId="17">'EM MUNICIPIO y tipología'!$B$5:$E$23</definedName>
    <definedName name="_xlnm.Print_Area" localSheetId="22">'evolucion nac zonas'!$B$5:$F$31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tipo'!$B$2:$P$73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categ'!$B$2:$R$86</definedName>
    <definedName name="_xlnm.Print_Area" localSheetId="5">'Gráfico aloj tipolog y categorí'!$B$5:$Q$40</definedName>
    <definedName name="_xlnm.Print_Area" localSheetId="20">'Gráfico EM munic y ca '!$B$5:$Q$39</definedName>
    <definedName name="_xlnm.Print_Area" localSheetId="18">'gráfico EM MUNICIPI y tipología'!$B$2:$J$26</definedName>
    <definedName name="_xlnm.Print_Area" localSheetId="15">'Gráfico IOa munic y ca '!$B$5:$Q$38</definedName>
    <definedName name="_xlnm.Print_Area" localSheetId="10">'Gráfico pernocta munic y cate'!$B$5:$Q$40</definedName>
    <definedName name="_xlnm.Print_Area" localSheetId="14">'IO municipio y catego'!$B$5:$J$35</definedName>
    <definedName name="_xlnm.Print_Area" localSheetId="12">'IO municipio y Tipología'!$B$5:$E$23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'!$B$5:$N$31</definedName>
    <definedName name="_xlnm.Print_Area" localSheetId="26">'Oferta Alojat Estim tipol categ'!$B$5:$N$52</definedName>
    <definedName name="_xlnm.Print_Area" localSheetId="9">'pernocta municipio y catego'!$B$5:$N$34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MUNICIPIOS'!$B$5:$J$122</definedName>
    <definedName name="_xlnm.Print_Area" localSheetId="16">'SERIE EM MUNICIPIOS'!$B$5:$J$122</definedName>
    <definedName name="_xlnm.Print_Area" localSheetId="11">'SERIE IO MUNICIPIOS'!$B$5:$J$122</definedName>
    <definedName name="_xlnm.Print_Area" localSheetId="6">'SERIE PERNOCTACIONES MUN'!$B$5:$J$122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2" i="20"/>
  <c r="H22" i="20"/>
  <c r="D22" i="20"/>
  <c r="C22" i="20"/>
  <c r="I6" i="20"/>
  <c r="H6" i="20"/>
  <c r="D6" i="20"/>
  <c r="C6" i="20"/>
  <c r="D6" i="18"/>
  <c r="C6" i="18"/>
  <c r="B17" i="17"/>
  <c r="I22" i="15"/>
  <c r="H22" i="15"/>
  <c r="D22" i="15"/>
  <c r="C22" i="15"/>
  <c r="I6" i="15"/>
  <c r="H6" i="15"/>
  <c r="D6" i="15"/>
  <c r="C6" i="15"/>
  <c r="D6" i="13"/>
  <c r="C6" i="13"/>
  <c r="B17" i="12"/>
  <c r="L22" i="10"/>
  <c r="J22" i="10"/>
  <c r="E22" i="10"/>
  <c r="C22" i="10"/>
  <c r="L6" i="10"/>
  <c r="J6" i="10"/>
  <c r="E6" i="10"/>
  <c r="C6" i="10"/>
  <c r="E6" i="8"/>
  <c r="C6" i="8"/>
  <c r="B17" i="7"/>
  <c r="L22" i="5"/>
  <c r="J22" i="5"/>
  <c r="E22" i="5"/>
  <c r="C22" i="5"/>
  <c r="L6" i="5"/>
  <c r="J6" i="5"/>
  <c r="E6" i="5"/>
  <c r="C6" i="5"/>
  <c r="E6" i="3"/>
  <c r="C6" i="3"/>
  <c r="B17" i="2"/>
  <c r="D6" i="1"/>
  <c r="D20" i="2" l="1"/>
  <c r="F23" i="2"/>
  <c r="F19" i="2"/>
  <c r="H22" i="2"/>
  <c r="D24" i="2"/>
  <c r="J25" i="2"/>
  <c r="J21" i="2"/>
  <c r="D18" i="2"/>
  <c r="J19" i="2"/>
  <c r="F21" i="2"/>
  <c r="H24" i="2"/>
  <c r="H18" i="2"/>
  <c r="H20" i="2"/>
  <c r="D22" i="2"/>
  <c r="J23" i="2"/>
  <c r="F25" i="2"/>
  <c r="F18" i="2"/>
  <c r="D19" i="2"/>
  <c r="J20" i="2"/>
  <c r="H21" i="2"/>
  <c r="F22" i="2"/>
  <c r="D23" i="2"/>
  <c r="J24" i="2"/>
  <c r="H25" i="2"/>
  <c r="F26" i="2"/>
  <c r="D27" i="2"/>
  <c r="F28" i="2"/>
  <c r="D29" i="2"/>
  <c r="J30" i="2"/>
  <c r="D31" i="2"/>
  <c r="F32" i="2"/>
  <c r="D33" i="2"/>
  <c r="J34" i="2"/>
  <c r="D35" i="2"/>
  <c r="D37" i="2"/>
  <c r="J38" i="2"/>
  <c r="H39" i="2"/>
  <c r="F40" i="2"/>
  <c r="D41" i="2"/>
  <c r="J42" i="2"/>
  <c r="H43" i="2"/>
  <c r="J44" i="2"/>
  <c r="H45" i="2"/>
  <c r="F46" i="2"/>
  <c r="D47" i="2"/>
  <c r="J48" i="2"/>
  <c r="H49" i="2"/>
  <c r="F50" i="2"/>
  <c r="D51" i="2"/>
  <c r="J52" i="2"/>
  <c r="H53" i="2"/>
  <c r="J54" i="2"/>
  <c r="H55" i="2"/>
  <c r="F56" i="2"/>
  <c r="D57" i="2"/>
  <c r="H57" i="2"/>
  <c r="F58" i="2"/>
  <c r="D59" i="2"/>
  <c r="J60" i="2"/>
  <c r="H61" i="2"/>
  <c r="J62" i="2"/>
  <c r="D63" i="2"/>
  <c r="H63" i="2"/>
  <c r="F64" i="2"/>
  <c r="J64" i="2"/>
  <c r="D65" i="2"/>
  <c r="F66" i="2"/>
  <c r="J66" i="2"/>
  <c r="D67" i="2"/>
  <c r="H67" i="2"/>
  <c r="F68" i="2"/>
  <c r="J68" i="2"/>
  <c r="D69" i="2"/>
  <c r="H69" i="2"/>
  <c r="F70" i="2"/>
  <c r="J70" i="2"/>
  <c r="D71" i="2"/>
  <c r="H71" i="2"/>
  <c r="F72" i="2"/>
  <c r="J72" i="2"/>
  <c r="D73" i="2"/>
  <c r="H73" i="2"/>
  <c r="F74" i="2"/>
  <c r="J74" i="2"/>
  <c r="D75" i="2"/>
  <c r="H75" i="2"/>
  <c r="F76" i="2"/>
  <c r="J76" i="2"/>
  <c r="D77" i="2"/>
  <c r="H77" i="2"/>
  <c r="F78" i="2"/>
  <c r="J78" i="2"/>
  <c r="D79" i="2"/>
  <c r="H79" i="2"/>
  <c r="F80" i="2"/>
  <c r="J80" i="2"/>
  <c r="D81" i="2"/>
  <c r="H81" i="2"/>
  <c r="F82" i="2"/>
  <c r="J82" i="2"/>
  <c r="D83" i="2"/>
  <c r="H83" i="2"/>
  <c r="F84" i="2"/>
  <c r="J84" i="2"/>
  <c r="D85" i="2"/>
  <c r="H85" i="2"/>
  <c r="F86" i="2"/>
  <c r="J86" i="2"/>
  <c r="D87" i="2"/>
  <c r="H87" i="2"/>
  <c r="F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F106" i="2"/>
  <c r="J106" i="2"/>
  <c r="D107" i="2"/>
  <c r="H107" i="2"/>
  <c r="F8" i="3"/>
  <c r="G8" i="3"/>
  <c r="D10" i="3"/>
  <c r="F18" i="3"/>
  <c r="G18" i="3"/>
  <c r="D21" i="3"/>
  <c r="M8" i="5"/>
  <c r="N8" i="5"/>
  <c r="K10" i="5"/>
  <c r="M14" i="5"/>
  <c r="N14" i="5"/>
  <c r="K15" i="5"/>
  <c r="F26" i="5"/>
  <c r="G26" i="5"/>
  <c r="D27" i="5"/>
  <c r="M26" i="5"/>
  <c r="N26" i="5"/>
  <c r="K28" i="5"/>
  <c r="F18" i="7"/>
  <c r="D19" i="7"/>
  <c r="J20" i="7"/>
  <c r="H21" i="7"/>
  <c r="F22" i="7"/>
  <c r="D23" i="7"/>
  <c r="J18" i="2"/>
  <c r="H19" i="2"/>
  <c r="F20" i="2"/>
  <c r="D21" i="2"/>
  <c r="J22" i="2"/>
  <c r="H23" i="2"/>
  <c r="F24" i="2"/>
  <c r="D25" i="2"/>
  <c r="J26" i="2"/>
  <c r="H27" i="2"/>
  <c r="J28" i="2"/>
  <c r="H29" i="2"/>
  <c r="F30" i="2"/>
  <c r="H31" i="2"/>
  <c r="J32" i="2"/>
  <c r="H33" i="2"/>
  <c r="F34" i="2"/>
  <c r="H35" i="2"/>
  <c r="F36" i="2"/>
  <c r="J36" i="2"/>
  <c r="H37" i="2"/>
  <c r="F38" i="2"/>
  <c r="D39" i="2"/>
  <c r="J40" i="2"/>
  <c r="H41" i="2"/>
  <c r="F42" i="2"/>
  <c r="D43" i="2"/>
  <c r="F44" i="2"/>
  <c r="D45" i="2"/>
  <c r="J46" i="2"/>
  <c r="H47" i="2"/>
  <c r="F48" i="2"/>
  <c r="D49" i="2"/>
  <c r="J50" i="2"/>
  <c r="H51" i="2"/>
  <c r="F52" i="2"/>
  <c r="D53" i="2"/>
  <c r="F54" i="2"/>
  <c r="D55" i="2"/>
  <c r="J56" i="2"/>
  <c r="J58" i="2"/>
  <c r="H59" i="2"/>
  <c r="F60" i="2"/>
  <c r="D61" i="2"/>
  <c r="F62" i="2"/>
  <c r="H65" i="2"/>
  <c r="D8" i="2"/>
  <c r="H8" i="2"/>
  <c r="F9" i="2"/>
  <c r="J9" i="2"/>
  <c r="D10" i="2"/>
  <c r="H10" i="2"/>
  <c r="F11" i="2"/>
  <c r="J11" i="2"/>
  <c r="D12" i="2"/>
  <c r="H12" i="2"/>
  <c r="F13" i="2"/>
  <c r="J13" i="2"/>
  <c r="D14" i="2"/>
  <c r="H14" i="2"/>
  <c r="F15" i="2"/>
  <c r="J15" i="2"/>
  <c r="D16" i="2"/>
  <c r="H16" i="2"/>
  <c r="F10" i="3"/>
  <c r="G10" i="3"/>
  <c r="D13" i="3"/>
  <c r="F21" i="3"/>
  <c r="G21" i="3"/>
  <c r="M10" i="5"/>
  <c r="N10" i="5"/>
  <c r="K12" i="5"/>
  <c r="M15" i="5"/>
  <c r="N15" i="5"/>
  <c r="K17" i="5"/>
  <c r="F27" i="5"/>
  <c r="G27" i="5"/>
  <c r="D28" i="5"/>
  <c r="M28" i="5"/>
  <c r="N28" i="5"/>
  <c r="K30" i="5"/>
  <c r="H18" i="7"/>
  <c r="F19" i="7"/>
  <c r="D20" i="7"/>
  <c r="J21" i="7"/>
  <c r="H22" i="7"/>
  <c r="F23" i="7"/>
  <c r="F24" i="7"/>
  <c r="D26" i="2"/>
  <c r="J27" i="2"/>
  <c r="H28" i="2"/>
  <c r="F29" i="2"/>
  <c r="H30" i="2"/>
  <c r="F31" i="2"/>
  <c r="D32" i="2"/>
  <c r="J33" i="2"/>
  <c r="H34" i="2"/>
  <c r="F35" i="2"/>
  <c r="D36" i="2"/>
  <c r="D38" i="2"/>
  <c r="J39" i="2"/>
  <c r="D40" i="2"/>
  <c r="F41" i="2"/>
  <c r="D42" i="2"/>
  <c r="J43" i="2"/>
  <c r="H44" i="2"/>
  <c r="F45" i="2"/>
  <c r="D46" i="2"/>
  <c r="J47" i="2"/>
  <c r="H48" i="2"/>
  <c r="F49" i="2"/>
  <c r="D50" i="2"/>
  <c r="J51" i="2"/>
  <c r="H52" i="2"/>
  <c r="F53" i="2"/>
  <c r="D54" i="2"/>
  <c r="J55" i="2"/>
  <c r="H56" i="2"/>
  <c r="F57" i="2"/>
  <c r="D58" i="2"/>
  <c r="J59" i="2"/>
  <c r="H60" i="2"/>
  <c r="F61" i="2"/>
  <c r="D62" i="2"/>
  <c r="J63" i="2"/>
  <c r="H64" i="2"/>
  <c r="F65" i="2"/>
  <c r="D66" i="2"/>
  <c r="J67" i="2"/>
  <c r="H68" i="2"/>
  <c r="F69" i="2"/>
  <c r="D70" i="2"/>
  <c r="J71" i="2"/>
  <c r="H72" i="2"/>
  <c r="F73" i="2"/>
  <c r="J73" i="2"/>
  <c r="D74" i="2"/>
  <c r="H74" i="2"/>
  <c r="F75" i="2"/>
  <c r="J75" i="2"/>
  <c r="D76" i="2"/>
  <c r="H76" i="2"/>
  <c r="F77" i="2"/>
  <c r="J77" i="2"/>
  <c r="D78" i="2"/>
  <c r="H78" i="2"/>
  <c r="F79" i="2"/>
  <c r="J79" i="2"/>
  <c r="D80" i="2"/>
  <c r="H80" i="2"/>
  <c r="F81" i="2"/>
  <c r="J81" i="2"/>
  <c r="D82" i="2"/>
  <c r="H82" i="2"/>
  <c r="F83" i="2"/>
  <c r="J83" i="2"/>
  <c r="D84" i="2"/>
  <c r="H84" i="2"/>
  <c r="F85" i="2"/>
  <c r="J85" i="2"/>
  <c r="D86" i="2"/>
  <c r="H86" i="2"/>
  <c r="F87" i="2"/>
  <c r="J87" i="2"/>
  <c r="D88" i="2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D106" i="2"/>
  <c r="H106" i="2"/>
  <c r="F107" i="2"/>
  <c r="J107" i="2"/>
  <c r="J108" i="2"/>
  <c r="F13" i="3"/>
  <c r="G13" i="3"/>
  <c r="D16" i="3"/>
  <c r="M12" i="5"/>
  <c r="N12" i="5"/>
  <c r="M17" i="5"/>
  <c r="N17" i="5"/>
  <c r="D24" i="5"/>
  <c r="F28" i="5"/>
  <c r="G28" i="5"/>
  <c r="D29" i="5"/>
  <c r="M30" i="5"/>
  <c r="N30" i="5"/>
  <c r="K33" i="5"/>
  <c r="J18" i="7"/>
  <c r="H19" i="7"/>
  <c r="F20" i="7"/>
  <c r="D21" i="7"/>
  <c r="J22" i="7"/>
  <c r="H23" i="7"/>
  <c r="H26" i="2"/>
  <c r="F27" i="2"/>
  <c r="D28" i="2"/>
  <c r="J29" i="2"/>
  <c r="D30" i="2"/>
  <c r="J31" i="2"/>
  <c r="H32" i="2"/>
  <c r="F33" i="2"/>
  <c r="D34" i="2"/>
  <c r="J35" i="2"/>
  <c r="H36" i="2"/>
  <c r="F37" i="2"/>
  <c r="J37" i="2"/>
  <c r="H38" i="2"/>
  <c r="F39" i="2"/>
  <c r="H40" i="2"/>
  <c r="J41" i="2"/>
  <c r="H42" i="2"/>
  <c r="F43" i="2"/>
  <c r="D44" i="2"/>
  <c r="J45" i="2"/>
  <c r="H46" i="2"/>
  <c r="F47" i="2"/>
  <c r="D48" i="2"/>
  <c r="J49" i="2"/>
  <c r="H50" i="2"/>
  <c r="F51" i="2"/>
  <c r="D52" i="2"/>
  <c r="J53" i="2"/>
  <c r="H54" i="2"/>
  <c r="F55" i="2"/>
  <c r="D56" i="2"/>
  <c r="J57" i="2"/>
  <c r="H58" i="2"/>
  <c r="F59" i="2"/>
  <c r="D60" i="2"/>
  <c r="J61" i="2"/>
  <c r="H62" i="2"/>
  <c r="F63" i="2"/>
  <c r="D64" i="2"/>
  <c r="J65" i="2"/>
  <c r="H66" i="2"/>
  <c r="F67" i="2"/>
  <c r="D68" i="2"/>
  <c r="J69" i="2"/>
  <c r="H70" i="2"/>
  <c r="F71" i="2"/>
  <c r="D72" i="2"/>
  <c r="F8" i="2"/>
  <c r="J8" i="2"/>
  <c r="D9" i="2"/>
  <c r="H9" i="2"/>
  <c r="F10" i="2"/>
  <c r="J10" i="2"/>
  <c r="D11" i="2"/>
  <c r="H11" i="2"/>
  <c r="F12" i="2"/>
  <c r="J12" i="2"/>
  <c r="D13" i="2"/>
  <c r="H13" i="2"/>
  <c r="F14" i="2"/>
  <c r="J14" i="2"/>
  <c r="D15" i="2"/>
  <c r="H15" i="2"/>
  <c r="F16" i="2"/>
  <c r="J16" i="2"/>
  <c r="F108" i="2"/>
  <c r="D8" i="3"/>
  <c r="F16" i="3"/>
  <c r="G16" i="3"/>
  <c r="D18" i="3"/>
  <c r="K8" i="5"/>
  <c r="K14" i="5"/>
  <c r="F24" i="5"/>
  <c r="G24" i="5"/>
  <c r="D26" i="5"/>
  <c r="F29" i="5"/>
  <c r="G29" i="5"/>
  <c r="K26" i="5"/>
  <c r="M33" i="5"/>
  <c r="N33" i="5"/>
  <c r="D18" i="7"/>
  <c r="J19" i="7"/>
  <c r="H20" i="7"/>
  <c r="F21" i="7"/>
  <c r="D22" i="7"/>
  <c r="J23" i="7"/>
  <c r="D24" i="7"/>
  <c r="H24" i="7"/>
  <c r="F25" i="7"/>
  <c r="J25" i="7"/>
  <c r="D26" i="7"/>
  <c r="H26" i="7"/>
  <c r="F27" i="7"/>
  <c r="J27" i="7"/>
  <c r="D28" i="7"/>
  <c r="H28" i="7"/>
  <c r="F29" i="7"/>
  <c r="J29" i="7"/>
  <c r="D30" i="7"/>
  <c r="H30" i="7"/>
  <c r="F31" i="7"/>
  <c r="J31" i="7"/>
  <c r="D32" i="7"/>
  <c r="H32" i="7"/>
  <c r="F33" i="7"/>
  <c r="J33" i="7"/>
  <c r="D34" i="7"/>
  <c r="H34" i="7"/>
  <c r="F35" i="7"/>
  <c r="J35" i="7"/>
  <c r="D36" i="7"/>
  <c r="H36" i="7"/>
  <c r="F37" i="7"/>
  <c r="J37" i="7"/>
  <c r="D38" i="7"/>
  <c r="H38" i="7"/>
  <c r="F39" i="7"/>
  <c r="J39" i="7"/>
  <c r="D40" i="7"/>
  <c r="H40" i="7"/>
  <c r="F41" i="7"/>
  <c r="J41" i="7"/>
  <c r="D42" i="7"/>
  <c r="H42" i="7"/>
  <c r="F43" i="7"/>
  <c r="J43" i="7"/>
  <c r="D44" i="7"/>
  <c r="H44" i="7"/>
  <c r="F45" i="7"/>
  <c r="J45" i="7"/>
  <c r="D46" i="7"/>
  <c r="H46" i="7"/>
  <c r="F47" i="7"/>
  <c r="J47" i="7"/>
  <c r="D48" i="7"/>
  <c r="H48" i="7"/>
  <c r="F49" i="7"/>
  <c r="J49" i="7"/>
  <c r="D50" i="7"/>
  <c r="H50" i="7"/>
  <c r="F51" i="7"/>
  <c r="J51" i="7"/>
  <c r="D52" i="7"/>
  <c r="H52" i="7"/>
  <c r="F53" i="7"/>
  <c r="J53" i="7"/>
  <c r="D54" i="7"/>
  <c r="H54" i="7"/>
  <c r="F55" i="7"/>
  <c r="J55" i="7"/>
  <c r="D56" i="7"/>
  <c r="H56" i="7"/>
  <c r="F57" i="7"/>
  <c r="J57" i="7"/>
  <c r="D58" i="7"/>
  <c r="H58" i="7"/>
  <c r="F59" i="7"/>
  <c r="J59" i="7"/>
  <c r="D60" i="7"/>
  <c r="H60" i="7"/>
  <c r="F61" i="7"/>
  <c r="J61" i="7"/>
  <c r="D62" i="7"/>
  <c r="H62" i="7"/>
  <c r="F63" i="7"/>
  <c r="J63" i="7"/>
  <c r="D64" i="7"/>
  <c r="H64" i="7"/>
  <c r="F65" i="7"/>
  <c r="J65" i="7"/>
  <c r="D66" i="7"/>
  <c r="H66" i="7"/>
  <c r="F67" i="7"/>
  <c r="J67" i="7"/>
  <c r="D68" i="7"/>
  <c r="H68" i="7"/>
  <c r="F69" i="7"/>
  <c r="J69" i="7"/>
  <c r="D70" i="7"/>
  <c r="H70" i="7"/>
  <c r="F71" i="7"/>
  <c r="J71" i="7"/>
  <c r="D72" i="7"/>
  <c r="H72" i="7"/>
  <c r="F73" i="7"/>
  <c r="J73" i="7"/>
  <c r="D74" i="7"/>
  <c r="H74" i="7"/>
  <c r="F75" i="7"/>
  <c r="J75" i="7"/>
  <c r="D76" i="7"/>
  <c r="H76" i="7"/>
  <c r="F77" i="7"/>
  <c r="J77" i="7"/>
  <c r="D78" i="7"/>
  <c r="H78" i="7"/>
  <c r="F79" i="7"/>
  <c r="J79" i="7"/>
  <c r="D80" i="7"/>
  <c r="H80" i="7"/>
  <c r="F81" i="7"/>
  <c r="J81" i="7"/>
  <c r="D82" i="7"/>
  <c r="H82" i="7"/>
  <c r="F83" i="7"/>
  <c r="J83" i="7"/>
  <c r="D84" i="7"/>
  <c r="H84" i="7"/>
  <c r="F85" i="7"/>
  <c r="J85" i="7"/>
  <c r="D86" i="7"/>
  <c r="H86" i="7"/>
  <c r="F87" i="7"/>
  <c r="J87" i="7"/>
  <c r="D88" i="7"/>
  <c r="H88" i="7"/>
  <c r="F89" i="7"/>
  <c r="J89" i="7"/>
  <c r="D90" i="7"/>
  <c r="H90" i="7"/>
  <c r="F91" i="7"/>
  <c r="J91" i="7"/>
  <c r="D92" i="7"/>
  <c r="H92" i="7"/>
  <c r="F93" i="7"/>
  <c r="J93" i="7"/>
  <c r="D94" i="7"/>
  <c r="H94" i="7"/>
  <c r="F95" i="7"/>
  <c r="J95" i="7"/>
  <c r="D96" i="7"/>
  <c r="H96" i="7"/>
  <c r="F97" i="7"/>
  <c r="J97" i="7"/>
  <c r="D98" i="7"/>
  <c r="H98" i="7"/>
  <c r="F99" i="7"/>
  <c r="J99" i="7"/>
  <c r="D100" i="7"/>
  <c r="H100" i="7"/>
  <c r="F101" i="7"/>
  <c r="J101" i="7"/>
  <c r="D102" i="7"/>
  <c r="H102" i="7"/>
  <c r="F103" i="7"/>
  <c r="J103" i="7"/>
  <c r="D104" i="7"/>
  <c r="H104" i="7"/>
  <c r="F105" i="7"/>
  <c r="J105" i="7"/>
  <c r="D106" i="7"/>
  <c r="H106" i="7"/>
  <c r="F107" i="7"/>
  <c r="J107" i="7"/>
  <c r="D108" i="7"/>
  <c r="H108" i="7"/>
  <c r="D13" i="8"/>
  <c r="D14" i="8"/>
  <c r="D16" i="8"/>
  <c r="G21" i="8"/>
  <c r="F21" i="8"/>
  <c r="G22" i="8"/>
  <c r="F22" i="8"/>
  <c r="D8" i="10"/>
  <c r="K8" i="10"/>
  <c r="M10" i="10"/>
  <c r="N10" i="10"/>
  <c r="D9" i="3"/>
  <c r="G12" i="3"/>
  <c r="F12" i="3"/>
  <c r="D14" i="3"/>
  <c r="G17" i="3"/>
  <c r="F17" i="3"/>
  <c r="D20" i="3"/>
  <c r="G22" i="3"/>
  <c r="F22" i="3"/>
  <c r="G8" i="5"/>
  <c r="F8" i="5"/>
  <c r="D10" i="5"/>
  <c r="N11" i="5"/>
  <c r="M11" i="5"/>
  <c r="D13" i="5"/>
  <c r="G14" i="5"/>
  <c r="F14" i="5"/>
  <c r="D15" i="5"/>
  <c r="G16" i="5"/>
  <c r="F16" i="5"/>
  <c r="D18" i="5"/>
  <c r="D31" i="5"/>
  <c r="K24" i="5"/>
  <c r="N27" i="5"/>
  <c r="M27" i="5"/>
  <c r="K29" i="5"/>
  <c r="N31" i="5"/>
  <c r="M31" i="5"/>
  <c r="F8" i="7"/>
  <c r="J8" i="7"/>
  <c r="D9" i="7"/>
  <c r="H9" i="7"/>
  <c r="F10" i="7"/>
  <c r="J10" i="7"/>
  <c r="D11" i="7"/>
  <c r="H11" i="7"/>
  <c r="F12" i="7"/>
  <c r="J12" i="7"/>
  <c r="D13" i="7"/>
  <c r="H13" i="7"/>
  <c r="F14" i="7"/>
  <c r="J14" i="7"/>
  <c r="D15" i="7"/>
  <c r="H15" i="7"/>
  <c r="F16" i="7"/>
  <c r="J16" i="7"/>
  <c r="D8" i="8"/>
  <c r="D9" i="8"/>
  <c r="D10" i="8"/>
  <c r="G16" i="8"/>
  <c r="F16" i="8"/>
  <c r="G17" i="8"/>
  <c r="F17" i="8"/>
  <c r="F18" i="8"/>
  <c r="G18" i="8"/>
  <c r="N8" i="10"/>
  <c r="M8" i="10"/>
  <c r="G10" i="10"/>
  <c r="F10" i="10"/>
  <c r="J24" i="7"/>
  <c r="D25" i="7"/>
  <c r="H25" i="7"/>
  <c r="F26" i="7"/>
  <c r="J26" i="7"/>
  <c r="D27" i="7"/>
  <c r="H27" i="7"/>
  <c r="F28" i="7"/>
  <c r="J28" i="7"/>
  <c r="D29" i="7"/>
  <c r="H29" i="7"/>
  <c r="F30" i="7"/>
  <c r="J30" i="7"/>
  <c r="D31" i="7"/>
  <c r="H31" i="7"/>
  <c r="F32" i="7"/>
  <c r="J32" i="7"/>
  <c r="D33" i="7"/>
  <c r="H33" i="7"/>
  <c r="F34" i="7"/>
  <c r="J34" i="7"/>
  <c r="D35" i="7"/>
  <c r="H35" i="7"/>
  <c r="F36" i="7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J50" i="7"/>
  <c r="D51" i="7"/>
  <c r="H51" i="7"/>
  <c r="F52" i="7"/>
  <c r="J52" i="7"/>
  <c r="D53" i="7"/>
  <c r="H53" i="7"/>
  <c r="F54" i="7"/>
  <c r="J54" i="7"/>
  <c r="D55" i="7"/>
  <c r="H55" i="7"/>
  <c r="F56" i="7"/>
  <c r="J56" i="7"/>
  <c r="D57" i="7"/>
  <c r="H57" i="7"/>
  <c r="F58" i="7"/>
  <c r="J58" i="7"/>
  <c r="D59" i="7"/>
  <c r="H59" i="7"/>
  <c r="F60" i="7"/>
  <c r="J60" i="7"/>
  <c r="D61" i="7"/>
  <c r="H61" i="7"/>
  <c r="F62" i="7"/>
  <c r="J62" i="7"/>
  <c r="D63" i="7"/>
  <c r="H63" i="7"/>
  <c r="F64" i="7"/>
  <c r="J64" i="7"/>
  <c r="D65" i="7"/>
  <c r="H65" i="7"/>
  <c r="F66" i="7"/>
  <c r="J66" i="7"/>
  <c r="D67" i="7"/>
  <c r="H67" i="7"/>
  <c r="F68" i="7"/>
  <c r="J68" i="7"/>
  <c r="D69" i="7"/>
  <c r="H69" i="7"/>
  <c r="F70" i="7"/>
  <c r="J70" i="7"/>
  <c r="D71" i="7"/>
  <c r="H71" i="7"/>
  <c r="F72" i="7"/>
  <c r="J72" i="7"/>
  <c r="D73" i="7"/>
  <c r="H73" i="7"/>
  <c r="F74" i="7"/>
  <c r="J74" i="7"/>
  <c r="D75" i="7"/>
  <c r="H75" i="7"/>
  <c r="F76" i="7"/>
  <c r="J76" i="7"/>
  <c r="D77" i="7"/>
  <c r="H77" i="7"/>
  <c r="F78" i="7"/>
  <c r="J78" i="7"/>
  <c r="D79" i="7"/>
  <c r="H79" i="7"/>
  <c r="F80" i="7"/>
  <c r="J80" i="7"/>
  <c r="D81" i="7"/>
  <c r="H81" i="7"/>
  <c r="F82" i="7"/>
  <c r="J82" i="7"/>
  <c r="D83" i="7"/>
  <c r="H83" i="7"/>
  <c r="F84" i="7"/>
  <c r="J84" i="7"/>
  <c r="D85" i="7"/>
  <c r="H85" i="7"/>
  <c r="F86" i="7"/>
  <c r="J86" i="7"/>
  <c r="D87" i="7"/>
  <c r="H87" i="7"/>
  <c r="F88" i="7"/>
  <c r="J88" i="7"/>
  <c r="D89" i="7"/>
  <c r="H89" i="7"/>
  <c r="F90" i="7"/>
  <c r="J90" i="7"/>
  <c r="D91" i="7"/>
  <c r="H91" i="7"/>
  <c r="F92" i="7"/>
  <c r="J92" i="7"/>
  <c r="D93" i="7"/>
  <c r="H93" i="7"/>
  <c r="F94" i="7"/>
  <c r="J94" i="7"/>
  <c r="D95" i="7"/>
  <c r="H95" i="7"/>
  <c r="F96" i="7"/>
  <c r="J96" i="7"/>
  <c r="D97" i="7"/>
  <c r="H97" i="7"/>
  <c r="F98" i="7"/>
  <c r="J98" i="7"/>
  <c r="D99" i="7"/>
  <c r="H99" i="7"/>
  <c r="F100" i="7"/>
  <c r="J100" i="7"/>
  <c r="D101" i="7"/>
  <c r="H101" i="7"/>
  <c r="F102" i="7"/>
  <c r="J102" i="7"/>
  <c r="D103" i="7"/>
  <c r="H103" i="7"/>
  <c r="F104" i="7"/>
  <c r="J104" i="7"/>
  <c r="D105" i="7"/>
  <c r="H105" i="7"/>
  <c r="F106" i="7"/>
  <c r="J106" i="7"/>
  <c r="D107" i="7"/>
  <c r="H107" i="7"/>
  <c r="F108" i="7"/>
  <c r="J108" i="7"/>
  <c r="F10" i="8"/>
  <c r="G10" i="8"/>
  <c r="G12" i="8"/>
  <c r="F12" i="8"/>
  <c r="F13" i="8"/>
  <c r="G13" i="8"/>
  <c r="D108" i="2"/>
  <c r="H108" i="2"/>
  <c r="G9" i="3"/>
  <c r="F9" i="3"/>
  <c r="D12" i="3"/>
  <c r="G14" i="3"/>
  <c r="F14" i="3"/>
  <c r="D17" i="3"/>
  <c r="G20" i="3"/>
  <c r="F20" i="3"/>
  <c r="D22" i="3"/>
  <c r="D8" i="5"/>
  <c r="G10" i="5"/>
  <c r="F10" i="5"/>
  <c r="K11" i="5"/>
  <c r="G13" i="5"/>
  <c r="F13" i="5"/>
  <c r="D14" i="5"/>
  <c r="G15" i="5"/>
  <c r="F15" i="5"/>
  <c r="D16" i="5"/>
  <c r="G18" i="5"/>
  <c r="F18" i="5"/>
  <c r="G31" i="5"/>
  <c r="F31" i="5"/>
  <c r="N24" i="5"/>
  <c r="M24" i="5"/>
  <c r="K27" i="5"/>
  <c r="N29" i="5"/>
  <c r="M29" i="5"/>
  <c r="K31" i="5"/>
  <c r="D8" i="7"/>
  <c r="H8" i="7"/>
  <c r="F9" i="7"/>
  <c r="J9" i="7"/>
  <c r="D10" i="7"/>
  <c r="H10" i="7"/>
  <c r="F11" i="7"/>
  <c r="J11" i="7"/>
  <c r="D12" i="7"/>
  <c r="H12" i="7"/>
  <c r="F13" i="7"/>
  <c r="J13" i="7"/>
  <c r="D14" i="7"/>
  <c r="H14" i="7"/>
  <c r="F15" i="7"/>
  <c r="J15" i="7"/>
  <c r="D16" i="7"/>
  <c r="H16" i="7"/>
  <c r="F8" i="8"/>
  <c r="G8" i="8"/>
  <c r="D18" i="8"/>
  <c r="D20" i="8"/>
  <c r="D21" i="8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K26" i="10"/>
  <c r="N28" i="10"/>
  <c r="M28" i="10"/>
  <c r="K30" i="10"/>
  <c r="N33" i="10"/>
  <c r="M33" i="10"/>
  <c r="F18" i="12"/>
  <c r="J18" i="12"/>
  <c r="D19" i="12"/>
  <c r="H19" i="12"/>
  <c r="F20" i="12"/>
  <c r="J20" i="12"/>
  <c r="D21" i="12"/>
  <c r="H21" i="12"/>
  <c r="F22" i="12"/>
  <c r="J22" i="12"/>
  <c r="D23" i="12"/>
  <c r="H23" i="12"/>
  <c r="F24" i="12"/>
  <c r="J24" i="12"/>
  <c r="D25" i="12"/>
  <c r="H25" i="12"/>
  <c r="F26" i="12"/>
  <c r="J26" i="12"/>
  <c r="D27" i="12"/>
  <c r="H27" i="12"/>
  <c r="F28" i="12"/>
  <c r="J28" i="12"/>
  <c r="D29" i="12"/>
  <c r="H29" i="12"/>
  <c r="F30" i="12"/>
  <c r="J30" i="12"/>
  <c r="D31" i="12"/>
  <c r="H31" i="12"/>
  <c r="F32" i="12"/>
  <c r="J32" i="12"/>
  <c r="D33" i="12"/>
  <c r="H33" i="12"/>
  <c r="F34" i="12"/>
  <c r="J34" i="12"/>
  <c r="D35" i="12"/>
  <c r="H35" i="12"/>
  <c r="F36" i="12"/>
  <c r="J36" i="12"/>
  <c r="D37" i="12"/>
  <c r="H37" i="12"/>
  <c r="F38" i="12"/>
  <c r="J38" i="12"/>
  <c r="D39" i="12"/>
  <c r="H39" i="12"/>
  <c r="F40" i="12"/>
  <c r="J40" i="12"/>
  <c r="D41" i="12"/>
  <c r="H41" i="12"/>
  <c r="F42" i="12"/>
  <c r="J42" i="12"/>
  <c r="D43" i="12"/>
  <c r="H43" i="12"/>
  <c r="F44" i="12"/>
  <c r="J44" i="12"/>
  <c r="D45" i="12"/>
  <c r="H45" i="12"/>
  <c r="F46" i="12"/>
  <c r="J46" i="12"/>
  <c r="D47" i="12"/>
  <c r="H47" i="12"/>
  <c r="F48" i="12"/>
  <c r="J48" i="12"/>
  <c r="D49" i="12"/>
  <c r="H49" i="12"/>
  <c r="F50" i="12"/>
  <c r="J50" i="12"/>
  <c r="D51" i="12"/>
  <c r="H51" i="12"/>
  <c r="H53" i="12"/>
  <c r="H54" i="12"/>
  <c r="D55" i="12"/>
  <c r="D56" i="12"/>
  <c r="J56" i="12"/>
  <c r="J57" i="12"/>
  <c r="F58" i="12"/>
  <c r="F59" i="12"/>
  <c r="H61" i="12"/>
  <c r="H62" i="12"/>
  <c r="D63" i="12"/>
  <c r="D64" i="12"/>
  <c r="J64" i="12"/>
  <c r="J65" i="12"/>
  <c r="F66" i="12"/>
  <c r="F67" i="12"/>
  <c r="H69" i="12"/>
  <c r="H70" i="12"/>
  <c r="D71" i="12"/>
  <c r="D72" i="12"/>
  <c r="J72" i="12"/>
  <c r="J73" i="12"/>
  <c r="F74" i="12"/>
  <c r="F75" i="12"/>
  <c r="H77" i="12"/>
  <c r="H78" i="12"/>
  <c r="D79" i="12"/>
  <c r="D80" i="12"/>
  <c r="J80" i="12"/>
  <c r="J81" i="12"/>
  <c r="F82" i="12"/>
  <c r="D83" i="12"/>
  <c r="J84" i="12"/>
  <c r="H85" i="12"/>
  <c r="K11" i="10"/>
  <c r="J13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D14" i="12"/>
  <c r="H14" i="12"/>
  <c r="F15" i="12"/>
  <c r="J15" i="12"/>
  <c r="D16" i="12"/>
  <c r="H16" i="12"/>
  <c r="H52" i="12"/>
  <c r="D53" i="12"/>
  <c r="D54" i="12"/>
  <c r="J54" i="12"/>
  <c r="J55" i="12"/>
  <c r="F56" i="12"/>
  <c r="F57" i="12"/>
  <c r="H59" i="12"/>
  <c r="H60" i="12"/>
  <c r="D61" i="12"/>
  <c r="D62" i="12"/>
  <c r="J62" i="12"/>
  <c r="J63" i="12"/>
  <c r="F64" i="12"/>
  <c r="F65" i="12"/>
  <c r="H67" i="12"/>
  <c r="H68" i="12"/>
  <c r="D69" i="12"/>
  <c r="D70" i="12"/>
  <c r="J70" i="12"/>
  <c r="J71" i="12"/>
  <c r="F72" i="12"/>
  <c r="F73" i="12"/>
  <c r="H75" i="12"/>
  <c r="H76" i="12"/>
  <c r="D77" i="12"/>
  <c r="D78" i="12"/>
  <c r="J78" i="12"/>
  <c r="J79" i="12"/>
  <c r="F80" i="12"/>
  <c r="F81" i="12"/>
  <c r="H82" i="12"/>
  <c r="F83" i="12"/>
  <c r="D84" i="12"/>
  <c r="J85" i="12"/>
  <c r="K12" i="10"/>
  <c r="K14" i="10"/>
  <c r="M15" i="10"/>
  <c r="N15" i="10"/>
  <c r="K17" i="10"/>
  <c r="F24" i="10"/>
  <c r="G24" i="10"/>
  <c r="D26" i="10"/>
  <c r="F27" i="10"/>
  <c r="G27" i="10"/>
  <c r="D28" i="10"/>
  <c r="F29" i="10"/>
  <c r="G29" i="10"/>
  <c r="M26" i="10"/>
  <c r="N26" i="10"/>
  <c r="K28" i="10"/>
  <c r="M30" i="10"/>
  <c r="N30" i="10"/>
  <c r="K33" i="10"/>
  <c r="D18" i="12"/>
  <c r="H18" i="12"/>
  <c r="F19" i="12"/>
  <c r="J19" i="12"/>
  <c r="D20" i="12"/>
  <c r="H20" i="12"/>
  <c r="F21" i="12"/>
  <c r="J21" i="12"/>
  <c r="D22" i="12"/>
  <c r="H22" i="12"/>
  <c r="F23" i="12"/>
  <c r="J23" i="12"/>
  <c r="D24" i="12"/>
  <c r="H24" i="12"/>
  <c r="F25" i="12"/>
  <c r="J25" i="12"/>
  <c r="D26" i="12"/>
  <c r="H26" i="12"/>
  <c r="F27" i="12"/>
  <c r="J27" i="12"/>
  <c r="D28" i="12"/>
  <c r="H28" i="12"/>
  <c r="F29" i="12"/>
  <c r="J29" i="12"/>
  <c r="D30" i="12"/>
  <c r="H30" i="12"/>
  <c r="F31" i="12"/>
  <c r="J31" i="12"/>
  <c r="D32" i="12"/>
  <c r="H32" i="12"/>
  <c r="F33" i="12"/>
  <c r="J33" i="12"/>
  <c r="D34" i="12"/>
  <c r="H34" i="12"/>
  <c r="F35" i="12"/>
  <c r="J35" i="12"/>
  <c r="D36" i="12"/>
  <c r="H36" i="12"/>
  <c r="F37" i="12"/>
  <c r="J37" i="12"/>
  <c r="D38" i="12"/>
  <c r="H38" i="12"/>
  <c r="F39" i="12"/>
  <c r="J39" i="12"/>
  <c r="D40" i="12"/>
  <c r="H40" i="12"/>
  <c r="F41" i="12"/>
  <c r="J41" i="12"/>
  <c r="D42" i="12"/>
  <c r="H42" i="12"/>
  <c r="F43" i="12"/>
  <c r="J43" i="12"/>
  <c r="D44" i="12"/>
  <c r="H44" i="12"/>
  <c r="F45" i="12"/>
  <c r="J45" i="12"/>
  <c r="D46" i="12"/>
  <c r="H46" i="12"/>
  <c r="F47" i="12"/>
  <c r="J47" i="12"/>
  <c r="D48" i="12"/>
  <c r="H48" i="12"/>
  <c r="F49" i="12"/>
  <c r="J49" i="12"/>
  <c r="D50" i="12"/>
  <c r="H50" i="12"/>
  <c r="F51" i="12"/>
  <c r="J51" i="12"/>
  <c r="D52" i="12"/>
  <c r="J52" i="12"/>
  <c r="J53" i="12"/>
  <c r="F54" i="12"/>
  <c r="F55" i="12"/>
  <c r="H57" i="12"/>
  <c r="H58" i="12"/>
  <c r="D59" i="12"/>
  <c r="D60" i="12"/>
  <c r="J60" i="12"/>
  <c r="J61" i="12"/>
  <c r="F62" i="12"/>
  <c r="F63" i="12"/>
  <c r="H65" i="12"/>
  <c r="H66" i="12"/>
  <c r="D67" i="12"/>
  <c r="D68" i="12"/>
  <c r="J68" i="12"/>
  <c r="J69" i="12"/>
  <c r="F70" i="12"/>
  <c r="F71" i="12"/>
  <c r="H73" i="12"/>
  <c r="H74" i="12"/>
  <c r="D75" i="12"/>
  <c r="D76" i="12"/>
  <c r="J76" i="12"/>
  <c r="J77" i="12"/>
  <c r="F78" i="12"/>
  <c r="F79" i="12"/>
  <c r="H81" i="12"/>
  <c r="J82" i="12"/>
  <c r="H83" i="12"/>
  <c r="F84" i="12"/>
  <c r="D85" i="12"/>
  <c r="F9" i="8"/>
  <c r="G9" i="8"/>
  <c r="D12" i="8"/>
  <c r="G14" i="8"/>
  <c r="F14" i="8"/>
  <c r="D17" i="8"/>
  <c r="G20" i="8"/>
  <c r="F20" i="8"/>
  <c r="D22" i="8"/>
  <c r="G8" i="10"/>
  <c r="F8" i="10"/>
  <c r="D10" i="10"/>
  <c r="L13" i="10"/>
  <c r="N11" i="10"/>
  <c r="M11" i="10"/>
  <c r="D13" i="10"/>
  <c r="G14" i="10"/>
  <c r="F14" i="10"/>
  <c r="D15" i="10"/>
  <c r="G16" i="10"/>
  <c r="F16" i="10"/>
  <c r="D18" i="10"/>
  <c r="D31" i="10"/>
  <c r="K24" i="10"/>
  <c r="N27" i="10"/>
  <c r="M27" i="10"/>
  <c r="K29" i="10"/>
  <c r="N31" i="10"/>
  <c r="M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14" i="12"/>
  <c r="J14" i="12"/>
  <c r="D15" i="12"/>
  <c r="H15" i="12"/>
  <c r="F16" i="12"/>
  <c r="J16" i="12"/>
  <c r="F52" i="12"/>
  <c r="F53" i="12"/>
  <c r="H55" i="12"/>
  <c r="H56" i="12"/>
  <c r="D57" i="12"/>
  <c r="D58" i="12"/>
  <c r="J58" i="12"/>
  <c r="J59" i="12"/>
  <c r="F60" i="12"/>
  <c r="F61" i="12"/>
  <c r="H63" i="12"/>
  <c r="H64" i="12"/>
  <c r="D65" i="12"/>
  <c r="D66" i="12"/>
  <c r="J66" i="12"/>
  <c r="J67" i="12"/>
  <c r="F68" i="12"/>
  <c r="F69" i="12"/>
  <c r="H71" i="12"/>
  <c r="H72" i="12"/>
  <c r="D73" i="12"/>
  <c r="D74" i="12"/>
  <c r="J74" i="12"/>
  <c r="J75" i="12"/>
  <c r="F76" i="12"/>
  <c r="F77" i="12"/>
  <c r="H79" i="12"/>
  <c r="H80" i="12"/>
  <c r="D81" i="12"/>
  <c r="D82" i="12"/>
  <c r="J83" i="12"/>
  <c r="H84" i="12"/>
  <c r="F85" i="12"/>
  <c r="D86" i="12"/>
  <c r="F86" i="12"/>
  <c r="J86" i="12"/>
  <c r="D87" i="12"/>
  <c r="H87" i="12"/>
  <c r="F88" i="12"/>
  <c r="J88" i="12"/>
  <c r="D89" i="12"/>
  <c r="H89" i="12"/>
  <c r="F90" i="12"/>
  <c r="J90" i="12"/>
  <c r="D91" i="12"/>
  <c r="H91" i="12"/>
  <c r="F92" i="12"/>
  <c r="J92" i="12"/>
  <c r="D93" i="12"/>
  <c r="H93" i="12"/>
  <c r="F94" i="12"/>
  <c r="J94" i="12"/>
  <c r="D95" i="12"/>
  <c r="H95" i="12"/>
  <c r="F96" i="12"/>
  <c r="J96" i="12"/>
  <c r="D97" i="12"/>
  <c r="H97" i="12"/>
  <c r="F98" i="12"/>
  <c r="J98" i="12"/>
  <c r="D99" i="12"/>
  <c r="H99" i="12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F106" i="12"/>
  <c r="J106" i="12"/>
  <c r="D107" i="12"/>
  <c r="H107" i="12"/>
  <c r="F108" i="12"/>
  <c r="J108" i="12"/>
  <c r="E8" i="13"/>
  <c r="E13" i="13"/>
  <c r="E18" i="13"/>
  <c r="E10" i="15"/>
  <c r="E13" i="15"/>
  <c r="E15" i="15"/>
  <c r="E18" i="15"/>
  <c r="E31" i="15"/>
  <c r="J24" i="15"/>
  <c r="J29" i="15"/>
  <c r="F18" i="17"/>
  <c r="J18" i="17"/>
  <c r="D19" i="17"/>
  <c r="H19" i="17"/>
  <c r="F20" i="17"/>
  <c r="J20" i="17"/>
  <c r="D21" i="17"/>
  <c r="H21" i="17"/>
  <c r="F22" i="17"/>
  <c r="J22" i="17"/>
  <c r="D23" i="17"/>
  <c r="H23" i="17"/>
  <c r="F24" i="17"/>
  <c r="J24" i="17"/>
  <c r="D25" i="17"/>
  <c r="H25" i="17"/>
  <c r="F26" i="17"/>
  <c r="J26" i="17"/>
  <c r="D27" i="17"/>
  <c r="H27" i="17"/>
  <c r="D28" i="17"/>
  <c r="D29" i="17"/>
  <c r="J29" i="17"/>
  <c r="J30" i="17"/>
  <c r="F31" i="17"/>
  <c r="F32" i="17"/>
  <c r="H34" i="17"/>
  <c r="H35" i="17"/>
  <c r="D36" i="17"/>
  <c r="D37" i="17"/>
  <c r="J37" i="17"/>
  <c r="J38" i="17"/>
  <c r="F39" i="17"/>
  <c r="F40" i="17"/>
  <c r="H42" i="17"/>
  <c r="H43" i="17"/>
  <c r="D44" i="17"/>
  <c r="D45" i="17"/>
  <c r="J45" i="17"/>
  <c r="J46" i="17"/>
  <c r="F47" i="17"/>
  <c r="F48" i="17"/>
  <c r="H50" i="17"/>
  <c r="H51" i="17"/>
  <c r="D52" i="17"/>
  <c r="J53" i="17"/>
  <c r="H54" i="17"/>
  <c r="F55" i="17"/>
  <c r="D56" i="17"/>
  <c r="J57" i="17"/>
  <c r="H58" i="17"/>
  <c r="F59" i="17"/>
  <c r="D60" i="17"/>
  <c r="E12" i="13"/>
  <c r="E17" i="13"/>
  <c r="E22" i="13"/>
  <c r="J8" i="15"/>
  <c r="J12" i="15"/>
  <c r="J14" i="15"/>
  <c r="J17" i="15"/>
  <c r="E26" i="15"/>
  <c r="E28" i="15"/>
  <c r="J28" i="15"/>
  <c r="J33" i="15"/>
  <c r="D8" i="17"/>
  <c r="H8" i="17"/>
  <c r="F9" i="17"/>
  <c r="J9" i="17"/>
  <c r="D10" i="17"/>
  <c r="H10" i="17"/>
  <c r="F11" i="17"/>
  <c r="J11" i="17"/>
  <c r="D12" i="17"/>
  <c r="H12" i="17"/>
  <c r="F13" i="17"/>
  <c r="J13" i="17"/>
  <c r="D14" i="17"/>
  <c r="H14" i="17"/>
  <c r="F15" i="17"/>
  <c r="J15" i="17"/>
  <c r="D16" i="17"/>
  <c r="H16" i="17"/>
  <c r="J27" i="17"/>
  <c r="J28" i="17"/>
  <c r="F29" i="17"/>
  <c r="F30" i="17"/>
  <c r="H32" i="17"/>
  <c r="H33" i="17"/>
  <c r="D34" i="17"/>
  <c r="D35" i="17"/>
  <c r="J35" i="17"/>
  <c r="J36" i="17"/>
  <c r="F37" i="17"/>
  <c r="F38" i="17"/>
  <c r="H40" i="17"/>
  <c r="H41" i="17"/>
  <c r="D42" i="17"/>
  <c r="D43" i="17"/>
  <c r="J43" i="17"/>
  <c r="J44" i="17"/>
  <c r="F45" i="17"/>
  <c r="F46" i="17"/>
  <c r="H48" i="17"/>
  <c r="H49" i="17"/>
  <c r="D50" i="17"/>
  <c r="D51" i="17"/>
  <c r="J51" i="17"/>
  <c r="F52" i="17"/>
  <c r="D53" i="17"/>
  <c r="J54" i="17"/>
  <c r="H55" i="17"/>
  <c r="F56" i="17"/>
  <c r="D57" i="17"/>
  <c r="J58" i="17"/>
  <c r="H59" i="17"/>
  <c r="F60" i="17"/>
  <c r="H86" i="12"/>
  <c r="F87" i="12"/>
  <c r="J87" i="12"/>
  <c r="D88" i="12"/>
  <c r="H88" i="12"/>
  <c r="F89" i="12"/>
  <c r="J89" i="12"/>
  <c r="D90" i="12"/>
  <c r="H90" i="12"/>
  <c r="F91" i="12"/>
  <c r="J91" i="12"/>
  <c r="D92" i="12"/>
  <c r="H92" i="12"/>
  <c r="F93" i="12"/>
  <c r="J93" i="12"/>
  <c r="D94" i="12"/>
  <c r="H94" i="12"/>
  <c r="F95" i="12"/>
  <c r="J95" i="12"/>
  <c r="D96" i="12"/>
  <c r="H96" i="12"/>
  <c r="F97" i="12"/>
  <c r="J97" i="12"/>
  <c r="D98" i="12"/>
  <c r="H98" i="12"/>
  <c r="F99" i="12"/>
  <c r="J99" i="12"/>
  <c r="D100" i="12"/>
  <c r="H100" i="12"/>
  <c r="F101" i="12"/>
  <c r="J101" i="12"/>
  <c r="D102" i="12"/>
  <c r="H102" i="12"/>
  <c r="F103" i="12"/>
  <c r="J103" i="12"/>
  <c r="D104" i="12"/>
  <c r="H104" i="12"/>
  <c r="F105" i="12"/>
  <c r="J105" i="12"/>
  <c r="D106" i="12"/>
  <c r="H106" i="12"/>
  <c r="F107" i="12"/>
  <c r="J107" i="12"/>
  <c r="D108" i="12"/>
  <c r="H108" i="12"/>
  <c r="E10" i="13"/>
  <c r="E16" i="13"/>
  <c r="E21" i="13"/>
  <c r="E8" i="15"/>
  <c r="J11" i="15"/>
  <c r="E14" i="15"/>
  <c r="E16" i="15"/>
  <c r="J27" i="15"/>
  <c r="J31" i="15"/>
  <c r="D18" i="17"/>
  <c r="H18" i="17"/>
  <c r="F19" i="17"/>
  <c r="J19" i="17"/>
  <c r="D20" i="17"/>
  <c r="H20" i="17"/>
  <c r="F21" i="17"/>
  <c r="J21" i="17"/>
  <c r="D22" i="17"/>
  <c r="H22" i="17"/>
  <c r="F23" i="17"/>
  <c r="J23" i="17"/>
  <c r="D24" i="17"/>
  <c r="H24" i="17"/>
  <c r="F25" i="17"/>
  <c r="J25" i="17"/>
  <c r="D26" i="17"/>
  <c r="H26" i="17"/>
  <c r="F27" i="17"/>
  <c r="F28" i="17"/>
  <c r="H30" i="17"/>
  <c r="H31" i="17"/>
  <c r="D32" i="17"/>
  <c r="D33" i="17"/>
  <c r="J33" i="17"/>
  <c r="J34" i="17"/>
  <c r="F35" i="17"/>
  <c r="F36" i="17"/>
  <c r="H38" i="17"/>
  <c r="H39" i="17"/>
  <c r="D40" i="17"/>
  <c r="D41" i="17"/>
  <c r="J41" i="17"/>
  <c r="J42" i="17"/>
  <c r="F43" i="17"/>
  <c r="F44" i="17"/>
  <c r="H46" i="17"/>
  <c r="H47" i="17"/>
  <c r="D48" i="17"/>
  <c r="D49" i="17"/>
  <c r="J49" i="17"/>
  <c r="J50" i="17"/>
  <c r="F51" i="17"/>
  <c r="H52" i="17"/>
  <c r="F53" i="17"/>
  <c r="D54" i="17"/>
  <c r="J55" i="17"/>
  <c r="H56" i="17"/>
  <c r="F57" i="17"/>
  <c r="D58" i="17"/>
  <c r="J59" i="17"/>
  <c r="H60" i="17"/>
  <c r="E9" i="13"/>
  <c r="E14" i="13"/>
  <c r="E20" i="13"/>
  <c r="J10" i="15"/>
  <c r="J15" i="15"/>
  <c r="E24" i="15"/>
  <c r="E27" i="15"/>
  <c r="E29" i="15"/>
  <c r="J26" i="15"/>
  <c r="J30" i="15"/>
  <c r="F8" i="17"/>
  <c r="J8" i="17"/>
  <c r="D9" i="17"/>
  <c r="H9" i="17"/>
  <c r="F10" i="17"/>
  <c r="J10" i="17"/>
  <c r="D11" i="17"/>
  <c r="H11" i="17"/>
  <c r="F12" i="17"/>
  <c r="J12" i="17"/>
  <c r="D13" i="17"/>
  <c r="H13" i="17"/>
  <c r="F14" i="17"/>
  <c r="J14" i="17"/>
  <c r="D15" i="17"/>
  <c r="H15" i="17"/>
  <c r="F16" i="17"/>
  <c r="J16" i="17"/>
  <c r="H28" i="17"/>
  <c r="H29" i="17"/>
  <c r="D30" i="17"/>
  <c r="D31" i="17"/>
  <c r="J31" i="17"/>
  <c r="J32" i="17"/>
  <c r="F33" i="17"/>
  <c r="F34" i="17"/>
  <c r="H36" i="17"/>
  <c r="H37" i="17"/>
  <c r="D38" i="17"/>
  <c r="D39" i="17"/>
  <c r="J39" i="17"/>
  <c r="J40" i="17"/>
  <c r="F41" i="17"/>
  <c r="F42" i="17"/>
  <c r="H44" i="17"/>
  <c r="H45" i="17"/>
  <c r="D46" i="17"/>
  <c r="D47" i="17"/>
  <c r="J47" i="17"/>
  <c r="J48" i="17"/>
  <c r="F49" i="17"/>
  <c r="F50" i="17"/>
  <c r="J52" i="17"/>
  <c r="H53" i="17"/>
  <c r="F54" i="17"/>
  <c r="D55" i="17"/>
  <c r="J56" i="17"/>
  <c r="H57" i="17"/>
  <c r="F58" i="17"/>
  <c r="D59" i="17"/>
  <c r="J60" i="17"/>
  <c r="D61" i="17"/>
  <c r="H61" i="17"/>
  <c r="F62" i="17"/>
  <c r="J62" i="17"/>
  <c r="D63" i="17"/>
  <c r="H63" i="17"/>
  <c r="F64" i="17"/>
  <c r="J64" i="17"/>
  <c r="D65" i="17"/>
  <c r="H65" i="17"/>
  <c r="F66" i="17"/>
  <c r="J66" i="17"/>
  <c r="D67" i="17"/>
  <c r="H67" i="17"/>
  <c r="F68" i="17"/>
  <c r="J68" i="17"/>
  <c r="D69" i="17"/>
  <c r="H69" i="17"/>
  <c r="F70" i="17"/>
  <c r="J70" i="17"/>
  <c r="D71" i="17"/>
  <c r="H71" i="17"/>
  <c r="F72" i="17"/>
  <c r="J72" i="17"/>
  <c r="D73" i="17"/>
  <c r="H73" i="17"/>
  <c r="F74" i="17"/>
  <c r="J74" i="17"/>
  <c r="D75" i="17"/>
  <c r="H75" i="17"/>
  <c r="F76" i="17"/>
  <c r="J76" i="17"/>
  <c r="F77" i="17"/>
  <c r="F78" i="17"/>
  <c r="H80" i="17"/>
  <c r="H81" i="17"/>
  <c r="D82" i="17"/>
  <c r="D83" i="17"/>
  <c r="J83" i="17"/>
  <c r="J84" i="17"/>
  <c r="F85" i="17"/>
  <c r="F86" i="17"/>
  <c r="H88" i="17"/>
  <c r="H89" i="17"/>
  <c r="D90" i="17"/>
  <c r="D91" i="17"/>
  <c r="J91" i="17"/>
  <c r="J92" i="17"/>
  <c r="F93" i="17"/>
  <c r="F94" i="17"/>
  <c r="H96" i="17"/>
  <c r="H97" i="17"/>
  <c r="D98" i="17"/>
  <c r="F99" i="17"/>
  <c r="D100" i="17"/>
  <c r="J101" i="17"/>
  <c r="H102" i="17"/>
  <c r="F103" i="17"/>
  <c r="D104" i="17"/>
  <c r="J105" i="17"/>
  <c r="H106" i="17"/>
  <c r="F107" i="17"/>
  <c r="D108" i="17"/>
  <c r="H78" i="17"/>
  <c r="H79" i="17"/>
  <c r="D80" i="17"/>
  <c r="D81" i="17"/>
  <c r="J81" i="17"/>
  <c r="J82" i="17"/>
  <c r="F83" i="17"/>
  <c r="F84" i="17"/>
  <c r="H86" i="17"/>
  <c r="H87" i="17"/>
  <c r="D88" i="17"/>
  <c r="D89" i="17"/>
  <c r="J89" i="17"/>
  <c r="J90" i="17"/>
  <c r="F91" i="17"/>
  <c r="F92" i="17"/>
  <c r="H94" i="17"/>
  <c r="H95" i="17"/>
  <c r="D96" i="17"/>
  <c r="D97" i="17"/>
  <c r="J97" i="17"/>
  <c r="J98" i="17"/>
  <c r="F61" i="17"/>
  <c r="J61" i="17"/>
  <c r="D62" i="17"/>
  <c r="H62" i="17"/>
  <c r="F63" i="17"/>
  <c r="J63" i="17"/>
  <c r="D64" i="17"/>
  <c r="H64" i="17"/>
  <c r="F65" i="17"/>
  <c r="J65" i="17"/>
  <c r="D66" i="17"/>
  <c r="H66" i="17"/>
  <c r="F67" i="17"/>
  <c r="J67" i="17"/>
  <c r="D68" i="17"/>
  <c r="H68" i="17"/>
  <c r="F69" i="17"/>
  <c r="J69" i="17"/>
  <c r="D70" i="17"/>
  <c r="H70" i="17"/>
  <c r="F71" i="17"/>
  <c r="J71" i="17"/>
  <c r="D72" i="17"/>
  <c r="H72" i="17"/>
  <c r="F73" i="17"/>
  <c r="J73" i="17"/>
  <c r="D74" i="17"/>
  <c r="H74" i="17"/>
  <c r="F75" i="17"/>
  <c r="J75" i="17"/>
  <c r="D76" i="17"/>
  <c r="H76" i="17"/>
  <c r="H77" i="17"/>
  <c r="D78" i="17"/>
  <c r="D79" i="17"/>
  <c r="J79" i="17"/>
  <c r="J80" i="17"/>
  <c r="F81" i="17"/>
  <c r="F82" i="17"/>
  <c r="H84" i="17"/>
  <c r="H85" i="17"/>
  <c r="D86" i="17"/>
  <c r="D87" i="17"/>
  <c r="J87" i="17"/>
  <c r="J88" i="17"/>
  <c r="F89" i="17"/>
  <c r="F90" i="17"/>
  <c r="H92" i="17"/>
  <c r="H93" i="17"/>
  <c r="D94" i="17"/>
  <c r="D95" i="17"/>
  <c r="J95" i="17"/>
  <c r="J96" i="17"/>
  <c r="F97" i="17"/>
  <c r="F98" i="17"/>
  <c r="J99" i="17"/>
  <c r="H100" i="17"/>
  <c r="F101" i="17"/>
  <c r="D102" i="17"/>
  <c r="J103" i="17"/>
  <c r="H104" i="17"/>
  <c r="F105" i="17"/>
  <c r="D106" i="17"/>
  <c r="J107" i="17"/>
  <c r="H108" i="17"/>
  <c r="D77" i="17"/>
  <c r="J77" i="17"/>
  <c r="J78" i="17"/>
  <c r="F79" i="17"/>
  <c r="F80" i="17"/>
  <c r="H82" i="17"/>
  <c r="H83" i="17"/>
  <c r="D84" i="17"/>
  <c r="D85" i="17"/>
  <c r="J85" i="17"/>
  <c r="J86" i="17"/>
  <c r="F87" i="17"/>
  <c r="F88" i="17"/>
  <c r="H90" i="17"/>
  <c r="H91" i="17"/>
  <c r="D92" i="17"/>
  <c r="D93" i="17"/>
  <c r="J93" i="17"/>
  <c r="J94" i="17"/>
  <c r="F95" i="17"/>
  <c r="F96" i="17"/>
  <c r="H98" i="17"/>
  <c r="E10" i="18"/>
  <c r="E16" i="18"/>
  <c r="E21" i="18"/>
  <c r="E8" i="20"/>
  <c r="J11" i="20"/>
  <c r="E14" i="20"/>
  <c r="E16" i="20"/>
  <c r="J24" i="20"/>
  <c r="J29" i="20"/>
  <c r="C8" i="24"/>
  <c r="F8" i="24"/>
  <c r="E9" i="24"/>
  <c r="D10" i="24"/>
  <c r="C12" i="24"/>
  <c r="F12" i="24"/>
  <c r="E13" i="24"/>
  <c r="D14" i="24"/>
  <c r="C16" i="24"/>
  <c r="F16" i="24"/>
  <c r="E17" i="24"/>
  <c r="D18" i="24"/>
  <c r="C20" i="24"/>
  <c r="F20" i="24"/>
  <c r="E21" i="24"/>
  <c r="D22" i="24"/>
  <c r="C24" i="24"/>
  <c r="F24" i="24"/>
  <c r="E25" i="24"/>
  <c r="D26" i="24"/>
  <c r="C28" i="24"/>
  <c r="F28" i="24"/>
  <c r="E29" i="24"/>
  <c r="D30" i="24"/>
  <c r="E9" i="18"/>
  <c r="E14" i="18"/>
  <c r="E20" i="18"/>
  <c r="J10" i="20"/>
  <c r="J15" i="20"/>
  <c r="E24" i="20"/>
  <c r="E27" i="20"/>
  <c r="E29" i="20"/>
  <c r="J28" i="20"/>
  <c r="J33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99" i="17"/>
  <c r="H99" i="17"/>
  <c r="F100" i="17"/>
  <c r="J100" i="17"/>
  <c r="D101" i="17"/>
  <c r="H101" i="17"/>
  <c r="F102" i="17"/>
  <c r="J102" i="17"/>
  <c r="D103" i="17"/>
  <c r="H103" i="17"/>
  <c r="F104" i="17"/>
  <c r="J104" i="17"/>
  <c r="D105" i="17"/>
  <c r="H105" i="17"/>
  <c r="F106" i="17"/>
  <c r="J106" i="17"/>
  <c r="D107" i="17"/>
  <c r="H107" i="17"/>
  <c r="F108" i="17"/>
  <c r="J108" i="17"/>
  <c r="E8" i="18"/>
  <c r="E13" i="18"/>
  <c r="E18" i="18"/>
  <c r="E10" i="20"/>
  <c r="E13" i="20"/>
  <c r="E15" i="20"/>
  <c r="E18" i="20"/>
  <c r="E31" i="20"/>
  <c r="J27" i="20"/>
  <c r="J31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E12" i="18"/>
  <c r="E17" i="18"/>
  <c r="E22" i="18"/>
  <c r="J8" i="20"/>
  <c r="J12" i="20"/>
  <c r="J14" i="20"/>
  <c r="J17" i="20"/>
  <c r="E26" i="20"/>
  <c r="E28" i="20"/>
  <c r="J26" i="20"/>
  <c r="J30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D8" i="25"/>
  <c r="G9" i="25"/>
  <c r="F9" i="25"/>
  <c r="D10" i="25"/>
  <c r="D12" i="25"/>
  <c r="G13" i="25"/>
  <c r="F13" i="25"/>
  <c r="D14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7" i="27"/>
  <c r="F7" i="27"/>
  <c r="D8" i="27"/>
  <c r="G9" i="27"/>
  <c r="F9" i="27"/>
  <c r="D10" i="27"/>
  <c r="G11" i="27"/>
  <c r="F11" i="27"/>
  <c r="D12" i="27"/>
  <c r="G13" i="27"/>
  <c r="F13" i="27"/>
  <c r="F21" i="27"/>
  <c r="G21" i="27"/>
  <c r="D22" i="27"/>
  <c r="C24" i="27"/>
  <c r="D24" i="27" s="1"/>
  <c r="F25" i="27"/>
  <c r="G25" i="27"/>
  <c r="K34" i="27"/>
  <c r="K8" i="25"/>
  <c r="N9" i="25"/>
  <c r="M9" i="25"/>
  <c r="K10" i="25"/>
  <c r="K12" i="25"/>
  <c r="N13" i="25"/>
  <c r="M13" i="25"/>
  <c r="K14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7" i="27"/>
  <c r="M7" i="27"/>
  <c r="K8" i="27"/>
  <c r="N9" i="27"/>
  <c r="M9" i="27"/>
  <c r="K10" i="27"/>
  <c r="N11" i="27"/>
  <c r="M11" i="27"/>
  <c r="K12" i="27"/>
  <c r="N20" i="27"/>
  <c r="M20" i="27"/>
  <c r="K21" i="27"/>
  <c r="K25" i="27"/>
  <c r="N26" i="27"/>
  <c r="M26" i="27"/>
  <c r="F8" i="25"/>
  <c r="G8" i="25"/>
  <c r="D9" i="25"/>
  <c r="F10" i="25"/>
  <c r="G10" i="25"/>
  <c r="F12" i="25"/>
  <c r="G12" i="25"/>
  <c r="D13" i="25"/>
  <c r="F14" i="25"/>
  <c r="G14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7" i="27"/>
  <c r="F8" i="27"/>
  <c r="G8" i="27"/>
  <c r="D9" i="27"/>
  <c r="F10" i="27"/>
  <c r="G10" i="27"/>
  <c r="D11" i="27"/>
  <c r="F12" i="27"/>
  <c r="G12" i="27"/>
  <c r="D13" i="27"/>
  <c r="D20" i="27"/>
  <c r="F23" i="27"/>
  <c r="G23" i="27"/>
  <c r="N33" i="27"/>
  <c r="M33" i="27"/>
  <c r="N8" i="25"/>
  <c r="M8" i="25"/>
  <c r="K9" i="25"/>
  <c r="N10" i="25"/>
  <c r="M10" i="25"/>
  <c r="N12" i="25"/>
  <c r="M12" i="25"/>
  <c r="K13" i="25"/>
  <c r="N14" i="25"/>
  <c r="M14" i="25"/>
  <c r="K16" i="25"/>
  <c r="N17" i="25"/>
  <c r="M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7" i="27"/>
  <c r="N8" i="27"/>
  <c r="M8" i="27"/>
  <c r="K9" i="27"/>
  <c r="N10" i="27"/>
  <c r="M10" i="27"/>
  <c r="K11" i="27"/>
  <c r="N12" i="27"/>
  <c r="M12" i="27"/>
  <c r="K13" i="27"/>
  <c r="N22" i="27"/>
  <c r="L24" i="27"/>
  <c r="M22" i="27"/>
  <c r="K23" i="27"/>
  <c r="K27" i="27"/>
  <c r="F20" i="27"/>
  <c r="G20" i="27"/>
  <c r="D21" i="27"/>
  <c r="E24" i="27"/>
  <c r="G22" i="27"/>
  <c r="F22" i="27"/>
  <c r="D23" i="27"/>
  <c r="D25" i="27"/>
  <c r="G26" i="27"/>
  <c r="F26" i="27"/>
  <c r="D27" i="27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G50" i="27"/>
  <c r="F50" i="27"/>
  <c r="D51" i="27"/>
  <c r="C8" i="30"/>
  <c r="C12" i="30"/>
  <c r="C16" i="30"/>
  <c r="C20" i="30"/>
  <c r="C26" i="30"/>
  <c r="C37" i="30"/>
  <c r="N35" i="27"/>
  <c r="M35" i="27"/>
  <c r="K36" i="27"/>
  <c r="N37" i="27"/>
  <c r="M37" i="27"/>
  <c r="K38" i="27"/>
  <c r="N44" i="27"/>
  <c r="M44" i="27"/>
  <c r="K45" i="27"/>
  <c r="N46" i="27"/>
  <c r="M46" i="27"/>
  <c r="K47" i="27"/>
  <c r="N48" i="27"/>
  <c r="M48" i="27"/>
  <c r="K49" i="27"/>
  <c r="N50" i="27"/>
  <c r="M50" i="27"/>
  <c r="K51" i="27"/>
  <c r="C9" i="30"/>
  <c r="C13" i="30"/>
  <c r="C17" i="30"/>
  <c r="C21" i="30"/>
  <c r="C25" i="30"/>
  <c r="D26" i="27"/>
  <c r="F27" i="27"/>
  <c r="G27" i="27"/>
  <c r="D33" i="27"/>
  <c r="F34" i="27"/>
  <c r="G34" i="27"/>
  <c r="D35" i="27"/>
  <c r="F36" i="27"/>
  <c r="G36" i="27"/>
  <c r="D37" i="27"/>
  <c r="F38" i="27"/>
  <c r="G38" i="27"/>
  <c r="D44" i="27"/>
  <c r="F45" i="27"/>
  <c r="G45" i="27"/>
  <c r="D46" i="27"/>
  <c r="F47" i="27"/>
  <c r="G47" i="27"/>
  <c r="D48" i="27"/>
  <c r="F49" i="27"/>
  <c r="G49" i="27"/>
  <c r="D50" i="27"/>
  <c r="F51" i="27"/>
  <c r="G51" i="27"/>
  <c r="C10" i="30"/>
  <c r="C14" i="30"/>
  <c r="C18" i="30"/>
  <c r="C22" i="30"/>
  <c r="C29" i="30"/>
  <c r="M13" i="27"/>
  <c r="N13" i="27"/>
  <c r="K20" i="27"/>
  <c r="M21" i="27"/>
  <c r="N21" i="27"/>
  <c r="J24" i="27"/>
  <c r="K24" i="27" s="1"/>
  <c r="K22" i="27"/>
  <c r="M23" i="27"/>
  <c r="N23" i="27"/>
  <c r="M25" i="27"/>
  <c r="N25" i="27"/>
  <c r="K26" i="27"/>
  <c r="M27" i="27"/>
  <c r="N27" i="27"/>
  <c r="K33" i="27"/>
  <c r="M34" i="27"/>
  <c r="N34" i="27"/>
  <c r="K35" i="27"/>
  <c r="N36" i="27"/>
  <c r="M36" i="27"/>
  <c r="K37" i="27"/>
  <c r="N38" i="27"/>
  <c r="M38" i="27"/>
  <c r="K44" i="27"/>
  <c r="N45" i="27"/>
  <c r="M45" i="27"/>
  <c r="K46" i="27"/>
  <c r="N47" i="27"/>
  <c r="M47" i="27"/>
  <c r="K48" i="27"/>
  <c r="N49" i="27"/>
  <c r="M49" i="27"/>
  <c r="K50" i="27"/>
  <c r="N51" i="27"/>
  <c r="M51" i="27"/>
  <c r="C11" i="30"/>
  <c r="C15" i="30"/>
  <c r="C19" i="30"/>
  <c r="C33" i="30"/>
  <c r="C24" i="30"/>
  <c r="C28" i="30"/>
  <c r="C32" i="30"/>
  <c r="C36" i="30"/>
  <c r="H7" i="33"/>
  <c r="H9" i="33"/>
  <c r="H11" i="33"/>
  <c r="H13" i="33"/>
  <c r="D16" i="33"/>
  <c r="D8" i="33"/>
  <c r="D10" i="33"/>
  <c r="D12" i="33"/>
  <c r="D14" i="33"/>
  <c r="D17" i="33"/>
  <c r="C30" i="30"/>
  <c r="C34" i="30"/>
  <c r="C38" i="30"/>
  <c r="H8" i="33"/>
  <c r="H10" i="33"/>
  <c r="H12" i="33"/>
  <c r="H14" i="33"/>
  <c r="D18" i="33"/>
  <c r="C23" i="30"/>
  <c r="C27" i="30"/>
  <c r="C31" i="30"/>
  <c r="C35" i="30"/>
  <c r="C39" i="30"/>
  <c r="D7" i="33"/>
  <c r="D9" i="33"/>
  <c r="D11" i="33"/>
  <c r="D13" i="33"/>
  <c r="D15" i="33"/>
  <c r="D19" i="33"/>
  <c r="H24" i="33"/>
  <c r="H39" i="33"/>
  <c r="H41" i="33"/>
  <c r="H43" i="33"/>
  <c r="H45" i="33"/>
  <c r="H47" i="33"/>
  <c r="H49" i="33"/>
  <c r="H51" i="33"/>
  <c r="H53" i="33"/>
  <c r="H55" i="33"/>
  <c r="H57" i="33"/>
  <c r="H59" i="33"/>
  <c r="H61" i="33"/>
  <c r="H63" i="33"/>
  <c r="H65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D24" i="33"/>
  <c r="D25" i="33"/>
  <c r="H40" i="33"/>
  <c r="H42" i="33"/>
  <c r="H44" i="33"/>
  <c r="H46" i="33"/>
  <c r="H48" i="33"/>
  <c r="H50" i="33"/>
  <c r="H52" i="33"/>
  <c r="H54" i="33"/>
  <c r="H56" i="33"/>
  <c r="H58" i="33"/>
  <c r="H60" i="33"/>
  <c r="H62" i="33"/>
  <c r="H64" i="33"/>
  <c r="H66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G38" i="33"/>
  <c r="G6" i="33"/>
  <c r="C38" i="33"/>
  <c r="C6" i="33"/>
  <c r="F24" i="27" l="1"/>
  <c r="G24" i="27"/>
  <c r="H13" i="20"/>
  <c r="K13" i="10"/>
  <c r="M13" i="5"/>
  <c r="N13" i="5"/>
  <c r="N24" i="27"/>
  <c r="M24" i="27"/>
  <c r="I13" i="20"/>
  <c r="M13" i="10"/>
  <c r="N13" i="10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<sst xmlns="http://schemas.openxmlformats.org/spreadsheetml/2006/main" count="1377" uniqueCount="266">
  <si>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</si>
  <si>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</si>
  <si>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</si>
  <si>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</si>
  <si>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</si>
  <si>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</si>
  <si>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</si>
  <si>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</si>
  <si>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</si>
  <si>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</si>
  <si>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</si>
  <si>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</si>
  <si>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</si>
  <si>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</si>
  <si>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</si>
  <si>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</si>
  <si>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</si>
  <si>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</si>
  <si>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</si>
  <si>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</si>
  <si>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</si>
  <si>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</si>
  <si>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</si>
  <si>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</si>
  <si>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</si>
  <si>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</si>
  <si>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</si>
  <si>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</si>
  <si>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</si>
  <si>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</si>
  <si>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</si>
  <si>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</si>
  <si>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</si>
  <si>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</si>
  <si>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</si>
  <si>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</si>
  <si>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</si>
  <si>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</si>
  <si>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</si>
  <si>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</si>
  <si>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</si>
  <si>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</si>
  <si>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</si>
  <si>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</si>
  <si>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</si>
  <si>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</si>
  <si>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</si>
  <si>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</si>
  <si>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</si>
  <si>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</si>
  <si>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</si>
  <si>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</si>
  <si>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</si>
  <si>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</si>
  <si>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</si>
  <si>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</si>
  <si>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</si>
  <si>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</si>
  <si>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</si>
  <si>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</si>
  <si>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</si>
  <si>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</si>
  <si>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</si>
  <si>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</si>
  <si>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</si>
  <si>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</si>
  <si>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</si>
  <si>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</si>
  <si>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</si>
  <si>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</si>
  <si>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</si>
  <si>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</si>
  <si>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</si>
  <si>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</si>
  <si>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</si>
  <si>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</si>
  <si>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</si>
  <si>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</si>
  <si>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</si>
  <si>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</si>
  <si>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</si>
  <si>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</si>
  <si>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</si>
  <si>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</si>
  <si>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</si>
  <si>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</si>
  <si>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</si>
  <si>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</si>
  <si>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</si>
  <si>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</si>
  <si>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</si>
  <si>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</si>
  <si>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</si>
  <si>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</si>
  <si>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</si>
  <si>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</si>
  <si>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</si>
  <si>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</si>
  <si>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</si>
  <si>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</si>
  <si>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</si>
  <si>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</si>
  <si>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</si>
  <si>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</si>
  <si>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</si>
  <si>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</si>
  <si>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</si>
  <si>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</si>
  <si>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</si>
  <si>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</si>
  <si>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</si>
  <si>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</si>
  <si>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</si>
  <si>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</si>
  <si>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</si>
  <si>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</si>
  <si>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</si>
  <si>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</si>
  <si>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</si>
  <si>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</si>
  <si>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</si>
  <si>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</si>
  <si>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</si>
  <si>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</si>
  <si>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</si>
  <si>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</si>
  <si>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</si>
  <si>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</si>
  <si>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</si>
  <si>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</si>
  <si>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</si>
  <si>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</si>
  <si>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</si>
  <si>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</si>
  <si>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</si>
  <si>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</si>
  <si>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</si>
  <si>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</si>
  <si>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</si>
  <si>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</si>
  <si>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</si>
  <si>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</si>
  <si>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</si>
  <si>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</si>
  <si>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</si>
  <si>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</si>
  <si>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</si>
  <si>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</si>
  <si>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</si>
  <si>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</si>
  <si>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</si>
  <si>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</si>
  <si>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</si>
  <si>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</si>
  <si>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</si>
  <si>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</si>
  <si>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</si>
  <si>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</si>
  <si>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</si>
  <si>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</si>
  <si>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</si>
  <si>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</si>
  <si>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</si>
  <si>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</si>
  <si>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</si>
  <si>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</si>
  <si>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</si>
  <si>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</si>
  <si>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</si>
  <si>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</si>
  <si>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</si>
  <si>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</si>
  <si>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</si>
  <si>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</si>
  <si>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</si>
  <si>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</si>
  <si>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</si>
  <si>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</si>
  <si>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</si>
  <si>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</si>
  <si>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</si>
  <si>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</si>
  <si>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</si>
  <si>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</si>
  <si>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</si>
  <si>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</si>
  <si>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</si>
  <si>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</si>
  <si>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</si>
  <si>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</si>
  <si>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</si>
  <si>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</si>
  <si>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</si>
  <si>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</si>
  <si>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</si>
  <si>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</si>
  <si>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</si>
  <si>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</si>
  <si>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</si>
  <si>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</si>
  <si>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</si>
  <si>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</si>
  <si>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</si>
  <si>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</si>
  <si>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</si>
  <si>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</si>
  <si>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</si>
  <si>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</si>
  <si>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</si>
  <si>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</si>
  <si>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</si>
  <si>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</si>
  <si>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</si>
  <si>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</si>
  <si>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</si>
  <si>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</si>
  <si>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</si>
  <si>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</si>
  <si>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</si>
  <si>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</si>
  <si>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</si>
  <si>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</si>
  <si>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</si>
  <si>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</si>
  <si>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</si>
  <si>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</si>
  <si>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</si>
  <si>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</si>
  <si>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</si>
  <si>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</si>
  <si>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</si>
  <si>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</si>
  <si>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</si>
  <si>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</si>
  <si>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</si>
  <si>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</si>
  <si>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</si>
  <si>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</si>
  <si>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</si>
  <si>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</si>
  <si>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</si>
  <si>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</si>
  <si>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</si>
  <si>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</si>
  <si>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</si>
  <si>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</si>
  <si>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</si>
  <si>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</si>
  <si>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TENERIFE SEGÚN TIPOLOGÍA Y CATEGORÍA </t>
  </si>
  <si>
    <t>Mes</t>
  </si>
  <si>
    <t>acum. sept. 2014</t>
  </si>
  <si>
    <t>acum. sept. 2013</t>
  </si>
  <si>
    <t>I semestre 2013</t>
  </si>
  <si>
    <t>I semestre 2014</t>
  </si>
  <si>
    <t>II semestre 2013</t>
  </si>
  <si>
    <t>II semestre 2014</t>
  </si>
  <si>
    <t>indicar mes para plazas autorizadas</t>
  </si>
  <si>
    <t>Septiembre 2014</t>
  </si>
  <si>
    <t>año en curso</t>
  </si>
  <si>
    <t>septiembre 2014</t>
  </si>
  <si>
    <t>TOTAL</t>
  </si>
  <si>
    <t>FUENTE: Desarrollo Económico, Cabildo Insular de Tenerife.  
ELABORACIÓN: Turismo de Tenerife</t>
  </si>
  <si>
    <t>Zona Norte</t>
  </si>
  <si>
    <t>Zona Sur</t>
  </si>
  <si>
    <t>ZONA NORTE</t>
  </si>
  <si>
    <t>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</si>
</sst>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</cellStyleXfs>
  <cellXfs count="247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33" fillId="15" borderId="2" xfId="2" applyFont="1" applyFill="1" applyBorder="1" applyAlignment="1">
      <alignment horizontal="center" vertical="center"/>
    </xf>
    <xf numFmtId="1" fontId="2" fillId="0" borderId="3" xfId="2" applyFont="1" applyBorder="1" applyAlignment="1" applyProtection="1">
      <alignment horizontal="left"/>
    </xf>
    <xf numFmtId="1" fontId="33" fillId="15" borderId="4" xfId="2" applyFont="1" applyFill="1" applyBorder="1" applyAlignment="1">
      <alignment horizontal="center" vertical="center"/>
    </xf>
    <xf numFmtId="1" fontId="2" fillId="0" borderId="5" xfId="2" applyFont="1" applyBorder="1" applyAlignment="1" applyProtection="1">
      <alignment horizontal="left"/>
    </xf>
    <xf numFmtId="1" fontId="33" fillId="15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sept.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3846604</c:v>
                </c:pt>
                <c:pt idx="1">
                  <c:v>2535304</c:v>
                </c:pt>
                <c:pt idx="2">
                  <c:v>1311300</c:v>
                </c:pt>
                <c:pt idx="3">
                  <c:v>1345094</c:v>
                </c:pt>
                <c:pt idx="4">
                  <c:v>973188</c:v>
                </c:pt>
                <c:pt idx="5">
                  <c:v>371906</c:v>
                </c:pt>
                <c:pt idx="6">
                  <c:v>1103547</c:v>
                </c:pt>
                <c:pt idx="7">
                  <c:v>561474</c:v>
                </c:pt>
                <c:pt idx="8">
                  <c:v>542073</c:v>
                </c:pt>
                <c:pt idx="9">
                  <c:v>579407</c:v>
                </c:pt>
                <c:pt idx="10">
                  <c:v>422653</c:v>
                </c:pt>
                <c:pt idx="11">
                  <c:v>156754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88803328"/>
        <c:axId val="501070592"/>
      </c:barChart>
      <c:catAx>
        <c:axId val="8880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50107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07059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8803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29614954</c:v>
                </c:pt>
                <c:pt idx="1">
                  <c:v>18485284</c:v>
                </c:pt>
                <c:pt idx="2">
                  <c:v>2661741</c:v>
                </c:pt>
                <c:pt idx="3">
                  <c:v>11935469</c:v>
                </c:pt>
                <c:pt idx="4">
                  <c:v>3425120</c:v>
                </c:pt>
                <c:pt idx="5">
                  <c:v>296990</c:v>
                </c:pt>
                <c:pt idx="6">
                  <c:v>165964</c:v>
                </c:pt>
                <c:pt idx="7">
                  <c:v>11129670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28477171</c:v>
                </c:pt>
                <c:pt idx="1">
                  <c:v>17534268</c:v>
                </c:pt>
                <c:pt idx="2">
                  <c:v>2690760</c:v>
                </c:pt>
                <c:pt idx="3">
                  <c:v>11324127</c:v>
                </c:pt>
                <c:pt idx="4">
                  <c:v>3114347</c:v>
                </c:pt>
                <c:pt idx="5">
                  <c:v>269487</c:v>
                </c:pt>
                <c:pt idx="6">
                  <c:v>135547</c:v>
                </c:pt>
                <c:pt idx="7">
                  <c:v>10942903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0519936"/>
        <c:axId val="518363904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0264448839118528E-2"/>
                  <c:y val="-0.52850524661548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18813923297E-2"/>
                  <c:y val="-0.3728845744593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3053111136575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07187453959107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788910053423676E-2"/>
                  <c:y val="-0.10699592384631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333774148801505E-2"/>
                  <c:y val="-6.3382061649778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17490137017696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7030036114515E-2"/>
                  <c:y val="-0.42741237906592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3.9954214553123979E-2</c:v>
                </c:pt>
                <c:pt idx="1">
                  <c:v>5.4237564978475206E-2</c:v>
                </c:pt>
                <c:pt idx="2">
                  <c:v>-1.0784685367702829E-2</c:v>
                </c:pt>
                <c:pt idx="3">
                  <c:v>5.3985795108090873E-2</c:v>
                </c:pt>
                <c:pt idx="4">
                  <c:v>9.9787531704077947E-2</c:v>
                </c:pt>
                <c:pt idx="5">
                  <c:v>0.10205687101789707</c:v>
                </c:pt>
                <c:pt idx="6">
                  <c:v>0.22440186798674988</c:v>
                </c:pt>
                <c:pt idx="7">
                  <c:v>1.7067408895061975E-2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921856"/>
        <c:axId val="518417216"/>
      </c:lineChart>
      <c:catAx>
        <c:axId val="22051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1836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363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0519936"/>
        <c:crosses val="autoZero"/>
        <c:crossBetween val="between"/>
      </c:valAx>
      <c:catAx>
        <c:axId val="220921856"/>
        <c:scaling>
          <c:orientation val="minMax"/>
        </c:scaling>
        <c:delete val="1"/>
        <c:axPos val="b"/>
        <c:majorTickMark val="out"/>
        <c:minorTickMark val="none"/>
        <c:tickLblPos val="none"/>
        <c:crossAx val="518417216"/>
        <c:crosses val="autoZero"/>
        <c:auto val="1"/>
        <c:lblAlgn val="ctr"/>
        <c:lblOffset val="100"/>
        <c:noMultiLvlLbl val="0"/>
      </c:catAx>
      <c:valAx>
        <c:axId val="5184172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0921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sept.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67.103741593977247</c:v>
                </c:pt>
                <c:pt idx="1">
                  <c:v>75.149503951782776</c:v>
                </c:pt>
                <c:pt idx="2">
                  <c:v>56.972747023213678</c:v>
                </c:pt>
                <c:pt idx="3">
                  <c:v>70.102405551562583</c:v>
                </c:pt>
                <c:pt idx="4">
                  <c:v>80.172559367133815</c:v>
                </c:pt>
                <c:pt idx="5">
                  <c:v>54.383538596137022</c:v>
                </c:pt>
                <c:pt idx="6">
                  <c:v>70.867527831784926</c:v>
                </c:pt>
                <c:pt idx="7">
                  <c:v>82.107678819124459</c:v>
                </c:pt>
                <c:pt idx="8">
                  <c:v>62.421001357839273</c:v>
                </c:pt>
                <c:pt idx="9">
                  <c:v>63.253617963354216</c:v>
                </c:pt>
                <c:pt idx="10">
                  <c:v>67.636532479569524</c:v>
                </c:pt>
                <c:pt idx="11">
                  <c:v>54.24357677746368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89624064"/>
        <c:axId val="518211840"/>
      </c:barChart>
      <c:catAx>
        <c:axId val="8962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1821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21184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8962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70.102405551562583</c:v>
                </c:pt>
                <c:pt idx="1">
                  <c:v>80.172559367133815</c:v>
                </c:pt>
                <c:pt idx="2">
                  <c:v>74.526245725770664</c:v>
                </c:pt>
                <c:pt idx="3">
                  <c:v>85.92492026027999</c:v>
                </c:pt>
                <c:pt idx="4">
                  <c:v>69.525555679813849</c:v>
                </c:pt>
                <c:pt idx="5">
                  <c:v>75.704567541302239</c:v>
                </c:pt>
                <c:pt idx="6">
                  <c:v>54.383538596137022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66.062582425379134</c:v>
                </c:pt>
                <c:pt idx="1">
                  <c:v>78.03631253638612</c:v>
                </c:pt>
                <c:pt idx="2">
                  <c:v>79.580858334245775</c:v>
                </c:pt>
                <c:pt idx="3">
                  <c:v>82.86705324293483</c:v>
                </c:pt>
                <c:pt idx="4">
                  <c:v>61.580597316793636</c:v>
                </c:pt>
                <c:pt idx="5">
                  <c:v>74.217562482868601</c:v>
                </c:pt>
                <c:pt idx="6">
                  <c:v>49.963074726629678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910528"/>
        <c:axId val="52298604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8017426790175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8463157357681E-2"/>
                  <c:y val="0.34230752860674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585117995615719E-2"/>
                  <c:y val="0.13024931654852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6.1151456359530343E-2</c:v>
                </c:pt>
                <c:pt idx="1">
                  <c:v>2.737503556118992E-2</c:v>
                </c:pt>
                <c:pt idx="2">
                  <c:v>-6.3515432156377893E-2</c:v>
                </c:pt>
                <c:pt idx="3">
                  <c:v>3.6900877944587407E-2</c:v>
                </c:pt>
                <c:pt idx="4">
                  <c:v>0.12901723447319569</c:v>
                </c:pt>
                <c:pt idx="5">
                  <c:v>2.0035757153529232E-2</c:v>
                </c:pt>
                <c:pt idx="6">
                  <c:v>8.8474616378068749E-2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056448"/>
        <c:axId val="522986624"/>
      </c:lineChart>
      <c:catAx>
        <c:axId val="221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298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9860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910528"/>
        <c:crosses val="autoZero"/>
        <c:crossBetween val="between"/>
      </c:valAx>
      <c:catAx>
        <c:axId val="222056448"/>
        <c:scaling>
          <c:orientation val="minMax"/>
        </c:scaling>
        <c:delete val="1"/>
        <c:axPos val="b"/>
        <c:majorTickMark val="out"/>
        <c:minorTickMark val="none"/>
        <c:tickLblPos val="none"/>
        <c:crossAx val="522986624"/>
        <c:crosses val="autoZero"/>
        <c:auto val="1"/>
        <c:lblAlgn val="ctr"/>
        <c:lblOffset val="100"/>
        <c:noMultiLvlLbl val="0"/>
      </c:catAx>
      <c:valAx>
        <c:axId val="5229866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056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70.867527831784926</c:v>
                </c:pt>
                <c:pt idx="1">
                  <c:v>82.107678819124459</c:v>
                </c:pt>
                <c:pt idx="2">
                  <c:v>88.517266656591829</c:v>
                </c:pt>
                <c:pt idx="3">
                  <c:v>70.883628995915132</c:v>
                </c:pt>
                <c:pt idx="4">
                  <c:v>52.547452547452551</c:v>
                </c:pt>
                <c:pt idx="5">
                  <c:v>62.421001357839273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68.584146020328859</c:v>
                </c:pt>
                <c:pt idx="1">
                  <c:v>80.81941400007527</c:v>
                </c:pt>
                <c:pt idx="2">
                  <c:v>86.517538672632469</c:v>
                </c:pt>
                <c:pt idx="3">
                  <c:v>71.873262225857715</c:v>
                </c:pt>
                <c:pt idx="4">
                  <c:v>48.22347463856898</c:v>
                </c:pt>
                <c:pt idx="5">
                  <c:v>59.816504820670005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058496"/>
        <c:axId val="52299008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8319699403040038E-2"/>
                  <c:y val="0.1344076481084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8.035293925057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0078510976148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6070522369734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721409258568491E-2"/>
                  <c:y val="0.333990865486928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171829685530472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3.3293143444248052E-2</c:v>
                </c:pt>
                <c:pt idx="1">
                  <c:v>1.5940041572783281E-2</c:v>
                </c:pt>
                <c:pt idx="2">
                  <c:v>2.3113556102491328E-2</c:v>
                </c:pt>
                <c:pt idx="3">
                  <c:v>-1.3769143062307587E-2</c:v>
                </c:pt>
                <c:pt idx="4">
                  <c:v>8.9665415884928157E-2</c:v>
                </c:pt>
                <c:pt idx="5">
                  <c:v>4.3541436347335205E-2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059008"/>
        <c:axId val="522990656"/>
      </c:lineChart>
      <c:catAx>
        <c:axId val="22205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29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9900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058496"/>
        <c:crosses val="autoZero"/>
        <c:crossBetween val="between"/>
      </c:valAx>
      <c:catAx>
        <c:axId val="222059008"/>
        <c:scaling>
          <c:orientation val="minMax"/>
        </c:scaling>
        <c:delete val="1"/>
        <c:axPos val="b"/>
        <c:majorTickMark val="out"/>
        <c:minorTickMark val="none"/>
        <c:tickLblPos val="none"/>
        <c:crossAx val="522990656"/>
        <c:crosses val="autoZero"/>
        <c:auto val="1"/>
        <c:lblAlgn val="ctr"/>
        <c:lblOffset val="100"/>
        <c:noMultiLvlLbl val="0"/>
      </c:catAx>
      <c:valAx>
        <c:axId val="5229906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059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63.253617963354216</c:v>
                </c:pt>
                <c:pt idx="1">
                  <c:v>67.636532479569524</c:v>
                </c:pt>
                <c:pt idx="2">
                  <c:v>69.819884643751323</c:v>
                </c:pt>
                <c:pt idx="3">
                  <c:v>60.632889587417374</c:v>
                </c:pt>
                <c:pt idx="4">
                  <c:v>40.178722119082941</c:v>
                </c:pt>
                <c:pt idx="5">
                  <c:v>54.24357677746368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59.424262152041109</c:v>
                </c:pt>
                <c:pt idx="1">
                  <c:v>65.033545367139638</c:v>
                </c:pt>
                <c:pt idx="2">
                  <c:v>68.865299538306118</c:v>
                </c:pt>
                <c:pt idx="3">
                  <c:v>50.523967546897978</c:v>
                </c:pt>
                <c:pt idx="4">
                  <c:v>23.695809684820674</c:v>
                </c:pt>
                <c:pt idx="5">
                  <c:v>48.080503586789057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3094784"/>
        <c:axId val="523534336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6.4440948404465459E-2</c:v>
                </c:pt>
                <c:pt idx="1">
                  <c:v>4.002529921650444E-2</c:v>
                </c:pt>
                <c:pt idx="2">
                  <c:v>1.3861627145238975E-2</c:v>
                </c:pt>
                <c:pt idx="3">
                  <c:v>0.20008171430986632</c:v>
                </c:pt>
                <c:pt idx="4">
                  <c:v>0.69560452474519474</c:v>
                </c:pt>
                <c:pt idx="5">
                  <c:v>0.12818237603418181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3095296"/>
        <c:axId val="523534912"/>
      </c:lineChart>
      <c:catAx>
        <c:axId val="22309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353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5343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3094784"/>
        <c:crosses val="autoZero"/>
        <c:crossBetween val="between"/>
      </c:valAx>
      <c:catAx>
        <c:axId val="223095296"/>
        <c:scaling>
          <c:orientation val="minMax"/>
        </c:scaling>
        <c:delete val="1"/>
        <c:axPos val="b"/>
        <c:majorTickMark val="out"/>
        <c:minorTickMark val="none"/>
        <c:tickLblPos val="none"/>
        <c:crossAx val="523534912"/>
        <c:crosses val="autoZero"/>
        <c:auto val="1"/>
        <c:lblAlgn val="ctr"/>
        <c:lblOffset val="100"/>
        <c:noMultiLvlLbl val="0"/>
      </c:catAx>
      <c:valAx>
        <c:axId val="523534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3095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67.103741593977247</c:v>
                </c:pt>
                <c:pt idx="1">
                  <c:v>75.149503951782776</c:v>
                </c:pt>
                <c:pt idx="2">
                  <c:v>71.748966318103115</c:v>
                </c:pt>
                <c:pt idx="3">
                  <c:v>80.480217748592509</c:v>
                </c:pt>
                <c:pt idx="4">
                  <c:v>66.793162959857256</c:v>
                </c:pt>
                <c:pt idx="5">
                  <c:v>49.674678441801731</c:v>
                </c:pt>
                <c:pt idx="6">
                  <c:v>49.976963451687993</c:v>
                </c:pt>
                <c:pt idx="7">
                  <c:v>56.972747023213678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63.586472081068656</c:v>
                </c:pt>
                <c:pt idx="1">
                  <c:v>72.596168476347131</c:v>
                </c:pt>
                <c:pt idx="2">
                  <c:v>71.162458203864375</c:v>
                </c:pt>
                <c:pt idx="3">
                  <c:v>77.696188394265448</c:v>
                </c:pt>
                <c:pt idx="4">
                  <c:v>63.516557027495281</c:v>
                </c:pt>
                <c:pt idx="5">
                  <c:v>45.585133285857104</c:v>
                </c:pt>
                <c:pt idx="6">
                  <c:v>44.772071914358101</c:v>
                </c:pt>
                <c:pt idx="7">
                  <c:v>53.039030587404596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69057024"/>
        <c:axId val="523541824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0440683639272931E-2"/>
                  <c:y val="0.10957352495350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50215900431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8749994897644E-2"/>
                  <c:y val="-2.6800167148721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7.6274877711045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471747019181001E-2"/>
                  <c:y val="0.1012485354002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321365155949523E-2"/>
                  <c:y val="0.24698091718764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2956893655722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61523452647735E-2"/>
                  <c:y val="0.180333150343720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5.5314745382072816E-2</c:v>
                </c:pt>
                <c:pt idx="1">
                  <c:v>3.5171766348351508E-2</c:v>
                </c:pt>
                <c:pt idx="2">
                  <c:v>8.2418191985236255E-3</c:v>
                </c:pt>
                <c:pt idx="3">
                  <c:v>3.5832251386640035E-2</c:v>
                </c:pt>
                <c:pt idx="4">
                  <c:v>5.1586642691347162E-2</c:v>
                </c:pt>
                <c:pt idx="5">
                  <c:v>8.9712256193257955E-2</c:v>
                </c:pt>
                <c:pt idx="6">
                  <c:v>0.11625308623835928</c:v>
                </c:pt>
                <c:pt idx="7">
                  <c:v>7.4166446713738399E-2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9151744"/>
        <c:axId val="524132352"/>
      </c:lineChart>
      <c:catAx>
        <c:axId val="46905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354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54182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469057024"/>
        <c:crosses val="autoZero"/>
        <c:crossBetween val="between"/>
      </c:valAx>
      <c:catAx>
        <c:axId val="469151744"/>
        <c:scaling>
          <c:orientation val="minMax"/>
        </c:scaling>
        <c:delete val="1"/>
        <c:axPos val="b"/>
        <c:majorTickMark val="out"/>
        <c:minorTickMark val="none"/>
        <c:tickLblPos val="none"/>
        <c:crossAx val="524132352"/>
        <c:crosses val="autoZero"/>
        <c:auto val="1"/>
        <c:lblAlgn val="ctr"/>
        <c:lblOffset val="100"/>
        <c:noMultiLvlLbl val="0"/>
      </c:catAx>
      <c:valAx>
        <c:axId val="5241323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6915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sept.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7.6989869505673054</c:v>
                </c:pt>
                <c:pt idx="1">
                  <c:v>7.2911508836810102</c:v>
                </c:pt>
                <c:pt idx="2">
                  <c:v>8.4875085792724771</c:v>
                </c:pt>
                <c:pt idx="3">
                  <c:v>8.3294803188476045</c:v>
                </c:pt>
                <c:pt idx="4">
                  <c:v>8.0251472480137451</c:v>
                </c:pt>
                <c:pt idx="5">
                  <c:v>9.1258463160045817</c:v>
                </c:pt>
                <c:pt idx="6">
                  <c:v>8.1533455303670799</c:v>
                </c:pt>
                <c:pt idx="7">
                  <c:v>7.9659806153089905</c:v>
                </c:pt>
                <c:pt idx="8">
                  <c:v>8.3474163073977117</c:v>
                </c:pt>
                <c:pt idx="9">
                  <c:v>7.2763860291643008</c:v>
                </c:pt>
                <c:pt idx="10">
                  <c:v>7.1756594653297148</c:v>
                </c:pt>
                <c:pt idx="11">
                  <c:v>7.5479732574607343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90032640"/>
        <c:axId val="522537792"/>
      </c:barChart>
      <c:catAx>
        <c:axId val="9003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253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3779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9003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8.3294803188476045</c:v>
                </c:pt>
                <c:pt idx="1">
                  <c:v>8.0251472480137451</c:v>
                </c:pt>
                <c:pt idx="2">
                  <c:v>7.4678044235201808</c:v>
                </c:pt>
                <c:pt idx="3">
                  <c:v>8.1208573412412353</c:v>
                </c:pt>
                <c:pt idx="4">
                  <c:v>8.3483735695480856</c:v>
                </c:pt>
                <c:pt idx="5">
                  <c:v>7.3951195764619975</c:v>
                </c:pt>
                <c:pt idx="6">
                  <c:v>9.1258463160045817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8.2692922152064909</c:v>
                </c:pt>
                <c:pt idx="1">
                  <c:v>8.0333654264445773</c:v>
                </c:pt>
                <c:pt idx="2">
                  <c:v>7.7079975475439539</c:v>
                </c:pt>
                <c:pt idx="3">
                  <c:v>8.0733861281959864</c:v>
                </c:pt>
                <c:pt idx="4">
                  <c:v>8.376587647301573</c:v>
                </c:pt>
                <c:pt idx="5">
                  <c:v>7.461451744222459</c:v>
                </c:pt>
                <c:pt idx="6">
                  <c:v>8.81282479796708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96119808"/>
        <c:axId val="605180416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-4.8707580991045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5.50951921030661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4236464275838664E-2"/>
                  <c:y val="6.039255488074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6.0188103641113599E-2</c:v>
                </c:pt>
                <c:pt idx="1">
                  <c:v>-8.2181784308321681E-3</c:v>
                </c:pt>
                <c:pt idx="2">
                  <c:v>-0.24019312402377313</c:v>
                </c:pt>
                <c:pt idx="3">
                  <c:v>4.7471213045248817E-2</c:v>
                </c:pt>
                <c:pt idx="4">
                  <c:v>-2.8214077753487388E-2</c:v>
                </c:pt>
                <c:pt idx="5">
                  <c:v>-6.633216776046158E-2</c:v>
                </c:pt>
                <c:pt idx="6">
                  <c:v>0.31302151803750178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146176"/>
        <c:axId val="605180992"/>
      </c:lineChart>
      <c:catAx>
        <c:axId val="4961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051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1804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496119808"/>
        <c:crosses val="autoZero"/>
        <c:crossBetween val="between"/>
      </c:valAx>
      <c:catAx>
        <c:axId val="516146176"/>
        <c:scaling>
          <c:orientation val="minMax"/>
        </c:scaling>
        <c:delete val="1"/>
        <c:axPos val="b"/>
        <c:majorTickMark val="out"/>
        <c:minorTickMark val="none"/>
        <c:tickLblPos val="none"/>
        <c:crossAx val="605180992"/>
        <c:crosses val="autoZero"/>
        <c:auto val="1"/>
        <c:lblAlgn val="ctr"/>
        <c:lblOffset val="100"/>
        <c:noMultiLvlLbl val="0"/>
      </c:catAx>
      <c:valAx>
        <c:axId val="6051809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6146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8.1533455303670799</c:v>
                </c:pt>
                <c:pt idx="1">
                  <c:v>7.9659806153089905</c:v>
                </c:pt>
                <c:pt idx="2">
                  <c:v>8.4145569206212141</c:v>
                </c:pt>
                <c:pt idx="3">
                  <c:v>7.1360753142655584</c:v>
                </c:pt>
                <c:pt idx="4">
                  <c:v>5.6175443310048365</c:v>
                </c:pt>
                <c:pt idx="5">
                  <c:v>8.3474163073977117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8.3929078891643556</c:v>
                </c:pt>
                <c:pt idx="1">
                  <c:v>8.3590667005796035</c:v>
                </c:pt>
                <c:pt idx="2">
                  <c:v>8.512059740859554</c:v>
                </c:pt>
                <c:pt idx="3">
                  <c:v>8.1906809400829967</c:v>
                </c:pt>
                <c:pt idx="4">
                  <c:v>5.9943767572633551</c:v>
                </c:pt>
                <c:pt idx="5">
                  <c:v>8.4259349454368344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16148224"/>
        <c:axId val="605520448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4324039550925027E-2"/>
                  <c:y val="0.24251510141273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16767168137246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0.24251542881464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6.73171051123807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87920680246121E-2"/>
                  <c:y val="0.2438178335816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28409547039468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-0.23956235879727572</c:v>
                </c:pt>
                <c:pt idx="1">
                  <c:v>-0.39308608527061306</c:v>
                </c:pt>
                <c:pt idx="2">
                  <c:v>-9.7502820238339893E-2</c:v>
                </c:pt>
                <c:pt idx="3">
                  <c:v>-1.0546056258174383</c:v>
                </c:pt>
                <c:pt idx="4">
                  <c:v>-0.37683242625851854</c:v>
                </c:pt>
                <c:pt idx="5">
                  <c:v>-7.8518638039122735E-2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148736"/>
        <c:axId val="605521024"/>
      </c:lineChart>
      <c:catAx>
        <c:axId val="51614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055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52044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6148224"/>
        <c:crosses val="autoZero"/>
        <c:crossBetween val="between"/>
      </c:valAx>
      <c:catAx>
        <c:axId val="516148736"/>
        <c:scaling>
          <c:orientation val="minMax"/>
        </c:scaling>
        <c:delete val="1"/>
        <c:axPos val="b"/>
        <c:majorTickMark val="out"/>
        <c:minorTickMark val="none"/>
        <c:tickLblPos val="none"/>
        <c:crossAx val="605521024"/>
        <c:crosses val="autoZero"/>
        <c:auto val="1"/>
        <c:lblAlgn val="ctr"/>
        <c:lblOffset val="100"/>
        <c:noMultiLvlLbl val="0"/>
      </c:catAx>
      <c:valAx>
        <c:axId val="60552102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6148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7.2763860291643008</c:v>
                </c:pt>
                <c:pt idx="1">
                  <c:v>7.1756594653297148</c:v>
                </c:pt>
                <c:pt idx="2">
                  <c:v>7.3388137821972785</c:v>
                </c:pt>
                <c:pt idx="3">
                  <c:v>7.1292768664211588</c:v>
                </c:pt>
                <c:pt idx="4">
                  <c:v>3.2649054424714885</c:v>
                </c:pt>
                <c:pt idx="5">
                  <c:v>7.5479732574607343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7.2888290284506043</c:v>
                </c:pt>
                <c:pt idx="1">
                  <c:v>7.2455354839026764</c:v>
                </c:pt>
                <c:pt idx="2">
                  <c:v>7.4377369520799688</c:v>
                </c:pt>
                <c:pt idx="3">
                  <c:v>6.947146912009396</c:v>
                </c:pt>
                <c:pt idx="4">
                  <c:v>2.2834561675717611</c:v>
                </c:pt>
                <c:pt idx="5">
                  <c:v>7.4099405355240089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17108736"/>
        <c:axId val="605523904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9.2827279126491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19584282991E-2"/>
                  <c:y val="0.321517835218622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3.87735524743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-1.2442999286303547E-2</c:v>
                </c:pt>
                <c:pt idx="1">
                  <c:v>-6.9876018572961662E-2</c:v>
                </c:pt>
                <c:pt idx="2">
                  <c:v>-9.8923169882690232E-2</c:v>
                </c:pt>
                <c:pt idx="3">
                  <c:v>0.18212995441176272</c:v>
                </c:pt>
                <c:pt idx="4">
                  <c:v>0.98144927489972744</c:v>
                </c:pt>
                <c:pt idx="5">
                  <c:v>0.13803272193672544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109248"/>
        <c:axId val="605524480"/>
      </c:lineChart>
      <c:catAx>
        <c:axId val="5171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0552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5239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7108736"/>
        <c:crosses val="autoZero"/>
        <c:crossBetween val="between"/>
      </c:valAx>
      <c:catAx>
        <c:axId val="517109248"/>
        <c:scaling>
          <c:orientation val="minMax"/>
        </c:scaling>
        <c:delete val="1"/>
        <c:axPos val="b"/>
        <c:majorTickMark val="out"/>
        <c:minorTickMark val="none"/>
        <c:tickLblPos val="none"/>
        <c:crossAx val="605524480"/>
        <c:crosses val="autoZero"/>
        <c:auto val="1"/>
        <c:lblAlgn val="ctr"/>
        <c:lblOffset val="100"/>
        <c:noMultiLvlLbl val="0"/>
      </c:catAx>
      <c:valAx>
        <c:axId val="60552448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7109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1345094</c:v>
                </c:pt>
                <c:pt idx="1">
                  <c:v>973188</c:v>
                </c:pt>
                <c:pt idx="2">
                  <c:v>183519</c:v>
                </c:pt>
                <c:pt idx="3">
                  <c:v>603447</c:v>
                </c:pt>
                <c:pt idx="4">
                  <c:v>169789</c:v>
                </c:pt>
                <c:pt idx="5">
                  <c:v>16433</c:v>
                </c:pt>
                <c:pt idx="6">
                  <c:v>371906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1298827</c:v>
                </c:pt>
                <c:pt idx="1">
                  <c:v>905698</c:v>
                </c:pt>
                <c:pt idx="2">
                  <c:v>181043</c:v>
                </c:pt>
                <c:pt idx="3">
                  <c:v>577834</c:v>
                </c:pt>
                <c:pt idx="4">
                  <c:v>130854</c:v>
                </c:pt>
                <c:pt idx="5">
                  <c:v>15967</c:v>
                </c:pt>
                <c:pt idx="6">
                  <c:v>393129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2205312"/>
        <c:axId val="5135646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8907492592531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5209357146365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0.162173621228739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26239854633555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2055952985086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3.5622142132862959E-2</c:v>
                </c:pt>
                <c:pt idx="1">
                  <c:v>7.4517112768273747E-2</c:v>
                </c:pt>
                <c:pt idx="2">
                  <c:v>1.3676308943179245E-2</c:v>
                </c:pt>
                <c:pt idx="3">
                  <c:v>4.4325879058691599E-2</c:v>
                </c:pt>
                <c:pt idx="4">
                  <c:v>0.2975453558928271</c:v>
                </c:pt>
                <c:pt idx="5">
                  <c:v>2.9185194463581136E-2</c:v>
                </c:pt>
                <c:pt idx="6">
                  <c:v>-5.3984824319752552E-2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206848"/>
        <c:axId val="513565248"/>
      </c:lineChart>
      <c:catAx>
        <c:axId val="15220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56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35646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2205312"/>
        <c:crosses val="autoZero"/>
        <c:crossBetween val="between"/>
      </c:valAx>
      <c:catAx>
        <c:axId val="152206848"/>
        <c:scaling>
          <c:orientation val="minMax"/>
        </c:scaling>
        <c:delete val="1"/>
        <c:axPos val="b"/>
        <c:majorTickMark val="out"/>
        <c:minorTickMark val="none"/>
        <c:tickLblPos val="none"/>
        <c:crossAx val="513565248"/>
        <c:crosses val="autoZero"/>
        <c:auto val="1"/>
        <c:lblAlgn val="ctr"/>
        <c:lblOffset val="100"/>
        <c:noMultiLvlLbl val="0"/>
      </c:catAx>
      <c:valAx>
        <c:axId val="5135652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2206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catego'!$I$24,'EM municipio y catego'!$I$26:$I$31,'EM municipio y catego'!$I$33)</c:f>
              <c:numCache>
                <c:formatCode>0.00</c:formatCode>
                <c:ptCount val="8"/>
                <c:pt idx="0">
                  <c:v>7.6989869505673054</c:v>
                </c:pt>
                <c:pt idx="1">
                  <c:v>7.2911508836810102</c:v>
                </c:pt>
                <c:pt idx="2">
                  <c:v>6.751849202483867</c:v>
                </c:pt>
                <c:pt idx="3">
                  <c:v>7.8568464443489212</c:v>
                </c:pt>
                <c:pt idx="4">
                  <c:v>6.7829665378773329</c:v>
                </c:pt>
                <c:pt idx="5">
                  <c:v>3.8220191750852583</c:v>
                </c:pt>
                <c:pt idx="6">
                  <c:v>4.2231100027990536</c:v>
                </c:pt>
                <c:pt idx="7">
                  <c:v>8.4875085792724771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catego'!$H$24,'EM municipio y catego'!$H$26:$H$31,'EM municipio y catego'!$H$33)</c:f>
              <c:numCache>
                <c:formatCode>0.00</c:formatCode>
                <c:ptCount val="8"/>
                <c:pt idx="0">
                  <c:v>7.7704188857400283</c:v>
                </c:pt>
                <c:pt idx="1">
                  <c:v>7.3988936008608137</c:v>
                </c:pt>
                <c:pt idx="2">
                  <c:v>7.0011890853929835</c:v>
                </c:pt>
                <c:pt idx="3">
                  <c:v>7.8095542521387413</c:v>
                </c:pt>
                <c:pt idx="4">
                  <c:v>7.1743443255508588</c:v>
                </c:pt>
                <c:pt idx="5">
                  <c:v>3.7400180417736451</c:v>
                </c:pt>
                <c:pt idx="6">
                  <c:v>4.6205004090537223</c:v>
                </c:pt>
                <c:pt idx="7">
                  <c:v>8.4503269578862188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17309440"/>
        <c:axId val="605481792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16351334981256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1587953201809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145897955842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catego'!$J$24,'EM municipio y catego'!$J$26:$J$31,'EM municipio y catego'!$J$33)</c:f>
              <c:numCache>
                <c:formatCode>0.00</c:formatCode>
                <c:ptCount val="8"/>
                <c:pt idx="0">
                  <c:v>-7.1431935172722838E-2</c:v>
                </c:pt>
                <c:pt idx="1">
                  <c:v>-0.10774271717980355</c:v>
                </c:pt>
                <c:pt idx="2">
                  <c:v>-0.24933988290911646</c:v>
                </c:pt>
                <c:pt idx="3">
                  <c:v>4.7292192210179884E-2</c:v>
                </c:pt>
                <c:pt idx="4">
                  <c:v>-0.39137778767352582</c:v>
                </c:pt>
                <c:pt idx="5">
                  <c:v>8.2001133311613295E-2</c:v>
                </c:pt>
                <c:pt idx="6">
                  <c:v>-0.3973904062546687</c:v>
                </c:pt>
                <c:pt idx="7">
                  <c:v>3.7181621386258357E-2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309952"/>
        <c:axId val="605482368"/>
      </c:lineChart>
      <c:catAx>
        <c:axId val="51730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0548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4817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7309440"/>
        <c:crosses val="autoZero"/>
        <c:crossBetween val="between"/>
      </c:valAx>
      <c:catAx>
        <c:axId val="517309952"/>
        <c:scaling>
          <c:orientation val="minMax"/>
        </c:scaling>
        <c:delete val="1"/>
        <c:axPos val="b"/>
        <c:majorTickMark val="out"/>
        <c:minorTickMark val="none"/>
        <c:tickLblPos val="none"/>
        <c:crossAx val="605482368"/>
        <c:crosses val="autoZero"/>
        <c:auto val="1"/>
        <c:lblAlgn val="ctr"/>
        <c:lblOffset val="100"/>
        <c:noMultiLvlLbl val="0"/>
      </c:catAx>
      <c:valAx>
        <c:axId val="6054823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17309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actualizaciones!$D$18:$E$35</c:f>
              <c:multiLvlStrCache>
                <c:ptCount val="18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NORTE</c:v>
                  </c:pt>
                  <c:pt idx="6">
                    <c:v>PUERTO DE LA CRUZ</c:v>
                  </c:pt>
                  <c:pt idx="9">
                    <c:v>ZONA SUR</c:v>
                  </c:pt>
                  <c:pt idx="12">
                    <c:v>ADEJE</c:v>
                  </c:pt>
                  <c:pt idx="15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'!$E$28:$E$30)</c:f>
              <c:numCache>
                <c:formatCode>#,##0_)</c:formatCode>
                <c:ptCount val="18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28085</c:v>
                </c:pt>
                <c:pt idx="4">
                  <c:v>19109</c:v>
                </c:pt>
                <c:pt idx="5">
                  <c:v>8976</c:v>
                </c:pt>
                <c:pt idx="6">
                  <c:v>24718</c:v>
                </c:pt>
                <c:pt idx="7">
                  <c:v>16652</c:v>
                </c:pt>
                <c:pt idx="8">
                  <c:v>8066</c:v>
                </c:pt>
                <c:pt idx="9">
                  <c:v>130483</c:v>
                </c:pt>
                <c:pt idx="10">
                  <c:v>68081</c:v>
                </c:pt>
                <c:pt idx="11">
                  <c:v>62402</c:v>
                </c:pt>
                <c:pt idx="12">
                  <c:v>58543</c:v>
                </c:pt>
                <c:pt idx="13">
                  <c:v>35683</c:v>
                </c:pt>
                <c:pt idx="14">
                  <c:v>22860</c:v>
                </c:pt>
                <c:pt idx="15">
                  <c:v>46645</c:v>
                </c:pt>
                <c:pt idx="16">
                  <c:v>20016</c:v>
                </c:pt>
                <c:pt idx="17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941248"/>
        <c:axId val="608379456"/>
      </c:barChart>
      <c:catAx>
        <c:axId val="22194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Desarrollo Económico, Cabildo Insular de Tenerife. ELABORACIÓN: Turismo de Tenerife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837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37945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2194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actualizaciones!$D$18:$E$35</c:f>
              <c:multiLvlStrCache>
                <c:ptCount val="18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NORTE</c:v>
                  </c:pt>
                  <c:pt idx="6">
                    <c:v>PUERTO DE LA CRUZ</c:v>
                  </c:pt>
                  <c:pt idx="9">
                    <c:v>ZONA SUR</c:v>
                  </c:pt>
                  <c:pt idx="12">
                    <c:v>ADEJE</c:v>
                  </c:pt>
                  <c:pt idx="15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'!$L$28:$L$30)</c:f>
              <c:numCache>
                <c:formatCode>#,##0_)</c:formatCode>
                <c:ptCount val="18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27175</c:v>
                </c:pt>
                <c:pt idx="4">
                  <c:v>18447</c:v>
                </c:pt>
                <c:pt idx="5">
                  <c:v>8728</c:v>
                </c:pt>
                <c:pt idx="6">
                  <c:v>23818</c:v>
                </c:pt>
                <c:pt idx="7">
                  <c:v>15978</c:v>
                </c:pt>
                <c:pt idx="8">
                  <c:v>7840</c:v>
                </c:pt>
                <c:pt idx="9">
                  <c:v>130107</c:v>
                </c:pt>
                <c:pt idx="10">
                  <c:v>67896</c:v>
                </c:pt>
                <c:pt idx="11">
                  <c:v>62211</c:v>
                </c:pt>
                <c:pt idx="12">
                  <c:v>58543</c:v>
                </c:pt>
                <c:pt idx="13">
                  <c:v>35683</c:v>
                </c:pt>
                <c:pt idx="14">
                  <c:v>22860</c:v>
                </c:pt>
                <c:pt idx="15">
                  <c:v>46235</c:v>
                </c:pt>
                <c:pt idx="16">
                  <c:v>19831</c:v>
                </c:pt>
                <c:pt idx="17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2057472"/>
        <c:axId val="608382912"/>
      </c:barChart>
      <c:catAx>
        <c:axId val="2220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838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838291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22057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0405376"/>
        <c:axId val="60986035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0405888"/>
        <c:axId val="609860928"/>
      </c:lineChart>
      <c:catAx>
        <c:axId val="61040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986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8603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0405376"/>
        <c:crosses val="autoZero"/>
        <c:crossBetween val="between"/>
      </c:valAx>
      <c:catAx>
        <c:axId val="610405888"/>
        <c:scaling>
          <c:orientation val="minMax"/>
        </c:scaling>
        <c:delete val="1"/>
        <c:axPos val="b"/>
        <c:majorTickMark val="out"/>
        <c:minorTickMark val="none"/>
        <c:tickLblPos val="none"/>
        <c:crossAx val="609860928"/>
        <c:crosses val="autoZero"/>
        <c:auto val="1"/>
        <c:lblAlgn val="ctr"/>
        <c:lblOffset val="100"/>
        <c:noMultiLvlLbl val="0"/>
      </c:catAx>
      <c:valAx>
        <c:axId val="6098609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0405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0735104"/>
        <c:axId val="6106181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-4.297622425446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8287310675E-2"/>
                  <c:y val="-0.17539250351034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252146265195559E-2"/>
                  <c:y val="-3.039173960174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0735616"/>
        <c:axId val="610618752"/>
      </c:lineChart>
      <c:catAx>
        <c:axId val="61073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06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618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0735104"/>
        <c:crosses val="autoZero"/>
        <c:crossBetween val="between"/>
      </c:valAx>
      <c:catAx>
        <c:axId val="610735616"/>
        <c:scaling>
          <c:orientation val="minMax"/>
        </c:scaling>
        <c:delete val="1"/>
        <c:axPos val="b"/>
        <c:majorTickMark val="out"/>
        <c:minorTickMark val="none"/>
        <c:tickLblPos val="none"/>
        <c:crossAx val="610618752"/>
        <c:crosses val="autoZero"/>
        <c:auto val="1"/>
        <c:lblAlgn val="ctr"/>
        <c:lblOffset val="100"/>
        <c:noMultiLvlLbl val="0"/>
      </c:catAx>
      <c:valAx>
        <c:axId val="6106187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0735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0737152"/>
        <c:axId val="6106216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0737664"/>
        <c:axId val="610622208"/>
      </c:lineChart>
      <c:catAx>
        <c:axId val="61073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062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6216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0737152"/>
        <c:crosses val="autoZero"/>
        <c:crossBetween val="between"/>
      </c:valAx>
      <c:catAx>
        <c:axId val="610737664"/>
        <c:scaling>
          <c:orientation val="minMax"/>
        </c:scaling>
        <c:delete val="1"/>
        <c:axPos val="b"/>
        <c:majorTickMark val="out"/>
        <c:minorTickMark val="none"/>
        <c:tickLblPos val="none"/>
        <c:crossAx val="610622208"/>
        <c:crosses val="autoZero"/>
        <c:auto val="1"/>
        <c:lblAlgn val="ctr"/>
        <c:lblOffset val="100"/>
        <c:noMultiLvlLbl val="0"/>
      </c:catAx>
      <c:valAx>
        <c:axId val="610622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0737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112448"/>
        <c:axId val="6108382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39243105075813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742209815E-2"/>
                  <c:y val="-6.682568440995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1011057558287E-2"/>
                  <c:y val="9.18653655167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539404418983286E-2"/>
                  <c:y val="-0.186849691820943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219322506735395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7978894892E-2"/>
                  <c:y val="-0.32311814759399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112960"/>
        <c:axId val="610838784"/>
      </c:lineChart>
      <c:catAx>
        <c:axId val="6111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08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38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1112448"/>
        <c:crosses val="autoZero"/>
        <c:crossBetween val="between"/>
      </c:valAx>
      <c:catAx>
        <c:axId val="611112960"/>
        <c:scaling>
          <c:orientation val="minMax"/>
        </c:scaling>
        <c:delete val="1"/>
        <c:axPos val="b"/>
        <c:majorTickMark val="out"/>
        <c:minorTickMark val="none"/>
        <c:tickLblPos val="none"/>
        <c:crossAx val="610838784"/>
        <c:crosses val="autoZero"/>
        <c:auto val="1"/>
        <c:lblAlgn val="ctr"/>
        <c:lblOffset val="100"/>
        <c:noMultiLvlLbl val="0"/>
      </c:catAx>
      <c:valAx>
        <c:axId val="610838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1112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114496"/>
        <c:axId val="6108416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348480"/>
        <c:axId val="610842240"/>
      </c:lineChart>
      <c:catAx>
        <c:axId val="61111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08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8416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1114496"/>
        <c:crosses val="autoZero"/>
        <c:crossBetween val="between"/>
      </c:valAx>
      <c:catAx>
        <c:axId val="611348480"/>
        <c:scaling>
          <c:orientation val="minMax"/>
        </c:scaling>
        <c:delete val="1"/>
        <c:axPos val="b"/>
        <c:majorTickMark val="out"/>
        <c:minorTickMark val="none"/>
        <c:tickLblPos val="none"/>
        <c:crossAx val="610842240"/>
        <c:crosses val="autoZero"/>
        <c:auto val="1"/>
        <c:lblAlgn val="ctr"/>
        <c:lblOffset val="100"/>
        <c:noMultiLvlLbl val="0"/>
      </c:catAx>
      <c:valAx>
        <c:axId val="610842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1348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349504"/>
        <c:axId val="6111735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83496483155099E-2"/>
                  <c:y val="-0.3596372525481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-0.350964768050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7069888454808E-2"/>
                  <c:y val="-0.10224522435874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17685544909337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09149856780987E-2"/>
                  <c:y val="-0.22288457947438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350016"/>
        <c:axId val="611174080"/>
      </c:lineChart>
      <c:catAx>
        <c:axId val="6113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117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1735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1349504"/>
        <c:crosses val="autoZero"/>
        <c:crossBetween val="between"/>
      </c:valAx>
      <c:catAx>
        <c:axId val="611350016"/>
        <c:scaling>
          <c:orientation val="minMax"/>
        </c:scaling>
        <c:delete val="1"/>
        <c:axPos val="b"/>
        <c:majorTickMark val="out"/>
        <c:minorTickMark val="none"/>
        <c:tickLblPos val="none"/>
        <c:crossAx val="611174080"/>
        <c:crosses val="autoZero"/>
        <c:auto val="1"/>
        <c:lblAlgn val="ctr"/>
        <c:lblOffset val="100"/>
        <c:noMultiLvlLbl val="0"/>
      </c:catAx>
      <c:valAx>
        <c:axId val="6111740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1350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753472"/>
        <c:axId val="6117978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459072"/>
        <c:axId val="611798400"/>
      </c:lineChart>
      <c:catAx>
        <c:axId val="61175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17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797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1753472"/>
        <c:crosses val="autoZero"/>
        <c:crossBetween val="between"/>
      </c:valAx>
      <c:catAx>
        <c:axId val="611459072"/>
        <c:scaling>
          <c:orientation val="minMax"/>
        </c:scaling>
        <c:delete val="1"/>
        <c:axPos val="b"/>
        <c:majorTickMark val="out"/>
        <c:minorTickMark val="none"/>
        <c:tickLblPos val="none"/>
        <c:crossAx val="611798400"/>
        <c:crosses val="autoZero"/>
        <c:auto val="1"/>
        <c:lblAlgn val="ctr"/>
        <c:lblOffset val="100"/>
        <c:noMultiLvlLbl val="0"/>
      </c:catAx>
      <c:valAx>
        <c:axId val="611798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1459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6928675495604638"/>
          <c:w val="0.90468819022231306"/>
          <c:h val="0.372176731546810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1103547</c:v>
                </c:pt>
                <c:pt idx="1">
                  <c:v>561474</c:v>
                </c:pt>
                <c:pt idx="2">
                  <c:v>382155</c:v>
                </c:pt>
                <c:pt idx="3">
                  <c:v>164431</c:v>
                </c:pt>
                <c:pt idx="4">
                  <c:v>14888</c:v>
                </c:pt>
                <c:pt idx="5">
                  <c:v>542073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1050745</c:v>
                </c:pt>
                <c:pt idx="1">
                  <c:v>518976</c:v>
                </c:pt>
                <c:pt idx="2">
                  <c:v>359419</c:v>
                </c:pt>
                <c:pt idx="3">
                  <c:v>146753</c:v>
                </c:pt>
                <c:pt idx="4">
                  <c:v>12804</c:v>
                </c:pt>
                <c:pt idx="5">
                  <c:v>531769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4130432"/>
        <c:axId val="51356812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9323293008332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6477548414556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64946099832E-2"/>
                  <c:y val="-0.22870201515870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734558651567E-2"/>
                  <c:y val="-5.8656342593350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226422081105E-2"/>
                  <c:y val="8.3534303534303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634884672679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5.0251964082627089E-2</c:v>
                </c:pt>
                <c:pt idx="1">
                  <c:v>8.1888179800221977E-2</c:v>
                </c:pt>
                <c:pt idx="2">
                  <c:v>6.3257646368166401E-2</c:v>
                </c:pt>
                <c:pt idx="3">
                  <c:v>0.12046091050949555</c:v>
                </c:pt>
                <c:pt idx="4">
                  <c:v>0.16276163698844112</c:v>
                </c:pt>
                <c:pt idx="5">
                  <c:v>1.9376834678215542E-2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130944"/>
        <c:axId val="513568704"/>
      </c:lineChart>
      <c:catAx>
        <c:axId val="15413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56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35681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4130432"/>
        <c:crosses val="autoZero"/>
        <c:crossBetween val="between"/>
      </c:valAx>
      <c:catAx>
        <c:axId val="154130944"/>
        <c:scaling>
          <c:orientation val="minMax"/>
        </c:scaling>
        <c:delete val="1"/>
        <c:axPos val="b"/>
        <c:majorTickMark val="out"/>
        <c:minorTickMark val="none"/>
        <c:tickLblPos val="none"/>
        <c:crossAx val="513568704"/>
        <c:crosses val="autoZero"/>
        <c:auto val="1"/>
        <c:lblAlgn val="ctr"/>
        <c:lblOffset val="100"/>
        <c:noMultiLvlLbl val="0"/>
      </c:catAx>
      <c:valAx>
        <c:axId val="5135687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4130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categ'!$L$44:$L$51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categ'!$J$44:$J$51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461632"/>
        <c:axId val="6118012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25E-2"/>
                  <c:y val="-2.37416059780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8287310675E-2"/>
                  <c:y val="-0.19070295410706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4.9765615209629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04480795724037E-2"/>
                  <c:y val="-1.4832890274419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22587799921623E-2"/>
                  <c:y val="0.1514020455455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270512235226623E-2"/>
                  <c:y val="-0.34607113803684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categ'!$N$44:$N$51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462144"/>
        <c:axId val="611801856"/>
      </c:lineChart>
      <c:catAx>
        <c:axId val="6114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1180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18012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11461632"/>
        <c:crosses val="autoZero"/>
        <c:crossBetween val="between"/>
      </c:valAx>
      <c:catAx>
        <c:axId val="611462144"/>
        <c:scaling>
          <c:orientation val="minMax"/>
        </c:scaling>
        <c:delete val="1"/>
        <c:axPos val="b"/>
        <c:majorTickMark val="out"/>
        <c:minorTickMark val="none"/>
        <c:tickLblPos val="none"/>
        <c:crossAx val="611801856"/>
        <c:crosses val="autoZero"/>
        <c:auto val="1"/>
        <c:lblAlgn val="ctr"/>
        <c:lblOffset val="100"/>
        <c:noMultiLvlLbl val="0"/>
      </c:catAx>
      <c:valAx>
        <c:axId val="611801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11462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1.023036816343903E-2"/>
                  <c:y val="4.97590742333678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categ'!$L$27,'Oferta Alojat Estim tipol categ'!$L$24:$L$26)</c:f>
              <c:numCache>
                <c:formatCode>#,##0_)</c:formatCode>
                <c:ptCount val="4"/>
                <c:pt idx="0">
                  <c:v>26404</c:v>
                </c:pt>
                <c:pt idx="1">
                  <c:v>13307</c:v>
                </c:pt>
                <c:pt idx="2">
                  <c:v>5941</c:v>
                </c:pt>
                <c:pt idx="3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categ'!$I$51,'Oferta Alojat Estim tipol categ'!$I$46:$I$50)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categ'!$M$51,'Oferta Alojat Estim tipol categ'!$M$46:$M$50)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Septiembre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Septiembre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131908</c:v>
                </c:pt>
                <c:pt idx="1">
                  <c:v>81869</c:v>
                </c:pt>
                <c:pt idx="2">
                  <c:v>48603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96123392"/>
        <c:axId val="605190336"/>
      </c:barChart>
      <c:catAx>
        <c:axId val="49612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519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190336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9612339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579407</c:v>
                </c:pt>
                <c:pt idx="1">
                  <c:v>422653</c:v>
                </c:pt>
                <c:pt idx="2">
                  <c:v>349059</c:v>
                </c:pt>
                <c:pt idx="3">
                  <c:v>59740</c:v>
                </c:pt>
                <c:pt idx="4">
                  <c:v>13854</c:v>
                </c:pt>
                <c:pt idx="5">
                  <c:v>156754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552396</c:v>
                </c:pt>
                <c:pt idx="1">
                  <c:v>406931</c:v>
                </c:pt>
                <c:pt idx="2">
                  <c:v>345534</c:v>
                </c:pt>
                <c:pt idx="3">
                  <c:v>51085</c:v>
                </c:pt>
                <c:pt idx="4">
                  <c:v>10312</c:v>
                </c:pt>
                <c:pt idx="5">
                  <c:v>145465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8683136"/>
        <c:axId val="51357100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09864619313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-0.431095977867631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41996987902499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10855239248940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04324324324324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2189948515644E-2"/>
                  <c:y val="-0.26785469903580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4.8897892091905079E-2</c:v>
                </c:pt>
                <c:pt idx="1">
                  <c:v>3.8635542634992172E-2</c:v>
                </c:pt>
                <c:pt idx="2">
                  <c:v>1.0201601000191008E-2</c:v>
                </c:pt>
                <c:pt idx="3">
                  <c:v>0.16942350983654694</c:v>
                </c:pt>
                <c:pt idx="4">
                  <c:v>0.34348332040341351</c:v>
                </c:pt>
                <c:pt idx="5">
                  <c:v>7.7606297047399714E-2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683648"/>
        <c:axId val="513571584"/>
      </c:lineChart>
      <c:catAx>
        <c:axId val="15868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357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35710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8683136"/>
        <c:crosses val="autoZero"/>
        <c:crossBetween val="between"/>
      </c:valAx>
      <c:catAx>
        <c:axId val="158683648"/>
        <c:scaling>
          <c:orientation val="minMax"/>
        </c:scaling>
        <c:delete val="1"/>
        <c:axPos val="b"/>
        <c:majorTickMark val="out"/>
        <c:minorTickMark val="none"/>
        <c:tickLblPos val="none"/>
        <c:crossAx val="513571584"/>
        <c:crosses val="autoZero"/>
        <c:auto val="1"/>
        <c:lblAlgn val="ctr"/>
        <c:lblOffset val="100"/>
        <c:noMultiLvlLbl val="0"/>
      </c:catAx>
      <c:valAx>
        <c:axId val="5135715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8683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0.71171016114111141</c:v>
                </c:pt>
                <c:pt idx="1">
                  <c:v>0.28751532884404379</c:v>
                </c:pt>
                <c:pt idx="2">
                  <c:v>4.7331167573847377E-4</c:v>
                </c:pt>
                <c:pt idx="3">
                  <c:v>3.011983391063015E-4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496120320"/>
        <c:axId val="609626368"/>
      </c:barChart>
      <c:catAx>
        <c:axId val="49612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0962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6263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496120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0.42454424416222858</c:v>
                </c:pt>
                <c:pt idx="1">
                  <c:v>0.5749436706267923</c:v>
                </c:pt>
                <c:pt idx="2">
                  <c:v>0</c:v>
                </c:pt>
                <c:pt idx="3">
                  <c:v>5.1208521097910692E-4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520721408"/>
        <c:axId val="609629824"/>
      </c:barChart>
      <c:catAx>
        <c:axId val="52072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0962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6298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520721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520721920"/>
        <c:axId val="609857472"/>
      </c:barChart>
      <c:catAx>
        <c:axId val="52072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0985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9857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520721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TENERIFE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Septiembre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0.62065227279619128</c:v>
                </c:pt>
                <c:pt idx="1">
                  <c:v>0.36846135185129031</c:v>
                </c:pt>
                <c:pt idx="2">
                  <c:v>4.1013433605240016E-3</c:v>
                </c:pt>
                <c:pt idx="3">
                  <c:v>6.7850319919944202E-3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619256832"/>
        <c:axId val="613521600"/>
      </c:barChart>
      <c:catAx>
        <c:axId val="6192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1352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5216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619256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categoría'!$L$24,'Alojados tipología y categoría'!$L$26:$L$31,'Alojados tipología y categoría'!$L$33)</c:f>
              <c:numCache>
                <c:formatCode>#,##0_)</c:formatCode>
                <c:ptCount val="8"/>
                <c:pt idx="0">
                  <c:v>3846604</c:v>
                </c:pt>
                <c:pt idx="1">
                  <c:v>2535304</c:v>
                </c:pt>
                <c:pt idx="2">
                  <c:v>394224</c:v>
                </c:pt>
                <c:pt idx="3">
                  <c:v>1519117</c:v>
                </c:pt>
                <c:pt idx="4">
                  <c:v>504959</c:v>
                </c:pt>
                <c:pt idx="5">
                  <c:v>77705</c:v>
                </c:pt>
                <c:pt idx="6">
                  <c:v>39299</c:v>
                </c:pt>
                <c:pt idx="7">
                  <c:v>1311300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categoría'!$J$24,'Alojados tipología y categoría'!$J$26:$J$31,'Alojados tipología y categoría'!$J$33)</c:f>
              <c:numCache>
                <c:formatCode>#,##0_)</c:formatCode>
                <c:ptCount val="8"/>
                <c:pt idx="0">
                  <c:v>3664818</c:v>
                </c:pt>
                <c:pt idx="1">
                  <c:v>2369850</c:v>
                </c:pt>
                <c:pt idx="2">
                  <c:v>384329</c:v>
                </c:pt>
                <c:pt idx="3">
                  <c:v>1450035</c:v>
                </c:pt>
                <c:pt idx="4">
                  <c:v>434095</c:v>
                </c:pt>
                <c:pt idx="5">
                  <c:v>72055</c:v>
                </c:pt>
                <c:pt idx="6">
                  <c:v>29336</c:v>
                </c:pt>
                <c:pt idx="7">
                  <c:v>1294968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4131968"/>
        <c:axId val="5162410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9718303403342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85150031921685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6634865028565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1202079002079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15558858676968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4513693584559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categoría'!$N$24,'Alojados tipología y categoría'!$N$26:$N$31,'Alojados tipología y categoría'!$N$33)</c:f>
              <c:numCache>
                <c:formatCode>0.0%</c:formatCode>
                <c:ptCount val="8"/>
                <c:pt idx="0">
                  <c:v>4.9603008935232173E-2</c:v>
                </c:pt>
                <c:pt idx="1">
                  <c:v>6.9816233094921687E-2</c:v>
                </c:pt>
                <c:pt idx="2">
                  <c:v>2.5746170598627716E-2</c:v>
                </c:pt>
                <c:pt idx="3">
                  <c:v>4.7641608650825562E-2</c:v>
                </c:pt>
                <c:pt idx="4">
                  <c:v>0.16324537255669846</c:v>
                </c:pt>
                <c:pt idx="5">
                  <c:v>7.8412323919228477E-2</c:v>
                </c:pt>
                <c:pt idx="6">
                  <c:v>0.33961685301336253</c:v>
                </c:pt>
                <c:pt idx="7">
                  <c:v>1.2611894656856304E-2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684672"/>
        <c:axId val="516241600"/>
      </c:lineChart>
      <c:catAx>
        <c:axId val="15413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1624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62410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4131968"/>
        <c:crosses val="autoZero"/>
        <c:crossBetween val="between"/>
      </c:valAx>
      <c:catAx>
        <c:axId val="158684672"/>
        <c:scaling>
          <c:orientation val="minMax"/>
        </c:scaling>
        <c:delete val="1"/>
        <c:axPos val="b"/>
        <c:majorTickMark val="out"/>
        <c:minorTickMark val="none"/>
        <c:tickLblPos val="none"/>
        <c:crossAx val="516241600"/>
        <c:crosses val="autoZero"/>
        <c:auto val="1"/>
        <c:lblAlgn val="ctr"/>
        <c:lblOffset val="100"/>
        <c:noMultiLvlLbl val="0"/>
      </c:catAx>
      <c:valAx>
        <c:axId val="5162416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8684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sept.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29614954</c:v>
                </c:pt>
                <c:pt idx="1">
                  <c:v>18485284</c:v>
                </c:pt>
                <c:pt idx="2">
                  <c:v>11129670</c:v>
                </c:pt>
                <c:pt idx="3">
                  <c:v>11203934</c:v>
                </c:pt>
                <c:pt idx="4">
                  <c:v>7809977</c:v>
                </c:pt>
                <c:pt idx="5">
                  <c:v>3393957</c:v>
                </c:pt>
                <c:pt idx="6">
                  <c:v>8997600</c:v>
                </c:pt>
                <c:pt idx="7">
                  <c:v>4472691</c:v>
                </c:pt>
                <c:pt idx="8">
                  <c:v>4524909</c:v>
                </c:pt>
                <c:pt idx="9">
                  <c:v>4215989</c:v>
                </c:pt>
                <c:pt idx="10">
                  <c:v>3032814</c:v>
                </c:pt>
                <c:pt idx="11">
                  <c:v>1183175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89620480"/>
        <c:axId val="510443520"/>
      </c:barChart>
      <c:catAx>
        <c:axId val="8962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1044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44352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962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51918280485209622"/>
          <c:w val="0.93860452198157263"/>
          <c:h val="0.29733265670273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11203934</c:v>
                </c:pt>
                <c:pt idx="1">
                  <c:v>7809977</c:v>
                </c:pt>
                <c:pt idx="2">
                  <c:v>1370484</c:v>
                </c:pt>
                <c:pt idx="3">
                  <c:v>4900507</c:v>
                </c:pt>
                <c:pt idx="4">
                  <c:v>1417462</c:v>
                </c:pt>
                <c:pt idx="5">
                  <c:v>121524</c:v>
                </c:pt>
                <c:pt idx="6">
                  <c:v>3393957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10740380</c:v>
                </c:pt>
                <c:pt idx="1">
                  <c:v>7275803</c:v>
                </c:pt>
                <c:pt idx="2">
                  <c:v>1395479</c:v>
                </c:pt>
                <c:pt idx="3">
                  <c:v>4665077</c:v>
                </c:pt>
                <c:pt idx="4">
                  <c:v>1096110</c:v>
                </c:pt>
                <c:pt idx="5">
                  <c:v>119137</c:v>
                </c:pt>
                <c:pt idx="6">
                  <c:v>3464577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8120704"/>
        <c:axId val="518215296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72047407795439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-4.878386563425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19643753990210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6483801790888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4.3159925440254439E-2</c:v>
                </c:pt>
                <c:pt idx="1">
                  <c:v>7.341787566265881E-2</c:v>
                </c:pt>
                <c:pt idx="2">
                  <c:v>-1.79114124970709E-2</c:v>
                </c:pt>
                <c:pt idx="3">
                  <c:v>5.0466476759118875E-2</c:v>
                </c:pt>
                <c:pt idx="4">
                  <c:v>0.29317495506837815</c:v>
                </c:pt>
                <c:pt idx="5">
                  <c:v>2.0035757153529132E-2</c:v>
                </c:pt>
                <c:pt idx="6">
                  <c:v>-2.0383440749043823E-2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8122240"/>
        <c:axId val="518215872"/>
      </c:lineChart>
      <c:catAx>
        <c:axId val="21812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1821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215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8120704"/>
        <c:crosses val="autoZero"/>
        <c:crossBetween val="between"/>
      </c:valAx>
      <c:catAx>
        <c:axId val="218122240"/>
        <c:scaling>
          <c:orientation val="minMax"/>
        </c:scaling>
        <c:delete val="1"/>
        <c:axPos val="b"/>
        <c:majorTickMark val="out"/>
        <c:minorTickMark val="none"/>
        <c:tickLblPos val="none"/>
        <c:crossAx val="518215872"/>
        <c:crosses val="autoZero"/>
        <c:auto val="1"/>
        <c:lblAlgn val="ctr"/>
        <c:lblOffset val="100"/>
        <c:noMultiLvlLbl val="0"/>
      </c:catAx>
      <c:valAx>
        <c:axId val="518215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8122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8997600</c:v>
                </c:pt>
                <c:pt idx="1">
                  <c:v>4472691</c:v>
                </c:pt>
                <c:pt idx="2">
                  <c:v>3215665</c:v>
                </c:pt>
                <c:pt idx="3">
                  <c:v>1173392</c:v>
                </c:pt>
                <c:pt idx="4">
                  <c:v>83634</c:v>
                </c:pt>
                <c:pt idx="5">
                  <c:v>4524909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8818806</c:v>
                </c:pt>
                <c:pt idx="1">
                  <c:v>4338155</c:v>
                </c:pt>
                <c:pt idx="2">
                  <c:v>3059396</c:v>
                </c:pt>
                <c:pt idx="3">
                  <c:v>1202007</c:v>
                </c:pt>
                <c:pt idx="4">
                  <c:v>76752</c:v>
                </c:pt>
                <c:pt idx="5">
                  <c:v>4480651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8564608"/>
        <c:axId val="522550592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83223926531013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23982811400134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0.12651726226529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0.19653837968798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3087039795701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2.0274173170381569E-2</c:v>
                </c:pt>
                <c:pt idx="1">
                  <c:v>3.101226212525832E-2</c:v>
                </c:pt>
                <c:pt idx="2">
                  <c:v>5.1078382791897484E-2</c:v>
                </c:pt>
                <c:pt idx="3">
                  <c:v>-2.3806017768615323E-2</c:v>
                </c:pt>
                <c:pt idx="4">
                  <c:v>8.9665415884928074E-2</c:v>
                </c:pt>
                <c:pt idx="5">
                  <c:v>9.8775825209327841E-3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328448"/>
        <c:axId val="518356992"/>
      </c:lineChart>
      <c:catAx>
        <c:axId val="21856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2255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5505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8564608"/>
        <c:crosses val="autoZero"/>
        <c:crossBetween val="between"/>
      </c:valAx>
      <c:catAx>
        <c:axId val="220328448"/>
        <c:scaling>
          <c:orientation val="minMax"/>
        </c:scaling>
        <c:delete val="1"/>
        <c:axPos val="b"/>
        <c:majorTickMark val="out"/>
        <c:minorTickMark val="none"/>
        <c:tickLblPos val="none"/>
        <c:crossAx val="518356992"/>
        <c:crosses val="autoZero"/>
        <c:auto val="1"/>
        <c:lblAlgn val="ctr"/>
        <c:lblOffset val="100"/>
        <c:noMultiLvlLbl val="0"/>
      </c:catAx>
      <c:valAx>
        <c:axId val="5183569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0328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sept.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4215989</c:v>
                </c:pt>
                <c:pt idx="1">
                  <c:v>3032814</c:v>
                </c:pt>
                <c:pt idx="2">
                  <c:v>2561679</c:v>
                </c:pt>
                <c:pt idx="3">
                  <c:v>425903</c:v>
                </c:pt>
                <c:pt idx="4">
                  <c:v>45232</c:v>
                </c:pt>
                <c:pt idx="5">
                  <c:v>1183175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sept.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4026320</c:v>
                </c:pt>
                <c:pt idx="1">
                  <c:v>2948433</c:v>
                </c:pt>
                <c:pt idx="2">
                  <c:v>2569991</c:v>
                </c:pt>
                <c:pt idx="3">
                  <c:v>354895</c:v>
                </c:pt>
                <c:pt idx="4">
                  <c:v>23547</c:v>
                </c:pt>
                <c:pt idx="5">
                  <c:v>1077887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0330496"/>
        <c:axId val="518359872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1120641892026E-2"/>
                  <c:y val="-0.557878108271809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6020266177746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967780029035E-2"/>
                  <c:y val="-0.42589356164159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42353873716479E-2"/>
                  <c:y val="-0.1616573084289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680983058932E-2"/>
                  <c:y val="0.14664232979193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795979504640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4.7107284070814041E-2</c:v>
                </c:pt>
                <c:pt idx="1">
                  <c:v>2.8618930801547805E-2</c:v>
                </c:pt>
                <c:pt idx="2">
                  <c:v>-3.2342525713125064E-3</c:v>
                </c:pt>
                <c:pt idx="3">
                  <c:v>0.20008171430986629</c:v>
                </c:pt>
                <c:pt idx="4">
                  <c:v>0.92092410922835177</c:v>
                </c:pt>
                <c:pt idx="5">
                  <c:v>9.7679997996079362E-2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331008"/>
        <c:axId val="518360448"/>
      </c:lineChart>
      <c:catAx>
        <c:axId val="2203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183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83598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0330496"/>
        <c:crosses val="autoZero"/>
        <c:crossBetween val="between"/>
      </c:valAx>
      <c:catAx>
        <c:axId val="220331008"/>
        <c:scaling>
          <c:orientation val="minMax"/>
        </c:scaling>
        <c:delete val="1"/>
        <c:axPos val="b"/>
        <c:majorTickMark val="out"/>
        <c:minorTickMark val="none"/>
        <c:tickLblPos val="none"/>
        <c:crossAx val="518360448"/>
        <c:crosses val="autoZero"/>
        <c:auto val="1"/>
        <c:lblAlgn val="ctr"/>
        <c:lblOffset val="100"/>
        <c:noMultiLvlLbl val="0"/>
      </c:catAx>
      <c:valAx>
        <c:axId val="518360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0331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Relationship Id="rId4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image" Target="../media/image2.jpeg"/><Relationship Id="rId7" Type="http://schemas.openxmlformats.org/officeDocument/2006/relationships/chart" Target="../charts/chart27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3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0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463550</xdr:colOff>
      <xdr:row>23</xdr:row>
      <xdr:rowOff>85725</xdr:rowOff>
    </xdr:from>
    <xdr:to>
      <xdr:col>16</xdr:col>
      <xdr:colOff>1035050</xdr:colOff>
      <xdr:row>39</xdr:row>
      <xdr:rowOff>92075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27</xdr:row>
      <xdr:rowOff>66675</xdr:rowOff>
    </xdr:from>
    <xdr:to>
      <xdr:col>3</xdr:col>
      <xdr:colOff>314325</xdr:colOff>
      <xdr:row>29</xdr:row>
      <xdr:rowOff>104775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603250</xdr:colOff>
      <xdr:row>20</xdr:row>
      <xdr:rowOff>298450</xdr:rowOff>
    </xdr:from>
    <xdr:to>
      <xdr:col>17</xdr:col>
      <xdr:colOff>22225</xdr:colOff>
      <xdr:row>36</xdr:row>
      <xdr:rowOff>177800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19050</xdr:rowOff>
    </xdr:from>
    <xdr:to>
      <xdr:col>3</xdr:col>
      <xdr:colOff>400050</xdr:colOff>
      <xdr:row>29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104775</xdr:colOff>
      <xdr:row>5</xdr:row>
      <xdr:rowOff>104775</xdr:rowOff>
    </xdr:from>
    <xdr:to>
      <xdr:col>7</xdr:col>
      <xdr:colOff>466725</xdr:colOff>
      <xdr:row>6</xdr:row>
      <xdr:rowOff>238125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39</xdr:row>
      <xdr:rowOff>114300</xdr:rowOff>
    </xdr:from>
    <xdr:to>
      <xdr:col>8</xdr:col>
      <xdr:colOff>723900</xdr:colOff>
      <xdr:row>40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29</xdr:row>
      <xdr:rowOff>85725</xdr:rowOff>
    </xdr:from>
    <xdr:to>
      <xdr:col>6</xdr:col>
      <xdr:colOff>447675</xdr:colOff>
      <xdr:row>31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158750</xdr:colOff>
      <xdr:row>45</xdr:row>
      <xdr:rowOff>6350</xdr:rowOff>
    </xdr:from>
    <xdr:to>
      <xdr:col>15</xdr:col>
      <xdr:colOff>520700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120650</xdr:colOff>
      <xdr:row>65</xdr:row>
      <xdr:rowOff>31750</xdr:rowOff>
    </xdr:from>
    <xdr:to>
      <xdr:col>9</xdr:col>
      <xdr:colOff>92075</xdr:colOff>
      <xdr:row>85</xdr:row>
      <xdr:rowOff>60325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9</xdr:col>
      <xdr:colOff>431800</xdr:colOff>
      <xdr:row>64</xdr:row>
      <xdr:rowOff>146050</xdr:rowOff>
    </xdr:from>
    <xdr:to>
      <xdr:col>17</xdr:col>
      <xdr:colOff>523875</xdr:colOff>
      <xdr:row>85</xdr:row>
      <xdr:rowOff>41274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117475</xdr:colOff>
      <xdr:row>56</xdr:row>
      <xdr:rowOff>0</xdr:rowOff>
    </xdr:from>
    <xdr:to>
      <xdr:col>8</xdr:col>
      <xdr:colOff>88900</xdr:colOff>
      <xdr:row>72</xdr:row>
      <xdr:rowOff>152399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685800</xdr:colOff>
      <xdr:row>55</xdr:row>
      <xdr:rowOff>180975</xdr:rowOff>
    </xdr:from>
    <xdr:to>
      <xdr:col>15</xdr:col>
      <xdr:colOff>657225</xdr:colOff>
      <xdr:row>72</xdr:row>
      <xdr:rowOff>126999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25</xdr:row>
      <xdr:rowOff>133350</xdr:rowOff>
    </xdr:from>
    <xdr:to>
      <xdr:col>9</xdr:col>
      <xdr:colOff>628650</xdr:colOff>
      <xdr:row>27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133350</xdr:colOff>
      <xdr:row>22</xdr:row>
      <xdr:rowOff>161925</xdr:rowOff>
    </xdr:from>
    <xdr:to>
      <xdr:col>16</xdr:col>
      <xdr:colOff>171450</xdr:colOff>
      <xdr:row>39</xdr:row>
      <xdr:rowOff>152399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114300</xdr:colOff>
      <xdr:row>22</xdr:row>
      <xdr:rowOff>123825</xdr:rowOff>
    </xdr:from>
    <xdr:to>
      <xdr:col>16</xdr:col>
      <xdr:colOff>1069974</xdr:colOff>
      <xdr:row>38</xdr:row>
      <xdr:rowOff>130175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27</xdr:row>
      <xdr:rowOff>76200</xdr:rowOff>
    </xdr:from>
    <xdr:to>
      <xdr:col>7</xdr:col>
      <xdr:colOff>581025</xdr:colOff>
      <xdr:row>29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acum. sept. 2014</v>
          </cell>
        </row>
        <row r="8">
          <cell r="E8">
            <v>3846604</v>
          </cell>
        </row>
        <row r="9">
          <cell r="E9">
            <v>2535304</v>
          </cell>
        </row>
        <row r="10">
          <cell r="E10">
            <v>1311300</v>
          </cell>
        </row>
        <row r="12">
          <cell r="E12">
            <v>1345094</v>
          </cell>
        </row>
        <row r="13">
          <cell r="E13">
            <v>973188</v>
          </cell>
        </row>
        <row r="14">
          <cell r="E14">
            <v>371906</v>
          </cell>
        </row>
        <row r="16">
          <cell r="E16">
            <v>1103547</v>
          </cell>
        </row>
        <row r="17">
          <cell r="E17">
            <v>561474</v>
          </cell>
        </row>
        <row r="18">
          <cell r="E18">
            <v>542073</v>
          </cell>
        </row>
        <row r="20">
          <cell r="E20">
            <v>579407</v>
          </cell>
        </row>
        <row r="21">
          <cell r="E21">
            <v>422653</v>
          </cell>
        </row>
        <row r="22">
          <cell r="E22">
            <v>156754</v>
          </cell>
        </row>
        <row r="24">
          <cell r="E24">
            <v>144262</v>
          </cell>
        </row>
        <row r="25">
          <cell r="E25">
            <v>144262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acum. sept. 2013</v>
          </cell>
          <cell r="E6" t="str">
            <v>acum. sept. 2014</v>
          </cell>
          <cell r="G6" t="str">
            <v>var. interanual</v>
          </cell>
          <cell r="J6" t="str">
            <v>acum. sept. 2013</v>
          </cell>
          <cell r="L6" t="str">
            <v>acum. sept. 2014</v>
          </cell>
          <cell r="N6" t="str">
            <v>var. interanual</v>
          </cell>
        </row>
        <row r="8">
          <cell r="B8" t="str">
            <v>Total Alojados</v>
          </cell>
          <cell r="C8">
            <v>1298827</v>
          </cell>
          <cell r="E8">
            <v>1345094</v>
          </cell>
          <cell r="G8">
            <v>3.5622142132862959E-2</v>
          </cell>
          <cell r="I8" t="str">
            <v>Total Alojados</v>
          </cell>
          <cell r="J8">
            <v>1050745</v>
          </cell>
          <cell r="L8">
            <v>1103547</v>
          </cell>
          <cell r="N8">
            <v>5.0251964082627089E-2</v>
          </cell>
        </row>
        <row r="10">
          <cell r="B10" t="str">
            <v>Hotelera</v>
          </cell>
          <cell r="C10">
            <v>905698</v>
          </cell>
          <cell r="E10">
            <v>973188</v>
          </cell>
          <cell r="G10">
            <v>7.4517112768273747E-2</v>
          </cell>
          <cell r="I10" t="str">
            <v>Hotelera</v>
          </cell>
          <cell r="J10">
            <v>518976</v>
          </cell>
          <cell r="L10">
            <v>561474</v>
          </cell>
          <cell r="N10">
            <v>8.1888179800221977E-2</v>
          </cell>
        </row>
        <row r="11">
          <cell r="I11" t="str">
            <v>5*</v>
          </cell>
          <cell r="J11">
            <v>61008</v>
          </cell>
          <cell r="L11">
            <v>52401</v>
          </cell>
          <cell r="N11">
            <v>-0.14107985837922896</v>
          </cell>
        </row>
        <row r="12">
          <cell r="I12" t="str">
            <v>4*</v>
          </cell>
          <cell r="J12">
            <v>298411</v>
          </cell>
          <cell r="L12">
            <v>329754</v>
          </cell>
          <cell r="N12">
            <v>0.10503299141117452</v>
          </cell>
        </row>
        <row r="13">
          <cell r="B13" t="str">
            <v>5*</v>
          </cell>
          <cell r="C13">
            <v>181043</v>
          </cell>
          <cell r="E13">
            <v>183519</v>
          </cell>
          <cell r="G13">
            <v>1.3676308943179245E-2</v>
          </cell>
          <cell r="I13" t="str">
            <v>4* y 5*</v>
          </cell>
          <cell r="J13">
            <v>359419</v>
          </cell>
          <cell r="L13">
            <v>382155</v>
          </cell>
          <cell r="N13">
            <v>6.3257646368166401E-2</v>
          </cell>
        </row>
        <row r="14">
          <cell r="B14" t="str">
            <v>4*</v>
          </cell>
          <cell r="C14">
            <v>577834</v>
          </cell>
          <cell r="E14">
            <v>603447</v>
          </cell>
          <cell r="G14">
            <v>4.4325879058691599E-2</v>
          </cell>
          <cell r="I14" t="str">
            <v>3*</v>
          </cell>
          <cell r="J14">
            <v>146753</v>
          </cell>
          <cell r="L14">
            <v>164431</v>
          </cell>
          <cell r="N14">
            <v>0.12046091050949555</v>
          </cell>
        </row>
        <row r="15">
          <cell r="B15" t="str">
            <v>3*</v>
          </cell>
          <cell r="C15">
            <v>130854</v>
          </cell>
          <cell r="E15">
            <v>169789</v>
          </cell>
          <cell r="G15">
            <v>0.2975453558928271</v>
          </cell>
          <cell r="I15" t="str">
            <v>1* y 2*</v>
          </cell>
          <cell r="J15">
            <v>12804</v>
          </cell>
          <cell r="L15">
            <v>14888</v>
          </cell>
          <cell r="N15">
            <v>0.16276163698844112</v>
          </cell>
        </row>
        <row r="16">
          <cell r="B16" t="str">
            <v>1* y 2*</v>
          </cell>
          <cell r="C16">
            <v>15967</v>
          </cell>
          <cell r="E16">
            <v>16433</v>
          </cell>
          <cell r="G16">
            <v>2.9185194463581136E-2</v>
          </cell>
        </row>
        <row r="17">
          <cell r="I17" t="str">
            <v>Extrahotelera</v>
          </cell>
          <cell r="J17">
            <v>531769</v>
          </cell>
          <cell r="L17">
            <v>542073</v>
          </cell>
          <cell r="N17">
            <v>1.9376834678215542E-2</v>
          </cell>
        </row>
        <row r="18">
          <cell r="B18" t="str">
            <v>Extrahotelera</v>
          </cell>
          <cell r="C18">
            <v>393129</v>
          </cell>
          <cell r="E18">
            <v>371906</v>
          </cell>
          <cell r="G18">
            <v>-5.3984824319752552E-2</v>
          </cell>
        </row>
        <row r="22">
          <cell r="C22" t="str">
            <v>acum. sept. 2013</v>
          </cell>
          <cell r="E22" t="str">
            <v>acum. sept. 2014</v>
          </cell>
          <cell r="G22" t="str">
            <v>var. interanual</v>
          </cell>
          <cell r="J22" t="str">
            <v>acum. sept. 2013</v>
          </cell>
          <cell r="L22" t="str">
            <v>acum. sept. 2014</v>
          </cell>
          <cell r="N22" t="str">
            <v>var. interanual</v>
          </cell>
        </row>
        <row r="24">
          <cell r="B24" t="str">
            <v>Total Alojados</v>
          </cell>
          <cell r="C24">
            <v>552396</v>
          </cell>
          <cell r="E24">
            <v>579407</v>
          </cell>
          <cell r="G24">
            <v>4.8897892091905079E-2</v>
          </cell>
          <cell r="I24" t="str">
            <v>Total Alojados</v>
          </cell>
          <cell r="J24">
            <v>126470</v>
          </cell>
          <cell r="L24">
            <v>144262</v>
          </cell>
          <cell r="N24">
            <v>0.14068158456550961</v>
          </cell>
        </row>
        <row r="26">
          <cell r="B26" t="str">
            <v>Hotelera</v>
          </cell>
          <cell r="C26">
            <v>406931</v>
          </cell>
          <cell r="E26">
            <v>422653</v>
          </cell>
          <cell r="G26">
            <v>3.8635542634992172E-2</v>
          </cell>
          <cell r="I26" t="str">
            <v>Hotelera</v>
          </cell>
          <cell r="J26">
            <v>126470</v>
          </cell>
          <cell r="L26">
            <v>144262</v>
          </cell>
          <cell r="N26">
            <v>0.14068158456550961</v>
          </cell>
        </row>
        <row r="27">
          <cell r="B27" t="str">
            <v>4* y 5*</v>
          </cell>
          <cell r="C27">
            <v>345534</v>
          </cell>
          <cell r="E27">
            <v>349059</v>
          </cell>
          <cell r="G27">
            <v>1.0201601000191008E-2</v>
          </cell>
          <cell r="I27" t="str">
            <v>4* y 5*</v>
          </cell>
          <cell r="J27">
            <v>49310</v>
          </cell>
          <cell r="L27">
            <v>45757</v>
          </cell>
          <cell r="N27">
            <v>-7.2054350030419795E-2</v>
          </cell>
        </row>
        <row r="28">
          <cell r="B28" t="str">
            <v>3*</v>
          </cell>
          <cell r="C28">
            <v>51085</v>
          </cell>
          <cell r="E28">
            <v>59740</v>
          </cell>
          <cell r="G28">
            <v>0.16942350983654694</v>
          </cell>
          <cell r="I28" t="str">
            <v>3*</v>
          </cell>
          <cell r="J28">
            <v>45186</v>
          </cell>
          <cell r="L28">
            <v>63131</v>
          </cell>
          <cell r="N28">
            <v>0.39713628114902844</v>
          </cell>
        </row>
        <row r="29">
          <cell r="B29" t="str">
            <v>1* y 2*</v>
          </cell>
          <cell r="C29">
            <v>10312</v>
          </cell>
          <cell r="E29">
            <v>13854</v>
          </cell>
          <cell r="G29">
            <v>0.34348332040341351</v>
          </cell>
          <cell r="I29" t="str">
            <v>2*</v>
          </cell>
          <cell r="J29">
            <v>22435</v>
          </cell>
          <cell r="L29">
            <v>23081</v>
          </cell>
          <cell r="N29">
            <v>2.8794294628928015E-2</v>
          </cell>
        </row>
        <row r="30">
          <cell r="I30" t="str">
            <v>1*</v>
          </cell>
          <cell r="J30">
            <v>9539</v>
          </cell>
          <cell r="L30">
            <v>12293</v>
          </cell>
          <cell r="N30">
            <v>0.28870950833420694</v>
          </cell>
        </row>
        <row r="31">
          <cell r="B31" t="str">
            <v>Extrahotelera</v>
          </cell>
          <cell r="C31">
            <v>145465</v>
          </cell>
          <cell r="E31">
            <v>156754</v>
          </cell>
          <cell r="G31">
            <v>7.7606297047399714E-2</v>
          </cell>
        </row>
        <row r="38">
          <cell r="C38" t="str">
            <v>acum. sept. 2013</v>
          </cell>
          <cell r="E38" t="str">
            <v>acum. sept. 2014</v>
          </cell>
          <cell r="G38" t="str">
            <v>var. interanual</v>
          </cell>
        </row>
        <row r="40">
          <cell r="B40" t="str">
            <v>Total Alojados</v>
          </cell>
          <cell r="C40">
            <v>3664818</v>
          </cell>
          <cell r="E40">
            <v>3846604</v>
          </cell>
          <cell r="G40">
            <v>4.9603008935232173E-2</v>
          </cell>
        </row>
        <row r="42">
          <cell r="B42" t="str">
            <v>Hotelera</v>
          </cell>
          <cell r="C42">
            <v>2369850</v>
          </cell>
          <cell r="E42">
            <v>2535304</v>
          </cell>
          <cell r="G42">
            <v>6.9816233094921687E-2</v>
          </cell>
        </row>
        <row r="43">
          <cell r="B43" t="str">
            <v>5*</v>
          </cell>
          <cell r="C43">
            <v>384329</v>
          </cell>
          <cell r="E43">
            <v>394224</v>
          </cell>
          <cell r="G43">
            <v>2.5746170598627716E-2</v>
          </cell>
        </row>
        <row r="44">
          <cell r="B44" t="str">
            <v>4*</v>
          </cell>
          <cell r="C44">
            <v>1450035</v>
          </cell>
          <cell r="E44">
            <v>1519117</v>
          </cell>
          <cell r="G44">
            <v>4.7641608650825562E-2</v>
          </cell>
        </row>
        <row r="45">
          <cell r="B45" t="str">
            <v>3*</v>
          </cell>
          <cell r="C45">
            <v>434095</v>
          </cell>
          <cell r="E45">
            <v>504959</v>
          </cell>
          <cell r="G45">
            <v>0.16324537255669846</v>
          </cell>
        </row>
        <row r="46">
          <cell r="B46" t="str">
            <v>2*</v>
          </cell>
          <cell r="C46">
            <v>72055</v>
          </cell>
          <cell r="E46">
            <v>77705</v>
          </cell>
          <cell r="G46">
            <v>7.8412323919228477E-2</v>
          </cell>
        </row>
        <row r="47">
          <cell r="B47" t="str">
            <v>1*</v>
          </cell>
          <cell r="C47">
            <v>29336</v>
          </cell>
          <cell r="E47">
            <v>39299</v>
          </cell>
          <cell r="G47">
            <v>0.33961685301336253</v>
          </cell>
        </row>
        <row r="49">
          <cell r="B49" t="str">
            <v>Extrahotelera</v>
          </cell>
          <cell r="C49">
            <v>1294968</v>
          </cell>
          <cell r="E49">
            <v>1311300</v>
          </cell>
          <cell r="G49">
            <v>1.2611894656856304E-2</v>
          </cell>
        </row>
      </sheetData>
      <sheetData sheetId="7"/>
      <sheetData sheetId="8"/>
      <sheetData sheetId="9">
        <row r="6">
          <cell r="E6" t="str">
            <v>acum. sept. 2014</v>
          </cell>
        </row>
        <row r="8">
          <cell r="E8">
            <v>29614954</v>
          </cell>
        </row>
        <row r="9">
          <cell r="E9">
            <v>18485284</v>
          </cell>
        </row>
        <row r="10">
          <cell r="E10">
            <v>11129670</v>
          </cell>
        </row>
        <row r="12">
          <cell r="E12">
            <v>11203934</v>
          </cell>
        </row>
        <row r="13">
          <cell r="E13">
            <v>7809977</v>
          </cell>
        </row>
        <row r="14">
          <cell r="E14">
            <v>3393957</v>
          </cell>
        </row>
        <row r="16">
          <cell r="E16">
            <v>8997600</v>
          </cell>
        </row>
        <row r="17">
          <cell r="E17">
            <v>4472691</v>
          </cell>
        </row>
        <row r="18">
          <cell r="E18">
            <v>4524909</v>
          </cell>
        </row>
        <row r="20">
          <cell r="E20">
            <v>4215989</v>
          </cell>
        </row>
        <row r="21">
          <cell r="E21">
            <v>3032814</v>
          </cell>
        </row>
        <row r="22">
          <cell r="E22">
            <v>1183175</v>
          </cell>
        </row>
        <row r="24">
          <cell r="E24">
            <v>355065</v>
          </cell>
        </row>
        <row r="25">
          <cell r="E25">
            <v>355065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acum. sept. 2013</v>
          </cell>
          <cell r="E6" t="str">
            <v>acum. sept. 2014</v>
          </cell>
          <cell r="G6" t="str">
            <v>var. interanual</v>
          </cell>
          <cell r="J6" t="str">
            <v>acum. sept. 2013</v>
          </cell>
          <cell r="L6" t="str">
            <v>acum. sept. 2014</v>
          </cell>
          <cell r="N6" t="str">
            <v>var. interanual</v>
          </cell>
        </row>
        <row r="8">
          <cell r="B8" t="str">
            <v>Total Pernoctaciones</v>
          </cell>
          <cell r="C8">
            <v>10740380</v>
          </cell>
          <cell r="E8">
            <v>11203934</v>
          </cell>
          <cell r="G8">
            <v>4.3159925440254439E-2</v>
          </cell>
          <cell r="I8" t="str">
            <v>Total Pernoctaciones</v>
          </cell>
          <cell r="J8">
            <v>8818806</v>
          </cell>
          <cell r="L8">
            <v>8997600</v>
          </cell>
          <cell r="N8">
            <v>2.0274173170381569E-2</v>
          </cell>
        </row>
        <row r="10">
          <cell r="B10" t="str">
            <v>Hotelera</v>
          </cell>
          <cell r="C10">
            <v>7275803</v>
          </cell>
          <cell r="E10">
            <v>7809977</v>
          </cell>
          <cell r="G10">
            <v>7.341787566265881E-2</v>
          </cell>
          <cell r="I10" t="str">
            <v>Hotelera</v>
          </cell>
          <cell r="J10">
            <v>4338155</v>
          </cell>
          <cell r="L10">
            <v>4472691</v>
          </cell>
          <cell r="N10">
            <v>3.101226212525832E-2</v>
          </cell>
        </row>
        <row r="11">
          <cell r="I11" t="str">
            <v>5*</v>
          </cell>
          <cell r="J11">
            <v>460653</v>
          </cell>
          <cell r="L11">
            <v>368326</v>
          </cell>
          <cell r="N11">
            <v>-0.2004263512882799</v>
          </cell>
        </row>
        <row r="12">
          <cell r="I12" t="str">
            <v>4*</v>
          </cell>
          <cell r="J12">
            <v>2598743</v>
          </cell>
          <cell r="L12">
            <v>2847339</v>
          </cell>
          <cell r="N12">
            <v>9.5660094130123677E-2</v>
          </cell>
        </row>
        <row r="13">
          <cell r="B13" t="str">
            <v>5*</v>
          </cell>
          <cell r="C13">
            <v>1395479</v>
          </cell>
          <cell r="E13">
            <v>1370484</v>
          </cell>
          <cell r="G13">
            <v>-1.79114124970709E-2</v>
          </cell>
          <cell r="I13" t="str">
            <v>4* y 5*</v>
          </cell>
          <cell r="J13">
            <v>3059396</v>
          </cell>
          <cell r="L13">
            <v>3215665</v>
          </cell>
          <cell r="N13">
            <v>5.1078382791897484E-2</v>
          </cell>
        </row>
        <row r="14">
          <cell r="B14" t="str">
            <v>4*</v>
          </cell>
          <cell r="C14">
            <v>4665077</v>
          </cell>
          <cell r="E14">
            <v>4900507</v>
          </cell>
          <cell r="G14">
            <v>5.0466476759118875E-2</v>
          </cell>
          <cell r="I14" t="str">
            <v>3*</v>
          </cell>
          <cell r="J14">
            <v>1202007</v>
          </cell>
          <cell r="L14">
            <v>1173392</v>
          </cell>
          <cell r="N14">
            <v>-2.3806017768615323E-2</v>
          </cell>
        </row>
        <row r="15">
          <cell r="B15" t="str">
            <v>3*</v>
          </cell>
          <cell r="C15">
            <v>1096110</v>
          </cell>
          <cell r="E15">
            <v>1417462</v>
          </cell>
          <cell r="G15">
            <v>0.29317495506837815</v>
          </cell>
          <cell r="I15" t="str">
            <v>1* y 2*</v>
          </cell>
          <cell r="J15">
            <v>76752</v>
          </cell>
          <cell r="L15">
            <v>83634</v>
          </cell>
          <cell r="N15">
            <v>8.9665415884928074E-2</v>
          </cell>
        </row>
        <row r="16">
          <cell r="B16" t="str">
            <v>1* y 2*</v>
          </cell>
          <cell r="C16">
            <v>119137</v>
          </cell>
          <cell r="E16">
            <v>121524</v>
          </cell>
          <cell r="G16">
            <v>2.0035757153529132E-2</v>
          </cell>
        </row>
        <row r="17">
          <cell r="I17" t="str">
            <v>Extrahotelera</v>
          </cell>
          <cell r="J17">
            <v>4480651</v>
          </cell>
          <cell r="L17">
            <v>4524909</v>
          </cell>
          <cell r="N17">
            <v>9.8775825209327841E-3</v>
          </cell>
        </row>
        <row r="18">
          <cell r="B18" t="str">
            <v>Extrahotelera</v>
          </cell>
          <cell r="C18">
            <v>3464577</v>
          </cell>
          <cell r="E18">
            <v>3393957</v>
          </cell>
          <cell r="G18">
            <v>-2.0383440749043823E-2</v>
          </cell>
        </row>
        <row r="22">
          <cell r="C22" t="str">
            <v>acum. sept. 2013</v>
          </cell>
          <cell r="E22" t="str">
            <v>acum. sept. 2014</v>
          </cell>
          <cell r="G22" t="str">
            <v>var. interanual</v>
          </cell>
          <cell r="J22" t="str">
            <v>acum. sept. 2013</v>
          </cell>
          <cell r="L22" t="str">
            <v>acum. sept.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4026320</v>
          </cell>
          <cell r="E24">
            <v>4215989</v>
          </cell>
          <cell r="G24">
            <v>4.7107284070814041E-2</v>
          </cell>
          <cell r="I24" t="str">
            <v>Total Pernoctaciones</v>
          </cell>
          <cell r="J24">
            <v>279352</v>
          </cell>
          <cell r="L24">
            <v>355065</v>
          </cell>
          <cell r="N24">
            <v>0.27103081416993613</v>
          </cell>
        </row>
        <row r="26">
          <cell r="B26" t="str">
            <v>Hotelera</v>
          </cell>
          <cell r="C26">
            <v>2948433</v>
          </cell>
          <cell r="E26">
            <v>3032814</v>
          </cell>
          <cell r="G26">
            <v>2.8618930801547805E-2</v>
          </cell>
          <cell r="I26" t="str">
            <v>Hotelera</v>
          </cell>
          <cell r="J26">
            <v>279352</v>
          </cell>
          <cell r="L26">
            <v>355065</v>
          </cell>
          <cell r="N26">
            <v>0.27103081416993613</v>
          </cell>
        </row>
        <row r="27">
          <cell r="B27" t="str">
            <v>4* y 5*</v>
          </cell>
          <cell r="C27">
            <v>2569991</v>
          </cell>
          <cell r="E27">
            <v>2561679</v>
          </cell>
          <cell r="G27">
            <v>-3.2342525713125064E-3</v>
          </cell>
          <cell r="I27" t="str">
            <v>4* y 5*</v>
          </cell>
          <cell r="J27">
            <v>114651</v>
          </cell>
          <cell r="L27">
            <v>125616</v>
          </cell>
          <cell r="N27">
            <v>9.5638066828898138E-2</v>
          </cell>
        </row>
        <row r="28">
          <cell r="B28" t="str">
            <v>3*</v>
          </cell>
          <cell r="C28">
            <v>354895</v>
          </cell>
          <cell r="E28">
            <v>425903</v>
          </cell>
          <cell r="G28">
            <v>0.20008171430986629</v>
          </cell>
          <cell r="I28" t="str">
            <v>3*</v>
          </cell>
          <cell r="J28">
            <v>95139</v>
          </cell>
          <cell r="L28">
            <v>147292</v>
          </cell>
          <cell r="N28">
            <v>0.54817687804160231</v>
          </cell>
        </row>
        <row r="29">
          <cell r="B29" t="str">
            <v>1* y 2*</v>
          </cell>
          <cell r="C29">
            <v>23547</v>
          </cell>
          <cell r="E29">
            <v>45232</v>
          </cell>
          <cell r="G29">
            <v>0.92092410922835177</v>
          </cell>
          <cell r="I29" t="str">
            <v>2*</v>
          </cell>
          <cell r="J29">
            <v>45943</v>
          </cell>
          <cell r="L29">
            <v>52627</v>
          </cell>
          <cell r="N29">
            <v>0.14548462224930891</v>
          </cell>
        </row>
        <row r="30">
          <cell r="I30" t="str">
            <v>1*</v>
          </cell>
          <cell r="J30">
            <v>23619</v>
          </cell>
          <cell r="L30">
            <v>29530</v>
          </cell>
          <cell r="N30">
            <v>0.25026461746898682</v>
          </cell>
        </row>
        <row r="31">
          <cell r="B31" t="str">
            <v>Extrahotelera</v>
          </cell>
          <cell r="C31">
            <v>1077887</v>
          </cell>
          <cell r="E31">
            <v>1183175</v>
          </cell>
          <cell r="G31">
            <v>9.7679997996079362E-2</v>
          </cell>
        </row>
        <row r="38">
          <cell r="C38" t="str">
            <v>acum. sept. 2013</v>
          </cell>
          <cell r="E38" t="str">
            <v>acum. sept.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28477171</v>
          </cell>
          <cell r="E40">
            <v>29614954</v>
          </cell>
          <cell r="G40">
            <v>3.9954214553123979E-2</v>
          </cell>
        </row>
        <row r="42">
          <cell r="B42" t="str">
            <v>Hotelera</v>
          </cell>
          <cell r="C42">
            <v>17534268</v>
          </cell>
          <cell r="E42">
            <v>18485284</v>
          </cell>
          <cell r="G42">
            <v>5.4237564978475206E-2</v>
          </cell>
        </row>
        <row r="43">
          <cell r="B43" t="str">
            <v>5*</v>
          </cell>
          <cell r="C43">
            <v>2690760</v>
          </cell>
          <cell r="E43">
            <v>2661741</v>
          </cell>
          <cell r="G43">
            <v>-1.0784685367702829E-2</v>
          </cell>
        </row>
        <row r="44">
          <cell r="B44" t="str">
            <v>4*</v>
          </cell>
          <cell r="C44">
            <v>11324127</v>
          </cell>
          <cell r="E44">
            <v>11935469</v>
          </cell>
          <cell r="G44">
            <v>5.3985795108090873E-2</v>
          </cell>
        </row>
        <row r="45">
          <cell r="B45" t="str">
            <v>3*</v>
          </cell>
          <cell r="C45">
            <v>3114347</v>
          </cell>
          <cell r="E45">
            <v>3425120</v>
          </cell>
          <cell r="G45">
            <v>9.9787531704077947E-2</v>
          </cell>
        </row>
        <row r="46">
          <cell r="B46" t="str">
            <v>2*</v>
          </cell>
          <cell r="C46">
            <v>269487</v>
          </cell>
          <cell r="E46">
            <v>296990</v>
          </cell>
          <cell r="G46">
            <v>0.10205687101789707</v>
          </cell>
        </row>
        <row r="47">
          <cell r="B47" t="str">
            <v>1*</v>
          </cell>
          <cell r="C47">
            <v>135547</v>
          </cell>
          <cell r="E47">
            <v>165964</v>
          </cell>
          <cell r="G47">
            <v>0.22440186798674988</v>
          </cell>
        </row>
        <row r="49">
          <cell r="B49" t="str">
            <v>Extrahotelera</v>
          </cell>
          <cell r="C49">
            <v>10942903</v>
          </cell>
          <cell r="E49">
            <v>11129670</v>
          </cell>
          <cell r="G49">
            <v>1.7067408895061975E-2</v>
          </cell>
        </row>
      </sheetData>
      <sheetData sheetId="12"/>
      <sheetData sheetId="13"/>
      <sheetData sheetId="14">
        <row r="6">
          <cell r="D6" t="str">
            <v>acum. sept. 2014</v>
          </cell>
        </row>
        <row r="8">
          <cell r="D8">
            <v>67.103741593977247</v>
          </cell>
        </row>
        <row r="9">
          <cell r="D9">
            <v>75.149503951782776</v>
          </cell>
        </row>
        <row r="10">
          <cell r="D10">
            <v>56.972747023213678</v>
          </cell>
        </row>
        <row r="12">
          <cell r="D12">
            <v>70.102405551562583</v>
          </cell>
        </row>
        <row r="13">
          <cell r="D13">
            <v>80.172559367133815</v>
          </cell>
        </row>
        <row r="14">
          <cell r="D14">
            <v>54.383538596137022</v>
          </cell>
        </row>
        <row r="16">
          <cell r="D16">
            <v>70.867527831784926</v>
          </cell>
        </row>
        <row r="17">
          <cell r="D17">
            <v>82.107678819124459</v>
          </cell>
        </row>
        <row r="18">
          <cell r="D18">
            <v>62.421001357839273</v>
          </cell>
        </row>
        <row r="20">
          <cell r="D20">
            <v>63.253617963354216</v>
          </cell>
        </row>
        <row r="21">
          <cell r="D21">
            <v>67.636532479569524</v>
          </cell>
        </row>
        <row r="22">
          <cell r="D22">
            <v>54.24357677746368</v>
          </cell>
        </row>
        <row r="24">
          <cell r="D24">
            <v>49.396293034728281</v>
          </cell>
        </row>
        <row r="25">
          <cell r="D25">
            <v>49.396293034728281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acum. sept. 2013</v>
          </cell>
          <cell r="D6" t="str">
            <v>acum. sept. 2014</v>
          </cell>
          <cell r="E6" t="str">
            <v>var. interanual</v>
          </cell>
          <cell r="H6" t="str">
            <v>acum. sept. 2013</v>
          </cell>
          <cell r="I6" t="str">
            <v>acum. sept.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66.062582425379134</v>
          </cell>
          <cell r="D8">
            <v>70.102405551562583</v>
          </cell>
          <cell r="E8">
            <v>6.1151456359530343E-2</v>
          </cell>
          <cell r="G8" t="str">
            <v>Indice de ocupación total</v>
          </cell>
          <cell r="H8">
            <v>68.584146020328859</v>
          </cell>
          <cell r="I8">
            <v>70.867527831784926</v>
          </cell>
          <cell r="J8">
            <v>3.3293143444248052E-2</v>
          </cell>
        </row>
        <row r="10">
          <cell r="B10" t="str">
            <v>Hotelera</v>
          </cell>
          <cell r="C10">
            <v>78.03631253638612</v>
          </cell>
          <cell r="D10">
            <v>80.172559367133815</v>
          </cell>
          <cell r="E10">
            <v>2.737503556118992E-2</v>
          </cell>
          <cell r="G10" t="str">
            <v>Hotelera</v>
          </cell>
          <cell r="H10">
            <v>80.81941400007527</v>
          </cell>
          <cell r="I10">
            <v>82.107678819124459</v>
          </cell>
          <cell r="J10">
            <v>1.5940041572783281E-2</v>
          </cell>
        </row>
        <row r="11">
          <cell r="G11" t="str">
            <v>5*</v>
          </cell>
          <cell r="H11">
            <v>77.078547154562685</v>
          </cell>
          <cell r="I11">
            <v>83.540525521949675</v>
          </cell>
          <cell r="J11">
            <v>8.383627618757572E-2</v>
          </cell>
        </row>
        <row r="12">
          <cell r="G12" t="str">
            <v>4*</v>
          </cell>
          <cell r="H12">
            <v>88.437258806826307</v>
          </cell>
          <cell r="I12">
            <v>89.20469711608952</v>
          </cell>
          <cell r="J12">
            <v>8.6777713332288897E-3</v>
          </cell>
        </row>
        <row r="13">
          <cell r="B13" t="str">
            <v>5*</v>
          </cell>
          <cell r="C13">
            <v>79.580858334245775</v>
          </cell>
          <cell r="D13">
            <v>74.526245725770664</v>
          </cell>
          <cell r="E13">
            <v>-6.3515432156377893E-2</v>
          </cell>
          <cell r="G13" t="str">
            <v>5*- 4*</v>
          </cell>
          <cell r="H13">
            <v>86.517538672632469</v>
          </cell>
          <cell r="I13">
            <v>88.517266656591829</v>
          </cell>
          <cell r="J13">
            <v>2.3113556102491328E-2</v>
          </cell>
        </row>
        <row r="14">
          <cell r="B14" t="str">
            <v>4*</v>
          </cell>
          <cell r="C14">
            <v>82.86705324293483</v>
          </cell>
          <cell r="D14">
            <v>85.92492026027999</v>
          </cell>
          <cell r="E14">
            <v>3.6900877944587407E-2</v>
          </cell>
          <cell r="G14" t="str">
            <v>3*</v>
          </cell>
          <cell r="H14">
            <v>71.873262225857715</v>
          </cell>
          <cell r="I14">
            <v>70.883628995915132</v>
          </cell>
          <cell r="J14">
            <v>-1.3769143062307587E-2</v>
          </cell>
        </row>
        <row r="15">
          <cell r="B15" t="str">
            <v>3*</v>
          </cell>
          <cell r="C15">
            <v>61.580597316793636</v>
          </cell>
          <cell r="D15">
            <v>69.525555679813849</v>
          </cell>
          <cell r="E15">
            <v>0.12901723447319569</v>
          </cell>
          <cell r="G15" t="str">
            <v>1* y 2*</v>
          </cell>
          <cell r="H15">
            <v>48.22347463856898</v>
          </cell>
          <cell r="I15">
            <v>52.547452547452551</v>
          </cell>
          <cell r="J15">
            <v>8.9665415884928157E-2</v>
          </cell>
        </row>
        <row r="16">
          <cell r="B16" t="str">
            <v>1* y 2*</v>
          </cell>
          <cell r="C16">
            <v>74.217562482868601</v>
          </cell>
          <cell r="D16">
            <v>75.704567541302239</v>
          </cell>
          <cell r="E16">
            <v>2.0035757153529232E-2</v>
          </cell>
        </row>
        <row r="17">
          <cell r="G17" t="str">
            <v>Extrahotelera</v>
          </cell>
          <cell r="H17">
            <v>59.816504820670005</v>
          </cell>
          <cell r="I17">
            <v>62.421001357839273</v>
          </cell>
          <cell r="J17">
            <v>4.3541436347335205E-2</v>
          </cell>
        </row>
        <row r="18">
          <cell r="B18" t="str">
            <v>Extrahotelera</v>
          </cell>
          <cell r="C18">
            <v>49.963074726629678</v>
          </cell>
          <cell r="D18">
            <v>54.383538596137022</v>
          </cell>
          <cell r="E18">
            <v>8.8474616378068749E-2</v>
          </cell>
        </row>
        <row r="22">
          <cell r="C22" t="str">
            <v>acum. sept. 2013</v>
          </cell>
          <cell r="D22" t="str">
            <v>acum. sept. 2014</v>
          </cell>
          <cell r="E22" t="str">
            <v>var. interanual</v>
          </cell>
          <cell r="H22" t="str">
            <v>acum. sept. 2013</v>
          </cell>
          <cell r="I22" t="str">
            <v>acum. sept.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59.424262152041109</v>
          </cell>
          <cell r="D24">
            <v>63.253617963354216</v>
          </cell>
          <cell r="E24">
            <v>6.4440948404465459E-2</v>
          </cell>
          <cell r="G24" t="str">
            <v>Indice de ocupación total</v>
          </cell>
          <cell r="H24">
            <v>39.692747511317364</v>
          </cell>
          <cell r="I24">
            <v>49.396293034728281</v>
          </cell>
          <cell r="J24">
            <v>0.24446646130112804</v>
          </cell>
        </row>
        <row r="26">
          <cell r="B26" t="str">
            <v>Hotelera</v>
          </cell>
          <cell r="C26">
            <v>65.033545367139638</v>
          </cell>
          <cell r="D26">
            <v>67.636532479569524</v>
          </cell>
          <cell r="E26">
            <v>4.002529921650444E-2</v>
          </cell>
          <cell r="G26" t="str">
            <v>Hotelera</v>
          </cell>
          <cell r="H26">
            <v>39.692747511317364</v>
          </cell>
          <cell r="I26">
            <v>49.396293034728281</v>
          </cell>
          <cell r="J26">
            <v>0.24446646130112804</v>
          </cell>
        </row>
        <row r="27">
          <cell r="B27" t="str">
            <v>4* y 5*</v>
          </cell>
          <cell r="C27">
            <v>68.865299538306118</v>
          </cell>
          <cell r="D27">
            <v>69.819884643751323</v>
          </cell>
          <cell r="E27">
            <v>1.3861627145238975E-2</v>
          </cell>
          <cell r="G27" t="str">
            <v>4* y 5*</v>
          </cell>
          <cell r="H27">
            <v>38.283229987879032</v>
          </cell>
          <cell r="I27">
            <v>47.193012116089037</v>
          </cell>
          <cell r="J27">
            <v>0.23273329160133449</v>
          </cell>
        </row>
        <row r="28">
          <cell r="B28" t="str">
            <v>3*</v>
          </cell>
          <cell r="C28">
            <v>50.523967546897978</v>
          </cell>
          <cell r="D28">
            <v>60.632889587417374</v>
          </cell>
          <cell r="E28">
            <v>0.20008171430986632</v>
          </cell>
          <cell r="G28" t="str">
            <v>3*</v>
          </cell>
          <cell r="H28">
            <v>43.453180236222629</v>
          </cell>
          <cell r="I28">
            <v>58.390815533672679</v>
          </cell>
          <cell r="J28">
            <v>0.34376391362485403</v>
          </cell>
        </row>
        <row r="29">
          <cell r="B29" t="str">
            <v>1* y 2*</v>
          </cell>
          <cell r="C29">
            <v>23.695809684820674</v>
          </cell>
          <cell r="D29">
            <v>40.178722119082941</v>
          </cell>
          <cell r="E29">
            <v>0.69560452474519474</v>
          </cell>
          <cell r="G29" t="str">
            <v>2*</v>
          </cell>
          <cell r="H29">
            <v>34.698840678222119</v>
          </cell>
          <cell r="I29">
            <v>39.746988406782222</v>
          </cell>
          <cell r="J29">
            <v>0.14548462224930914</v>
          </cell>
        </row>
        <row r="30">
          <cell r="G30" t="str">
            <v>1*</v>
          </cell>
          <cell r="H30">
            <v>44.602862862106733</v>
          </cell>
          <cell r="I30">
            <v>43.441163923091636</v>
          </cell>
          <cell r="J30">
            <v>-2.6045389566283661E-2</v>
          </cell>
        </row>
        <row r="31">
          <cell r="B31" t="str">
            <v>Extrahotelera</v>
          </cell>
          <cell r="C31">
            <v>48.080503586789057</v>
          </cell>
          <cell r="D31">
            <v>54.24357677746368</v>
          </cell>
          <cell r="E31">
            <v>0.12818237603418181</v>
          </cell>
        </row>
        <row r="38">
          <cell r="C38" t="str">
            <v>acum. sept. 2013</v>
          </cell>
          <cell r="D38" t="str">
            <v>acum. sept.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63.586472081068656</v>
          </cell>
          <cell r="D40">
            <v>67.103741593977247</v>
          </cell>
          <cell r="E40">
            <v>5.5314745382072816E-2</v>
          </cell>
        </row>
        <row r="42">
          <cell r="B42" t="str">
            <v>Hotelera</v>
          </cell>
          <cell r="C42">
            <v>72.596168476347131</v>
          </cell>
          <cell r="D42">
            <v>75.149503951782776</v>
          </cell>
          <cell r="E42">
            <v>3.5171766348351508E-2</v>
          </cell>
        </row>
        <row r="43">
          <cell r="B43" t="str">
            <v>5*</v>
          </cell>
          <cell r="C43">
            <v>71.162458203864375</v>
          </cell>
          <cell r="D43">
            <v>71.748966318103115</v>
          </cell>
          <cell r="E43">
            <v>8.2418191985236255E-3</v>
          </cell>
        </row>
        <row r="44">
          <cell r="B44" t="str">
            <v>4*</v>
          </cell>
          <cell r="C44">
            <v>77.696188394265448</v>
          </cell>
          <cell r="D44">
            <v>80.480217748592509</v>
          </cell>
          <cell r="E44">
            <v>3.5832251386640035E-2</v>
          </cell>
        </row>
        <row r="45">
          <cell r="B45" t="str">
            <v>3*</v>
          </cell>
          <cell r="C45">
            <v>63.516557027495281</v>
          </cell>
          <cell r="D45">
            <v>66.793162959857256</v>
          </cell>
          <cell r="E45">
            <v>5.1586642691347162E-2</v>
          </cell>
        </row>
        <row r="46">
          <cell r="B46" t="str">
            <v>2*</v>
          </cell>
          <cell r="C46">
            <v>45.585133285857104</v>
          </cell>
          <cell r="D46">
            <v>49.674678441801731</v>
          </cell>
          <cell r="E46">
            <v>8.9712256193257955E-2</v>
          </cell>
        </row>
        <row r="47">
          <cell r="B47" t="str">
            <v>1*</v>
          </cell>
          <cell r="C47">
            <v>44.772071914358101</v>
          </cell>
          <cell r="D47">
            <v>49.976963451687993</v>
          </cell>
          <cell r="E47">
            <v>0.11625308623835928</v>
          </cell>
        </row>
        <row r="49">
          <cell r="B49" t="str">
            <v>Extrahotelera</v>
          </cell>
          <cell r="C49">
            <v>53.039030587404596</v>
          </cell>
          <cell r="D49">
            <v>56.972747023213678</v>
          </cell>
          <cell r="E49">
            <v>7.4166446713738399E-2</v>
          </cell>
        </row>
      </sheetData>
      <sheetData sheetId="17"/>
      <sheetData sheetId="18"/>
      <sheetData sheetId="19">
        <row r="6">
          <cell r="D6" t="str">
            <v>acum. sept. 2014</v>
          </cell>
        </row>
        <row r="8">
          <cell r="D8">
            <v>7.6989869505673054</v>
          </cell>
        </row>
        <row r="9">
          <cell r="D9">
            <v>7.2911508836810102</v>
          </cell>
        </row>
        <row r="10">
          <cell r="D10">
            <v>8.4875085792724771</v>
          </cell>
        </row>
        <row r="12">
          <cell r="D12">
            <v>8.3294803188476045</v>
          </cell>
        </row>
        <row r="13">
          <cell r="D13">
            <v>8.0251472480137451</v>
          </cell>
        </row>
        <row r="14">
          <cell r="D14">
            <v>9.1258463160045817</v>
          </cell>
        </row>
        <row r="16">
          <cell r="D16">
            <v>8.1533455303670799</v>
          </cell>
        </row>
        <row r="17">
          <cell r="D17">
            <v>7.9659806153089905</v>
          </cell>
        </row>
        <row r="18">
          <cell r="D18">
            <v>8.3474163073977117</v>
          </cell>
        </row>
        <row r="20">
          <cell r="D20">
            <v>7.2763860291643008</v>
          </cell>
        </row>
        <row r="21">
          <cell r="D21">
            <v>7.1756594653297148</v>
          </cell>
        </row>
        <row r="22">
          <cell r="D22">
            <v>7.5479732574607343</v>
          </cell>
        </row>
        <row r="24">
          <cell r="D24">
            <v>2.4612510571044348</v>
          </cell>
        </row>
        <row r="25">
          <cell r="D25">
            <v>2.4612510571044348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acum. sept. 2013</v>
          </cell>
          <cell r="D6" t="str">
            <v>acum. sept. 2014</v>
          </cell>
          <cell r="E6" t="str">
            <v>diferencia interanual</v>
          </cell>
          <cell r="H6" t="str">
            <v>acum. sept. 2013</v>
          </cell>
          <cell r="I6" t="str">
            <v>acum. sept.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8.2692922152064909</v>
          </cell>
          <cell r="D8">
            <v>8.3294803188476045</v>
          </cell>
          <cell r="E8">
            <v>6.0188103641113599E-2</v>
          </cell>
          <cell r="G8" t="str">
            <v>Estancia media total</v>
          </cell>
          <cell r="H8">
            <v>8.3929078891643556</v>
          </cell>
          <cell r="I8">
            <v>8.1533455303670799</v>
          </cell>
          <cell r="J8">
            <v>-0.23956235879727572</v>
          </cell>
        </row>
        <row r="10">
          <cell r="B10" t="str">
            <v>Hotelera</v>
          </cell>
          <cell r="C10">
            <v>8.0333654264445773</v>
          </cell>
          <cell r="D10">
            <v>8.0251472480137451</v>
          </cell>
          <cell r="E10">
            <v>-8.2181784308321681E-3</v>
          </cell>
          <cell r="G10" t="str">
            <v>Hotelera</v>
          </cell>
          <cell r="H10">
            <v>8.3590667005796035</v>
          </cell>
          <cell r="I10">
            <v>7.9659806153089905</v>
          </cell>
          <cell r="J10">
            <v>-0.39308608527061306</v>
          </cell>
        </row>
        <row r="11">
          <cell r="G11" t="str">
            <v>5*</v>
          </cell>
          <cell r="H11">
            <v>7.5506982690794651</v>
          </cell>
          <cell r="I11">
            <v>7.0289879964122823</v>
          </cell>
          <cell r="J11">
            <v>-0.52171027266718273</v>
          </cell>
        </row>
        <row r="12">
          <cell r="G12" t="str">
            <v>4*</v>
          </cell>
          <cell r="H12">
            <v>8.7086032351354348</v>
          </cell>
          <cell r="I12">
            <v>8.6347368037991963</v>
          </cell>
          <cell r="J12">
            <v>-7.3866431336238492E-2</v>
          </cell>
        </row>
        <row r="13">
          <cell r="B13" t="str">
            <v>5*</v>
          </cell>
          <cell r="C13">
            <v>7.7079975475439539</v>
          </cell>
          <cell r="D13">
            <v>7.4678044235201808</v>
          </cell>
          <cell r="E13">
            <v>-0.24019312402377313</v>
          </cell>
          <cell r="G13" t="str">
            <v>4* y 5*</v>
          </cell>
          <cell r="H13">
            <v>8.512059740859554</v>
          </cell>
          <cell r="I13">
            <v>8.4145569206212141</v>
          </cell>
          <cell r="J13">
            <v>-9.7502820238339893E-2</v>
          </cell>
        </row>
        <row r="14">
          <cell r="B14" t="str">
            <v>4*</v>
          </cell>
          <cell r="C14">
            <v>8.0733861281959864</v>
          </cell>
          <cell r="D14">
            <v>8.1208573412412353</v>
          </cell>
          <cell r="E14">
            <v>4.7471213045248817E-2</v>
          </cell>
          <cell r="G14" t="str">
            <v>3*</v>
          </cell>
          <cell r="H14">
            <v>8.1906809400829967</v>
          </cell>
          <cell r="I14">
            <v>7.1360753142655584</v>
          </cell>
          <cell r="J14">
            <v>-1.0546056258174383</v>
          </cell>
        </row>
        <row r="15">
          <cell r="B15" t="str">
            <v>3*</v>
          </cell>
          <cell r="C15">
            <v>8.376587647301573</v>
          </cell>
          <cell r="D15">
            <v>8.3483735695480856</v>
          </cell>
          <cell r="E15">
            <v>-2.8214077753487388E-2</v>
          </cell>
          <cell r="G15" t="str">
            <v>1* y 2*</v>
          </cell>
          <cell r="H15">
            <v>5.9943767572633551</v>
          </cell>
          <cell r="I15">
            <v>5.6175443310048365</v>
          </cell>
          <cell r="J15">
            <v>-0.37683242625851854</v>
          </cell>
        </row>
        <row r="16">
          <cell r="B16" t="str">
            <v>1* y 2*</v>
          </cell>
          <cell r="C16">
            <v>7.461451744222459</v>
          </cell>
          <cell r="D16">
            <v>7.3951195764619975</v>
          </cell>
          <cell r="E16">
            <v>-6.633216776046158E-2</v>
          </cell>
        </row>
        <row r="17">
          <cell r="G17" t="str">
            <v>Extrahotelera</v>
          </cell>
          <cell r="H17">
            <v>8.4259349454368344</v>
          </cell>
          <cell r="I17">
            <v>8.3474163073977117</v>
          </cell>
          <cell r="J17">
            <v>-7.8518638039122735E-2</v>
          </cell>
        </row>
        <row r="18">
          <cell r="B18" t="str">
            <v>Extrahotelera</v>
          </cell>
          <cell r="C18">
            <v>8.81282479796708</v>
          </cell>
          <cell r="D18">
            <v>9.1258463160045817</v>
          </cell>
          <cell r="E18">
            <v>0.31302151803750178</v>
          </cell>
        </row>
        <row r="22">
          <cell r="C22" t="str">
            <v>acum. sept. 2013</v>
          </cell>
          <cell r="D22" t="str">
            <v>acum. sept. 2014</v>
          </cell>
          <cell r="E22" t="str">
            <v>diferencia interanual</v>
          </cell>
          <cell r="H22" t="str">
            <v>acum. sept. 2013</v>
          </cell>
          <cell r="I22" t="str">
            <v>acum. sept.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7.2888290284506043</v>
          </cell>
          <cell r="D24">
            <v>7.2763860291643008</v>
          </cell>
          <cell r="E24">
            <v>-1.2442999286303547E-2</v>
          </cell>
          <cell r="G24" t="str">
            <v>Estancia media total</v>
          </cell>
          <cell r="H24">
            <v>2.2088400411164701</v>
          </cell>
          <cell r="I24">
            <v>2.4612510571044348</v>
          </cell>
          <cell r="J24">
            <v>0.25241101598796467</v>
          </cell>
        </row>
        <row r="26">
          <cell r="B26" t="str">
            <v>Hotelera</v>
          </cell>
          <cell r="C26">
            <v>7.2455354839026764</v>
          </cell>
          <cell r="D26">
            <v>7.1756594653297148</v>
          </cell>
          <cell r="E26">
            <v>-6.9876018572961662E-2</v>
          </cell>
          <cell r="G26" t="str">
            <v>Hotelera</v>
          </cell>
          <cell r="H26">
            <v>2.2088400411164701</v>
          </cell>
          <cell r="I26">
            <v>2.4612510571044348</v>
          </cell>
          <cell r="J26">
            <v>0.25241101598796467</v>
          </cell>
        </row>
        <row r="27">
          <cell r="B27" t="str">
            <v>4* y 5*</v>
          </cell>
          <cell r="C27">
            <v>7.4377369520799688</v>
          </cell>
          <cell r="D27">
            <v>7.3388137821972785</v>
          </cell>
          <cell r="E27">
            <v>-9.8923169882690232E-2</v>
          </cell>
          <cell r="G27" t="str">
            <v>4* y 5*</v>
          </cell>
          <cell r="H27">
            <v>2.3251064692760091</v>
          </cell>
          <cell r="I27">
            <v>2.7452848744454399</v>
          </cell>
          <cell r="J27">
            <v>0.42017840516943084</v>
          </cell>
        </row>
        <row r="28">
          <cell r="B28" t="str">
            <v>3*</v>
          </cell>
          <cell r="C28">
            <v>6.947146912009396</v>
          </cell>
          <cell r="D28">
            <v>7.1292768664211588</v>
          </cell>
          <cell r="E28">
            <v>0.18212995441176272</v>
          </cell>
          <cell r="G28" t="str">
            <v>3*</v>
          </cell>
          <cell r="H28">
            <v>2.1054972779179391</v>
          </cell>
          <cell r="I28">
            <v>2.3331168522595873</v>
          </cell>
          <cell r="J28">
            <v>0.22761957434164826</v>
          </cell>
        </row>
        <row r="29">
          <cell r="B29" t="str">
            <v>1* y 2*</v>
          </cell>
          <cell r="C29">
            <v>2.2834561675717611</v>
          </cell>
          <cell r="D29">
            <v>3.2649054424714885</v>
          </cell>
          <cell r="E29">
            <v>0.98144927489972744</v>
          </cell>
          <cell r="G29" t="str">
            <v>2*</v>
          </cell>
          <cell r="H29">
            <v>2.0478270559393805</v>
          </cell>
          <cell r="I29">
            <v>2.2801005155755818</v>
          </cell>
          <cell r="J29">
            <v>0.23227345963620127</v>
          </cell>
        </row>
        <row r="30">
          <cell r="G30" t="str">
            <v>1*</v>
          </cell>
          <cell r="H30">
            <v>2.47604570709718</v>
          </cell>
          <cell r="I30">
            <v>2.4021801024973564</v>
          </cell>
          <cell r="J30">
            <v>-7.3865604599823609E-2</v>
          </cell>
        </row>
        <row r="31">
          <cell r="B31" t="str">
            <v>Extrahotelera</v>
          </cell>
          <cell r="C31">
            <v>7.4099405355240089</v>
          </cell>
          <cell r="D31">
            <v>7.5479732574607343</v>
          </cell>
          <cell r="E31">
            <v>0.13803272193672544</v>
          </cell>
        </row>
        <row r="38">
          <cell r="C38" t="str">
            <v>acum. sept. 2013</v>
          </cell>
          <cell r="D38" t="str">
            <v>acum. sept.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7.7704188857400283</v>
          </cell>
          <cell r="D40">
            <v>7.6989869505673054</v>
          </cell>
          <cell r="E40">
            <v>-7.1431935172722838E-2</v>
          </cell>
        </row>
        <row r="42">
          <cell r="B42" t="str">
            <v>Hotelera</v>
          </cell>
          <cell r="C42">
            <v>7.3988936008608137</v>
          </cell>
          <cell r="D42">
            <v>7.2911508836810102</v>
          </cell>
          <cell r="E42">
            <v>-0.10774271717980355</v>
          </cell>
        </row>
        <row r="43">
          <cell r="B43" t="str">
            <v>5*</v>
          </cell>
          <cell r="C43">
            <v>7.0011890853929835</v>
          </cell>
          <cell r="D43">
            <v>6.751849202483867</v>
          </cell>
          <cell r="E43">
            <v>-0.24933988290911646</v>
          </cell>
        </row>
        <row r="44">
          <cell r="B44" t="str">
            <v>4*</v>
          </cell>
          <cell r="C44">
            <v>7.8095542521387413</v>
          </cell>
          <cell r="D44">
            <v>7.8568464443489212</v>
          </cell>
          <cell r="E44">
            <v>4.7292192210179884E-2</v>
          </cell>
        </row>
        <row r="45">
          <cell r="B45" t="str">
            <v>3*</v>
          </cell>
          <cell r="C45">
            <v>7.1743443255508588</v>
          </cell>
          <cell r="D45">
            <v>6.7829665378773329</v>
          </cell>
          <cell r="E45">
            <v>-0.39137778767352582</v>
          </cell>
        </row>
        <row r="46">
          <cell r="B46" t="str">
            <v>2*</v>
          </cell>
          <cell r="C46">
            <v>3.7400180417736451</v>
          </cell>
          <cell r="D46">
            <v>3.8220191750852583</v>
          </cell>
          <cell r="E46">
            <v>8.2001133311613295E-2</v>
          </cell>
        </row>
        <row r="47">
          <cell r="B47" t="str">
            <v>1*</v>
          </cell>
          <cell r="C47">
            <v>4.6205004090537223</v>
          </cell>
          <cell r="D47">
            <v>4.2231100027990536</v>
          </cell>
          <cell r="E47">
            <v>-0.3973904062546687</v>
          </cell>
        </row>
        <row r="49">
          <cell r="B49" t="str">
            <v>Extrahotelera</v>
          </cell>
          <cell r="C49">
            <v>8.4503269578862188</v>
          </cell>
          <cell r="D49">
            <v>8.4875085792724771</v>
          </cell>
          <cell r="E49">
            <v>3.7181621386258357E-2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160815</v>
          </cell>
        </row>
        <row r="9">
          <cell r="E9">
            <v>90384</v>
          </cell>
          <cell r="L9">
            <v>89549</v>
          </cell>
        </row>
        <row r="10">
          <cell r="E10">
            <v>71705</v>
          </cell>
          <cell r="L10">
            <v>71266</v>
          </cell>
        </row>
        <row r="12">
          <cell r="E12">
            <v>2633</v>
          </cell>
          <cell r="L12">
            <v>2633</v>
          </cell>
        </row>
        <row r="13">
          <cell r="E13">
            <v>2633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900</v>
          </cell>
        </row>
        <row r="17">
          <cell r="E17">
            <v>561</v>
          </cell>
          <cell r="L17">
            <v>573</v>
          </cell>
        </row>
        <row r="18">
          <cell r="E18">
            <v>327</v>
          </cell>
          <cell r="L18">
            <v>327</v>
          </cell>
        </row>
        <row r="20">
          <cell r="E20">
            <v>28085</v>
          </cell>
          <cell r="L20">
            <v>27175</v>
          </cell>
        </row>
        <row r="21">
          <cell r="E21">
            <v>19109</v>
          </cell>
          <cell r="L21">
            <v>18447</v>
          </cell>
        </row>
        <row r="22">
          <cell r="E22">
            <v>8976</v>
          </cell>
          <cell r="L22">
            <v>8728</v>
          </cell>
        </row>
        <row r="24">
          <cell r="E24">
            <v>24718</v>
          </cell>
          <cell r="L24">
            <v>23818</v>
          </cell>
        </row>
        <row r="25">
          <cell r="E25">
            <v>16652</v>
          </cell>
          <cell r="L25">
            <v>15978</v>
          </cell>
        </row>
        <row r="26">
          <cell r="E26">
            <v>8066</v>
          </cell>
          <cell r="L26">
            <v>7840</v>
          </cell>
        </row>
        <row r="28">
          <cell r="E28">
            <v>130483</v>
          </cell>
          <cell r="L28">
            <v>130107</v>
          </cell>
        </row>
        <row r="29">
          <cell r="E29">
            <v>68081</v>
          </cell>
          <cell r="L29">
            <v>67896</v>
          </cell>
        </row>
        <row r="30">
          <cell r="E30">
            <v>62402</v>
          </cell>
          <cell r="L30">
            <v>62211</v>
          </cell>
        </row>
        <row r="32">
          <cell r="E32">
            <v>58543</v>
          </cell>
          <cell r="L32">
            <v>58543</v>
          </cell>
        </row>
        <row r="33">
          <cell r="E33">
            <v>35683</v>
          </cell>
          <cell r="L33">
            <v>35683</v>
          </cell>
        </row>
        <row r="34">
          <cell r="E34">
            <v>22860</v>
          </cell>
          <cell r="L34">
            <v>22860</v>
          </cell>
        </row>
        <row r="36">
          <cell r="E36">
            <v>46645</v>
          </cell>
          <cell r="L36">
            <v>46235</v>
          </cell>
        </row>
        <row r="37">
          <cell r="E37">
            <v>20016</v>
          </cell>
          <cell r="L37">
            <v>19831</v>
          </cell>
        </row>
        <row r="38">
          <cell r="E38">
            <v>26629</v>
          </cell>
          <cell r="L38">
            <v>26404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>
            <v>58543</v>
          </cell>
          <cell r="N7">
            <v>-9.0222763897352554E-3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>
            <v>35683</v>
          </cell>
          <cell r="N8">
            <v>3.336132750282355E-2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>
            <v>6736</v>
          </cell>
          <cell r="M9">
            <v>0.11506072459559639</v>
          </cell>
          <cell r="N9">
            <v>1.4152363745859681E-2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>
            <v>20891</v>
          </cell>
          <cell r="M10">
            <v>0.35684881198435336</v>
          </cell>
          <cell r="N10">
            <v>5.2932967614647995E-3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>
            <v>7468</v>
          </cell>
          <cell r="M11">
            <v>0.12756435440616298</v>
          </cell>
          <cell r="N11">
            <v>0.14539877300613496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>
            <v>588</v>
          </cell>
          <cell r="M12">
            <v>1.0043899356028901E-2</v>
          </cell>
          <cell r="N12">
            <v>0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>
            <v>22860</v>
          </cell>
          <cell r="M13">
            <v>0.39048220965785835</v>
          </cell>
          <cell r="N13">
            <v>-6.8649419433693223E-2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>
            <v>46235</v>
          </cell>
          <cell r="N20">
            <v>-1.8135870373123236E-2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>
            <v>19831</v>
          </cell>
          <cell r="N21">
            <v>-9.2426059152677861E-3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>
            <v>1615</v>
          </cell>
          <cell r="N22">
            <v>0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>
            <v>11692</v>
          </cell>
          <cell r="N23">
            <v>0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>
            <v>13307</v>
          </cell>
          <cell r="N24">
            <v>0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>
            <v>5941</v>
          </cell>
          <cell r="N25">
            <v>-3.019915115899445E-2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>
            <v>583</v>
          </cell>
          <cell r="N26">
            <v>0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>
            <v>26404</v>
          </cell>
          <cell r="N27">
            <v>-2.4710966645735605E-2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>
            <v>23818</v>
          </cell>
          <cell r="N33">
            <v>-3.4653264702306168E-2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>
            <v>15978</v>
          </cell>
          <cell r="N34">
            <v>-3.7875594628770999E-2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>
            <v>12986</v>
          </cell>
          <cell r="M35">
            <v>0.54521790242673607</v>
          </cell>
          <cell r="N35">
            <v>-5.0036576444769568E-2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>
            <v>2573</v>
          </cell>
          <cell r="M36">
            <v>0.10802754219497859</v>
          </cell>
          <cell r="N36">
            <v>0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>
            <v>419</v>
          </cell>
          <cell r="M37">
            <v>1.7591737341506423E-2</v>
          </cell>
          <cell r="N37">
            <v>0.15109890109890109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>
            <v>7840</v>
          </cell>
          <cell r="M38">
            <v>0.32916281803677888</v>
          </cell>
          <cell r="N38">
            <v>-2.8018844532606002E-2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>
            <v>2633</v>
          </cell>
          <cell r="N44">
            <v>0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>
            <v>2633</v>
          </cell>
          <cell r="N45">
            <v>0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>
            <v>975</v>
          </cell>
          <cell r="M46">
            <v>0.37030003797949107</v>
          </cell>
          <cell r="N46">
            <v>-0.11121239744758432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>
            <v>924</v>
          </cell>
          <cell r="M47">
            <v>0.3509304975313331</v>
          </cell>
          <cell r="N47">
            <v>0.15211970074812967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>
            <v>485</v>
          </cell>
          <cell r="M48">
            <v>0.18420053171287504</v>
          </cell>
          <cell r="N48">
            <v>0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>
            <v>249</v>
          </cell>
          <cell r="M49">
            <v>9.4568932776300796E-2</v>
          </cell>
          <cell r="N49">
            <v>0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160815</v>
          </cell>
          <cell r="N56">
            <v>-1.729353173026979E-2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89549</v>
          </cell>
          <cell r="N57">
            <v>1.6890758182509676E-3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13589</v>
          </cell>
          <cell r="M58">
            <v>8.4500823928116156E-2</v>
          </cell>
          <cell r="N58">
            <v>6.9655427936272697E-3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53870</v>
          </cell>
          <cell r="M59">
            <v>0.33498118956564998</v>
          </cell>
          <cell r="N59">
            <v>-1.2755195543012132E-2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18669</v>
          </cell>
          <cell r="M60">
            <v>0.11608991698535584</v>
          </cell>
          <cell r="N60">
            <v>3.8147138964577658E-2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2190</v>
          </cell>
          <cell r="M61">
            <v>1.3618132636880888E-2</v>
          </cell>
          <cell r="N61">
            <v>0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1231</v>
          </cell>
          <cell r="M62">
            <v>7.6547585735161523E-3</v>
          </cell>
          <cell r="N62">
            <v>5.756013745704467E-2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71266</v>
          </cell>
          <cell r="M63">
            <v>0.44315517831048101</v>
          </cell>
          <cell r="N63">
            <v>-4.0149770361092033E-2</v>
          </cell>
        </row>
      </sheetData>
      <sheetData sheetId="31"/>
      <sheetData sheetId="32"/>
      <sheetData sheetId="33"/>
      <sheetData sheetId="34">
        <row r="6">
          <cell r="C6" t="str">
            <v>Septiembre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131908</v>
          </cell>
          <cell r="D39">
            <v>81869</v>
          </cell>
          <cell r="E39">
            <v>48603</v>
          </cell>
          <cell r="F39">
            <v>541</v>
          </cell>
          <cell r="G39">
            <v>895</v>
          </cell>
        </row>
      </sheetData>
      <sheetData sheetId="35"/>
      <sheetData sheetId="36"/>
      <sheetData sheetId="37"/>
      <sheetData sheetId="38">
        <row r="6">
          <cell r="C6" t="str">
            <v>Septiembre 2014</v>
          </cell>
          <cell r="G6" t="str">
            <v>Septiembre 2014</v>
          </cell>
        </row>
        <row r="8">
          <cell r="B8" t="str">
            <v>Hoteleras</v>
          </cell>
          <cell r="D8">
            <v>0.71171016114111141</v>
          </cell>
          <cell r="F8" t="str">
            <v>Hoteleras</v>
          </cell>
          <cell r="H8">
            <v>0.42454424416222858</v>
          </cell>
        </row>
        <row r="17">
          <cell r="B17" t="str">
            <v>Apartamentos</v>
          </cell>
          <cell r="D17">
            <v>0.28751532884404379</v>
          </cell>
          <cell r="F17" t="str">
            <v>Apartamentos</v>
          </cell>
          <cell r="H17">
            <v>0.5749436706267923</v>
          </cell>
        </row>
        <row r="26">
          <cell r="B26" t="str">
            <v>Hotel Rural</v>
          </cell>
          <cell r="D26">
            <v>4.7331167573847377E-4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3.011983391063015E-4</v>
          </cell>
          <cell r="F29" t="str">
            <v>Casa Rural</v>
          </cell>
          <cell r="H29">
            <v>5.1208521097910692E-4</v>
          </cell>
        </row>
        <row r="38">
          <cell r="C38" t="str">
            <v>Septiembre 2014</v>
          </cell>
          <cell r="G38" t="str">
            <v>Septiembre 2014</v>
          </cell>
        </row>
        <row r="40">
          <cell r="B40" t="str">
            <v>Hoteleras</v>
          </cell>
          <cell r="D40">
            <v>0.73090415828616861</v>
          </cell>
          <cell r="F40" t="str">
            <v>Hoteleras</v>
          </cell>
          <cell r="H40">
            <v>0.9935460738615991</v>
          </cell>
        </row>
        <row r="49">
          <cell r="B49" t="str">
            <v>Apartamentos</v>
          </cell>
          <cell r="D49">
            <v>0.26909584171383133</v>
          </cell>
          <cell r="F49" t="str">
            <v>Apartamentos</v>
          </cell>
          <cell r="H49">
            <v>3.5855145213338113E-3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2.8684116170670493E-3</v>
          </cell>
        </row>
      </sheetData>
      <sheetData sheetId="39"/>
      <sheetData sheetId="40">
        <row r="2">
          <cell r="A2" t="str">
            <v>acum. sept. 2014</v>
          </cell>
        </row>
        <row r="18">
          <cell r="A18" t="str">
            <v>TOTAL</v>
          </cell>
          <cell r="B18" t="str">
            <v>Total</v>
          </cell>
          <cell r="D18" t="str">
            <v>TOTAL</v>
          </cell>
          <cell r="E18" t="str">
            <v>Total</v>
          </cell>
        </row>
        <row r="19">
          <cell r="B19" t="str">
            <v>Hotelera</v>
          </cell>
          <cell r="E19" t="str">
            <v>Hotelera</v>
          </cell>
        </row>
        <row r="20">
          <cell r="B20" t="str">
            <v>Extrahotelera</v>
          </cell>
          <cell r="E20" t="str">
            <v>Extrahotelera</v>
          </cell>
        </row>
        <row r="21">
          <cell r="A21" t="str">
            <v>ADEJE</v>
          </cell>
          <cell r="B21" t="str">
            <v>Total</v>
          </cell>
          <cell r="D21" t="str">
            <v>ZONA 1</v>
          </cell>
          <cell r="E21" t="str">
            <v>Total</v>
          </cell>
        </row>
        <row r="22">
          <cell r="B22" t="str">
            <v>Hotelera</v>
          </cell>
          <cell r="E22" t="str">
            <v>Hotelera</v>
          </cell>
        </row>
        <row r="23">
          <cell r="B23" t="str">
            <v>Extrahotelera</v>
          </cell>
          <cell r="E23" t="str">
            <v>Extrahotelera</v>
          </cell>
        </row>
        <row r="24">
          <cell r="A24" t="str">
            <v>ARONA</v>
          </cell>
          <cell r="B24" t="str">
            <v>Total</v>
          </cell>
          <cell r="D24" t="str">
            <v>ZONA 2</v>
          </cell>
          <cell r="E24" t="str">
            <v>Total</v>
          </cell>
        </row>
        <row r="25">
          <cell r="B25" t="str">
            <v>Hotelera</v>
          </cell>
          <cell r="E25" t="str">
            <v>Hotelera</v>
          </cell>
        </row>
        <row r="26">
          <cell r="B26" t="str">
            <v>Extrahotelera</v>
          </cell>
          <cell r="E26" t="str">
            <v>Extrahotelera</v>
          </cell>
        </row>
        <row r="27">
          <cell r="A27" t="str">
            <v>PUERTO DE LA CRUZ</v>
          </cell>
          <cell r="B27" t="str">
            <v>Total</v>
          </cell>
          <cell r="D27" t="str">
            <v>ZONA 3</v>
          </cell>
          <cell r="E27" t="str">
            <v>Total</v>
          </cell>
        </row>
        <row r="28">
          <cell r="B28" t="str">
            <v>Hotelera</v>
          </cell>
          <cell r="E28" t="str">
            <v>Hotelera</v>
          </cell>
        </row>
        <row r="29">
          <cell r="B29" t="str">
            <v>Extrahotelera</v>
          </cell>
          <cell r="E29" t="str">
            <v>Extrahotelera</v>
          </cell>
        </row>
        <row r="30">
          <cell r="A30" t="str">
            <v>SANTA CRUZ</v>
          </cell>
          <cell r="B30" t="str">
            <v>Total</v>
          </cell>
          <cell r="D30" t="str">
            <v>PUERTO DE LA CRUZ</v>
          </cell>
          <cell r="E30" t="str">
            <v>Total</v>
          </cell>
        </row>
        <row r="31">
          <cell r="B31" t="str">
            <v>Hotelera</v>
          </cell>
          <cell r="E31" t="str">
            <v>Hotelera</v>
          </cell>
        </row>
        <row r="32">
          <cell r="B32" t="str">
            <v>Extrahotelera</v>
          </cell>
          <cell r="E32" t="str">
            <v>Extrahotelera</v>
          </cell>
        </row>
        <row r="33">
          <cell r="D33" t="str">
            <v>ZONA 4</v>
          </cell>
          <cell r="E33" t="str">
            <v>Total</v>
          </cell>
        </row>
        <row r="34">
          <cell r="E34" t="str">
            <v>Hotelera</v>
          </cell>
        </row>
        <row r="35">
          <cell r="E35" t="str">
            <v>Extrahotelera</v>
          </cell>
        </row>
        <row r="36">
          <cell r="D36" t="str">
            <v>ADEJE</v>
          </cell>
          <cell r="E36" t="str">
            <v>Total</v>
          </cell>
        </row>
        <row r="37">
          <cell r="E37" t="str">
            <v>Hotelera</v>
          </cell>
        </row>
        <row r="38">
          <cell r="E38" t="str">
            <v>Extrahotelera</v>
          </cell>
        </row>
        <row r="39">
          <cell r="D39" t="str">
            <v>ARONA</v>
          </cell>
          <cell r="E39" t="str">
            <v>Total</v>
          </cell>
        </row>
        <row r="40">
          <cell r="E40" t="str">
            <v>Hotelera</v>
          </cell>
        </row>
        <row r="41">
          <cell r="E41" t="str">
            <v>Extrahotelera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acum. sept.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topLeftCell="A16" zoomScaleNormal="100" workbookViewId="0">
      <selection activeCell="M46" sqref="M46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86</v>
      </c>
      <c r="C5" s="44"/>
      <c r="D5" s="44"/>
      <c r="E5" s="44"/>
      <c r="F5" s="44"/>
      <c r="G5" s="44"/>
      <c r="H5" s="65"/>
      <c r="I5" s="44" t="s">
        <v>87</v>
      </c>
      <c r="J5" s="44"/>
      <c r="K5" s="44"/>
      <c r="L5" s="44"/>
      <c r="M5" s="44"/>
      <c r="N5" s="44"/>
    </row>
    <row r="6" spans="2:14" ht="25.5" x14ac:dyDescent="0.25">
      <c r="B6" s="66" t="s">
        <v>62</v>
      </c>
      <c r="C6" s="46" t="str">
        <f>actualizaciones!$A$3</f>
        <v>acum. sept. 2013</v>
      </c>
      <c r="D6" s="67" t="s">
        <v>48</v>
      </c>
      <c r="E6" s="46" t="str">
        <f>actualizaciones!$A$2</f>
        <v>acum. sept. 2014</v>
      </c>
      <c r="F6" s="67" t="s">
        <v>48</v>
      </c>
      <c r="G6" s="68" t="s">
        <v>49</v>
      </c>
      <c r="H6" s="69"/>
      <c r="I6" s="66" t="s">
        <v>62</v>
      </c>
      <c r="J6" s="46" t="str">
        <f>actualizaciones!$A$3</f>
        <v>acum. sept. 2013</v>
      </c>
      <c r="K6" s="67" t="s">
        <v>48</v>
      </c>
      <c r="L6" s="46" t="str">
        <f>actualizaciones!$A$2</f>
        <v>acum. sept. 2014</v>
      </c>
      <c r="M6" s="67" t="s">
        <v>48</v>
      </c>
      <c r="N6" s="68" t="s">
        <v>49</v>
      </c>
    </row>
    <row r="7" spans="2:14" ht="15" customHeight="1" x14ac:dyDescent="0.25">
      <c r="B7" s="70" t="s">
        <v>63</v>
      </c>
      <c r="C7" s="71"/>
      <c r="D7" s="71"/>
      <c r="E7" s="71"/>
      <c r="F7" s="71"/>
      <c r="G7" s="71"/>
      <c r="H7" s="69"/>
      <c r="I7" s="70" t="s">
        <v>63</v>
      </c>
      <c r="J7" s="71"/>
      <c r="K7" s="71"/>
      <c r="L7" s="71"/>
      <c r="M7" s="71"/>
      <c r="N7" s="71"/>
    </row>
    <row r="8" spans="2:14" ht="15" customHeight="1" x14ac:dyDescent="0.25">
      <c r="B8" s="72" t="s">
        <v>88</v>
      </c>
      <c r="C8" s="73">
        <v>10740380</v>
      </c>
      <c r="D8" s="74">
        <f>C8/$C$8</f>
        <v>1</v>
      </c>
      <c r="E8" s="73">
        <v>11203934</v>
      </c>
      <c r="F8" s="74">
        <f>E8/$E$8</f>
        <v>1</v>
      </c>
      <c r="G8" s="74">
        <f>(E8-C8)/C8</f>
        <v>4.3159925440254439E-2</v>
      </c>
      <c r="H8" s="69"/>
      <c r="I8" s="72" t="s">
        <v>88</v>
      </c>
      <c r="J8" s="73">
        <v>8818806</v>
      </c>
      <c r="K8" s="74">
        <f>J8/$J$8</f>
        <v>1</v>
      </c>
      <c r="L8" s="73">
        <v>8997600</v>
      </c>
      <c r="M8" s="74">
        <f>L8/$L$8</f>
        <v>1</v>
      </c>
      <c r="N8" s="74">
        <f>(L8-J8)/J8</f>
        <v>2.0274173170381569E-2</v>
      </c>
    </row>
    <row r="9" spans="2:14" ht="15" customHeight="1" x14ac:dyDescent="0.25">
      <c r="B9" s="70" t="s">
        <v>65</v>
      </c>
      <c r="C9" s="71"/>
      <c r="D9" s="71"/>
      <c r="E9" s="71"/>
      <c r="F9" s="75"/>
      <c r="G9" s="75"/>
      <c r="H9" s="69"/>
      <c r="I9" s="70" t="s">
        <v>65</v>
      </c>
      <c r="J9" s="71"/>
      <c r="K9" s="71"/>
      <c r="L9" s="71"/>
      <c r="M9" s="75"/>
      <c r="N9" s="75"/>
    </row>
    <row r="10" spans="2:14" ht="15" customHeight="1" x14ac:dyDescent="0.25">
      <c r="B10" s="76" t="s">
        <v>66</v>
      </c>
      <c r="C10" s="77">
        <v>7275803</v>
      </c>
      <c r="D10" s="78">
        <f>C10/$C$8</f>
        <v>0.67742510041544157</v>
      </c>
      <c r="E10" s="77">
        <v>7809977</v>
      </c>
      <c r="F10" s="78">
        <f>E10/$E$8</f>
        <v>0.69707452757219024</v>
      </c>
      <c r="G10" s="78">
        <f>(E10-C10)/C10</f>
        <v>7.341787566265881E-2</v>
      </c>
      <c r="H10" s="69"/>
      <c r="I10" s="76" t="s">
        <v>66</v>
      </c>
      <c r="J10" s="77">
        <v>4338155</v>
      </c>
      <c r="K10" s="78">
        <f t="shared" ref="K10:K15" si="0">J10/$J$8</f>
        <v>0.49192090176379888</v>
      </c>
      <c r="L10" s="77">
        <v>4472691</v>
      </c>
      <c r="M10" s="78">
        <f t="shared" ref="M10:M15" si="1">L10/$L$8</f>
        <v>0.49709822619365163</v>
      </c>
      <c r="N10" s="78">
        <f t="shared" ref="N10:N15" si="2">(L10-J10)/J10</f>
        <v>3.101226212525832E-2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67</v>
      </c>
      <c r="J11" s="80">
        <v>460653</v>
      </c>
      <c r="K11" s="81">
        <f t="shared" si="0"/>
        <v>5.2235302602189004E-2</v>
      </c>
      <c r="L11" s="80">
        <v>368326</v>
      </c>
      <c r="M11" s="81">
        <f t="shared" si="1"/>
        <v>4.0936027385080467E-2</v>
      </c>
      <c r="N11" s="82">
        <f t="shared" si="2"/>
        <v>-0.2004263512882799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68</v>
      </c>
      <c r="J12" s="80">
        <v>2598743</v>
      </c>
      <c r="K12" s="81">
        <f t="shared" si="0"/>
        <v>0.29468195581125156</v>
      </c>
      <c r="L12" s="80">
        <v>2847339</v>
      </c>
      <c r="M12" s="81">
        <f t="shared" si="1"/>
        <v>0.31645538810349427</v>
      </c>
      <c r="N12" s="82">
        <f t="shared" si="2"/>
        <v>9.5660094130123677E-2</v>
      </c>
    </row>
    <row r="13" spans="2:14" ht="15" customHeight="1" x14ac:dyDescent="0.25">
      <c r="B13" s="79" t="s">
        <v>67</v>
      </c>
      <c r="C13" s="80">
        <v>1395479</v>
      </c>
      <c r="D13" s="81">
        <f>C13/$C$8</f>
        <v>0.12992827069433296</v>
      </c>
      <c r="E13" s="80">
        <v>1370484</v>
      </c>
      <c r="F13" s="81">
        <f>E13/$E$8</f>
        <v>0.12232167736796735</v>
      </c>
      <c r="G13" s="82">
        <f>(E13-C13)/C13</f>
        <v>-1.79114124970709E-2</v>
      </c>
      <c r="H13" s="69"/>
      <c r="I13" s="79" t="s">
        <v>69</v>
      </c>
      <c r="J13" s="80">
        <f>SUM(J11:J12)</f>
        <v>3059396</v>
      </c>
      <c r="K13" s="81">
        <f t="shared" si="0"/>
        <v>0.34691725841344057</v>
      </c>
      <c r="L13" s="80">
        <f>SUM(L11:L12)</f>
        <v>3215665</v>
      </c>
      <c r="M13" s="81">
        <f t="shared" si="1"/>
        <v>0.35739141548857473</v>
      </c>
      <c r="N13" s="82">
        <f t="shared" si="2"/>
        <v>5.1078382791897484E-2</v>
      </c>
    </row>
    <row r="14" spans="2:14" ht="15" customHeight="1" x14ac:dyDescent="0.25">
      <c r="B14" s="79" t="s">
        <v>68</v>
      </c>
      <c r="C14" s="80">
        <v>4665077</v>
      </c>
      <c r="D14" s="81">
        <f>C14/$C$8</f>
        <v>0.4343493433193239</v>
      </c>
      <c r="E14" s="80">
        <v>4900507</v>
      </c>
      <c r="F14" s="81">
        <f>E14/$E$8</f>
        <v>0.43739163404568432</v>
      </c>
      <c r="G14" s="82">
        <f>(E14-C14)/C14</f>
        <v>5.0466476759118875E-2</v>
      </c>
      <c r="H14" s="69"/>
      <c r="I14" s="79" t="s">
        <v>70</v>
      </c>
      <c r="J14" s="80">
        <v>1202007</v>
      </c>
      <c r="K14" s="81">
        <f t="shared" si="0"/>
        <v>0.13630042434315939</v>
      </c>
      <c r="L14" s="80">
        <v>1173392</v>
      </c>
      <c r="M14" s="81">
        <f t="shared" si="1"/>
        <v>0.13041166533297768</v>
      </c>
      <c r="N14" s="82">
        <f t="shared" si="2"/>
        <v>-2.3806017768615323E-2</v>
      </c>
    </row>
    <row r="15" spans="2:14" ht="15" customHeight="1" x14ac:dyDescent="0.25">
      <c r="B15" s="79" t="s">
        <v>70</v>
      </c>
      <c r="C15" s="80">
        <v>1096110</v>
      </c>
      <c r="D15" s="81">
        <f>C15/$C$8</f>
        <v>0.10205504833162328</v>
      </c>
      <c r="E15" s="80">
        <v>1417462</v>
      </c>
      <c r="F15" s="81">
        <f>E15/$E$8</f>
        <v>0.12651466886541818</v>
      </c>
      <c r="G15" s="82">
        <f>(E15-C15)/C15</f>
        <v>0.29317495506837815</v>
      </c>
      <c r="H15" s="69"/>
      <c r="I15" s="79" t="s">
        <v>71</v>
      </c>
      <c r="J15" s="80">
        <v>76752</v>
      </c>
      <c r="K15" s="81">
        <f t="shared" si="0"/>
        <v>8.703219007198934E-3</v>
      </c>
      <c r="L15" s="80">
        <v>83634</v>
      </c>
      <c r="M15" s="81">
        <f t="shared" si="1"/>
        <v>9.2951453720992259E-3</v>
      </c>
      <c r="N15" s="82">
        <f t="shared" si="2"/>
        <v>8.9665415884928074E-2</v>
      </c>
    </row>
    <row r="16" spans="2:14" ht="15" customHeight="1" x14ac:dyDescent="0.25">
      <c r="B16" s="79" t="s">
        <v>71</v>
      </c>
      <c r="C16" s="80">
        <v>119137</v>
      </c>
      <c r="D16" s="81">
        <f>C16/$C$8</f>
        <v>1.109243807016139E-2</v>
      </c>
      <c r="E16" s="80">
        <v>121524</v>
      </c>
      <c r="F16" s="81">
        <f>E16/$E$8</f>
        <v>1.0846547293120434E-2</v>
      </c>
      <c r="G16" s="82">
        <f>(E16-C16)/C16</f>
        <v>2.0035757153529132E-2</v>
      </c>
      <c r="H16" s="69"/>
      <c r="I16" s="70" t="s">
        <v>72</v>
      </c>
      <c r="J16" s="71"/>
      <c r="K16" s="71"/>
      <c r="L16" s="71"/>
      <c r="M16" s="75"/>
      <c r="N16" s="75"/>
    </row>
    <row r="17" spans="2:16" ht="15" customHeight="1" x14ac:dyDescent="0.25">
      <c r="B17" s="70" t="s">
        <v>72</v>
      </c>
      <c r="C17" s="71"/>
      <c r="D17" s="71"/>
      <c r="E17" s="71"/>
      <c r="F17" s="75"/>
      <c r="G17" s="75"/>
      <c r="H17" s="69"/>
      <c r="I17" s="76" t="s">
        <v>73</v>
      </c>
      <c r="J17" s="77">
        <v>4480651</v>
      </c>
      <c r="K17" s="78">
        <f>J17/$J$8</f>
        <v>0.50807909823620112</v>
      </c>
      <c r="L17" s="77">
        <v>4524909</v>
      </c>
      <c r="M17" s="78">
        <f>L17/$L$8</f>
        <v>0.50290177380634837</v>
      </c>
      <c r="N17" s="78">
        <f>(L17-J17)/J17</f>
        <v>9.8775825209327841E-3</v>
      </c>
    </row>
    <row r="18" spans="2:16" ht="15" customHeight="1" x14ac:dyDescent="0.25">
      <c r="B18" s="76" t="s">
        <v>73</v>
      </c>
      <c r="C18" s="77">
        <v>3464577</v>
      </c>
      <c r="D18" s="78">
        <f>C18/$C$8</f>
        <v>0.32257489958455848</v>
      </c>
      <c r="E18" s="77">
        <v>3393957</v>
      </c>
      <c r="F18" s="78">
        <f>E18/$E$8</f>
        <v>0.30292547242780971</v>
      </c>
      <c r="G18" s="78">
        <f>(E18-C18)/C18</f>
        <v>-2.0383440749043823E-2</v>
      </c>
      <c r="H18" s="69"/>
      <c r="I18" s="83" t="s">
        <v>74</v>
      </c>
      <c r="J18" s="83"/>
      <c r="K18" s="83"/>
      <c r="L18" s="83"/>
      <c r="M18" s="83"/>
      <c r="N18" s="83"/>
    </row>
    <row r="19" spans="2:16" ht="15" customHeight="1" x14ac:dyDescent="0.25">
      <c r="B19" s="83" t="s">
        <v>74</v>
      </c>
      <c r="C19" s="83"/>
      <c r="D19" s="83"/>
      <c r="E19" s="83"/>
      <c r="F19" s="83"/>
      <c r="G19" s="83"/>
      <c r="H19" s="69"/>
      <c r="I19" s="65"/>
      <c r="J19" s="65"/>
      <c r="K19" s="65"/>
      <c r="L19" s="65"/>
      <c r="M19" s="65"/>
      <c r="N19" s="65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4"/>
    </row>
    <row r="21" spans="2:16" ht="36" customHeight="1" x14ac:dyDescent="0.25">
      <c r="B21" s="44" t="s">
        <v>89</v>
      </c>
      <c r="C21" s="44"/>
      <c r="D21" s="44"/>
      <c r="E21" s="44"/>
      <c r="F21" s="44"/>
      <c r="G21" s="44"/>
      <c r="H21" s="65"/>
      <c r="I21" s="44" t="s">
        <v>90</v>
      </c>
      <c r="J21" s="44"/>
      <c r="K21" s="44"/>
      <c r="L21" s="44"/>
      <c r="M21" s="44"/>
      <c r="N21" s="44"/>
      <c r="P21" s="62" t="s">
        <v>44</v>
      </c>
    </row>
    <row r="22" spans="2:16" ht="25.5" x14ac:dyDescent="0.25">
      <c r="B22" s="66" t="s">
        <v>62</v>
      </c>
      <c r="C22" s="46" t="str">
        <f>actualizaciones!$A$3</f>
        <v>acum. sept. 2013</v>
      </c>
      <c r="D22" s="67" t="s">
        <v>48</v>
      </c>
      <c r="E22" s="46" t="str">
        <f>actualizaciones!$A$2</f>
        <v>acum. sept. 2014</v>
      </c>
      <c r="F22" s="67" t="s">
        <v>48</v>
      </c>
      <c r="G22" s="68" t="s">
        <v>49</v>
      </c>
      <c r="H22" s="69"/>
      <c r="I22" s="66" t="s">
        <v>62</v>
      </c>
      <c r="J22" s="46" t="str">
        <f>actualizaciones!$A$3</f>
        <v>acum. sept. 2013</v>
      </c>
      <c r="K22" s="67" t="s">
        <v>48</v>
      </c>
      <c r="L22" s="46" t="str">
        <f>actualizaciones!$A$2</f>
        <v>acum. sept. 2014</v>
      </c>
      <c r="M22" s="67" t="s">
        <v>48</v>
      </c>
      <c r="N22" s="68" t="s">
        <v>49</v>
      </c>
      <c r="O22" s="104"/>
    </row>
    <row r="23" spans="2:16" ht="15" customHeight="1" x14ac:dyDescent="0.25">
      <c r="B23" s="70" t="s">
        <v>63</v>
      </c>
      <c r="C23" s="71"/>
      <c r="D23" s="71"/>
      <c r="E23" s="71"/>
      <c r="F23" s="71"/>
      <c r="G23" s="71"/>
      <c r="H23" s="69"/>
      <c r="I23" s="70" t="s">
        <v>63</v>
      </c>
      <c r="J23" s="71"/>
      <c r="K23" s="71"/>
      <c r="L23" s="71"/>
      <c r="M23" s="71"/>
      <c r="N23" s="71"/>
      <c r="O23" s="104"/>
    </row>
    <row r="24" spans="2:16" ht="15" customHeight="1" x14ac:dyDescent="0.25">
      <c r="B24" s="72" t="s">
        <v>88</v>
      </c>
      <c r="C24" s="73">
        <v>4026320</v>
      </c>
      <c r="D24" s="74">
        <f>C24/$C$24</f>
        <v>1</v>
      </c>
      <c r="E24" s="73">
        <v>4215989</v>
      </c>
      <c r="F24" s="74">
        <f>E24/$E$24</f>
        <v>1</v>
      </c>
      <c r="G24" s="74">
        <f>(E24-C24)/C24</f>
        <v>4.7107284070814041E-2</v>
      </c>
      <c r="H24" s="69"/>
      <c r="I24" s="72" t="s">
        <v>88</v>
      </c>
      <c r="J24" s="73">
        <v>28477171</v>
      </c>
      <c r="K24" s="74">
        <f>J24/$J$24</f>
        <v>1</v>
      </c>
      <c r="L24" s="73">
        <v>29614954</v>
      </c>
      <c r="M24" s="74">
        <f>L24/$L$24</f>
        <v>1</v>
      </c>
      <c r="N24" s="74">
        <f>L24/J24-1</f>
        <v>3.9954214553123979E-2</v>
      </c>
      <c r="O24" s="104"/>
    </row>
    <row r="25" spans="2:16" ht="15" customHeight="1" x14ac:dyDescent="0.25">
      <c r="B25" s="70" t="s">
        <v>65</v>
      </c>
      <c r="C25" s="71"/>
      <c r="D25" s="71"/>
      <c r="E25" s="71"/>
      <c r="F25" s="75"/>
      <c r="G25" s="75"/>
      <c r="H25" s="69"/>
      <c r="I25" s="70" t="s">
        <v>65</v>
      </c>
      <c r="J25" s="71"/>
      <c r="K25" s="71"/>
      <c r="L25" s="71"/>
      <c r="M25" s="75"/>
      <c r="N25" s="75"/>
      <c r="O25" s="104"/>
    </row>
    <row r="26" spans="2:16" ht="15" customHeight="1" x14ac:dyDescent="0.25">
      <c r="B26" s="76" t="s">
        <v>66</v>
      </c>
      <c r="C26" s="77">
        <v>2948433</v>
      </c>
      <c r="D26" s="78">
        <f>C26/$C$24</f>
        <v>0.73228978322637051</v>
      </c>
      <c r="E26" s="77">
        <v>3032814</v>
      </c>
      <c r="F26" s="78">
        <f>E26/$E$24</f>
        <v>0.71936003628092959</v>
      </c>
      <c r="G26" s="78">
        <f>(E26-C26)/C26</f>
        <v>2.8618930801547805E-2</v>
      </c>
      <c r="H26" s="69"/>
      <c r="I26" s="76" t="s">
        <v>66</v>
      </c>
      <c r="J26" s="77">
        <v>17534268</v>
      </c>
      <c r="K26" s="78">
        <f>J26/$J$24</f>
        <v>0.61573068476500004</v>
      </c>
      <c r="L26" s="77">
        <v>18485284</v>
      </c>
      <c r="M26" s="78">
        <f>L26/$L$24</f>
        <v>0.62418749662754835</v>
      </c>
      <c r="N26" s="78">
        <f t="shared" ref="N26:N31" si="3">L26/J26-1</f>
        <v>5.4237564978475206E-2</v>
      </c>
      <c r="O26" s="104"/>
    </row>
    <row r="27" spans="2:16" ht="15" customHeight="1" x14ac:dyDescent="0.25">
      <c r="B27" s="79" t="s">
        <v>69</v>
      </c>
      <c r="C27" s="80">
        <v>2569991</v>
      </c>
      <c r="D27" s="81">
        <f>C27/$C$24</f>
        <v>0.63829775079973772</v>
      </c>
      <c r="E27" s="80">
        <v>2561679</v>
      </c>
      <c r="F27" s="81">
        <f>E27/$E$24</f>
        <v>0.60761045628914112</v>
      </c>
      <c r="G27" s="82">
        <f>(E27-C27)/C27</f>
        <v>-3.2342525713125064E-3</v>
      </c>
      <c r="H27" s="69"/>
      <c r="I27" s="79" t="s">
        <v>67</v>
      </c>
      <c r="J27" s="80">
        <v>2690760</v>
      </c>
      <c r="K27" s="81">
        <f>J27/$J$24</f>
        <v>9.4488318379659278E-2</v>
      </c>
      <c r="L27" s="80">
        <v>2661741</v>
      </c>
      <c r="M27" s="81">
        <f>L27/$L$24</f>
        <v>8.9878275684642295E-2</v>
      </c>
      <c r="N27" s="82">
        <f t="shared" si="3"/>
        <v>-1.0784685367702829E-2</v>
      </c>
      <c r="O27" s="104"/>
    </row>
    <row r="28" spans="2:16" ht="15" customHeight="1" x14ac:dyDescent="0.25">
      <c r="B28" s="79" t="s">
        <v>70</v>
      </c>
      <c r="C28" s="80">
        <v>354895</v>
      </c>
      <c r="D28" s="81">
        <f>C28/$C$24</f>
        <v>8.8143764032665065E-2</v>
      </c>
      <c r="E28" s="80">
        <v>425903</v>
      </c>
      <c r="F28" s="81">
        <f>E28/$E$24</f>
        <v>0.10102089924807679</v>
      </c>
      <c r="G28" s="82">
        <f>(E28-C28)/C28</f>
        <v>0.20008171430986629</v>
      </c>
      <c r="H28" s="69"/>
      <c r="I28" s="79" t="s">
        <v>68</v>
      </c>
      <c r="J28" s="80">
        <v>11324127</v>
      </c>
      <c r="K28" s="81">
        <f>J28/$J$24</f>
        <v>0.39765631916175942</v>
      </c>
      <c r="L28" s="80">
        <v>11935469</v>
      </c>
      <c r="M28" s="81">
        <f>L28/$L$24</f>
        <v>0.40302169640378305</v>
      </c>
      <c r="N28" s="82">
        <f t="shared" si="3"/>
        <v>5.3985795108090873E-2</v>
      </c>
      <c r="O28" s="104"/>
    </row>
    <row r="29" spans="2:16" ht="15" customHeight="1" x14ac:dyDescent="0.25">
      <c r="B29" s="79" t="s">
        <v>71</v>
      </c>
      <c r="C29" s="80">
        <v>23547</v>
      </c>
      <c r="D29" s="81">
        <f>C29/$C$24</f>
        <v>5.8482683939676929E-3</v>
      </c>
      <c r="E29" s="80">
        <v>45232</v>
      </c>
      <c r="F29" s="81">
        <f>E29/$E$24</f>
        <v>1.0728680743711617E-2</v>
      </c>
      <c r="G29" s="82">
        <f>(E29-C29)/C29</f>
        <v>0.92092410922835177</v>
      </c>
      <c r="H29" s="69"/>
      <c r="I29" s="79" t="s">
        <v>70</v>
      </c>
      <c r="J29" s="80">
        <v>3114347</v>
      </c>
      <c r="K29" s="81">
        <f>J29/$J$24</f>
        <v>0.10936293496288658</v>
      </c>
      <c r="L29" s="80">
        <v>3425120</v>
      </c>
      <c r="M29" s="81">
        <f>L29/$L$24</f>
        <v>0.11565508425236791</v>
      </c>
      <c r="N29" s="82">
        <f t="shared" si="3"/>
        <v>9.9787531704077947E-2</v>
      </c>
      <c r="O29" s="104"/>
    </row>
    <row r="30" spans="2:16" ht="15" customHeight="1" x14ac:dyDescent="0.25">
      <c r="B30" s="70" t="s">
        <v>72</v>
      </c>
      <c r="C30" s="71"/>
      <c r="D30" s="71"/>
      <c r="E30" s="71"/>
      <c r="F30" s="75"/>
      <c r="G30" s="75"/>
      <c r="H30" s="69"/>
      <c r="I30" s="79" t="s">
        <v>76</v>
      </c>
      <c r="J30" s="80">
        <v>269487</v>
      </c>
      <c r="K30" s="81">
        <f>J30/$J$24</f>
        <v>9.46326445137405E-3</v>
      </c>
      <c r="L30" s="80">
        <v>296990</v>
      </c>
      <c r="M30" s="81">
        <f>L30/$L$24</f>
        <v>1.0028379581477655E-2</v>
      </c>
      <c r="N30" s="82">
        <f t="shared" si="3"/>
        <v>0.10205687101789707</v>
      </c>
      <c r="O30" s="104"/>
    </row>
    <row r="31" spans="2:16" ht="15" customHeight="1" x14ac:dyDescent="0.25">
      <c r="B31" s="76" t="s">
        <v>73</v>
      </c>
      <c r="C31" s="77">
        <v>1077887</v>
      </c>
      <c r="D31" s="78">
        <f>C31/$C$24</f>
        <v>0.26771021677362949</v>
      </c>
      <c r="E31" s="77">
        <v>1183175</v>
      </c>
      <c r="F31" s="78">
        <f>E31/$E$24</f>
        <v>0.28063996371907041</v>
      </c>
      <c r="G31" s="78">
        <f>(E31-C31)/C31</f>
        <v>9.7679997996079362E-2</v>
      </c>
      <c r="H31" s="69"/>
      <c r="I31" s="79" t="s">
        <v>77</v>
      </c>
      <c r="J31" s="80">
        <v>135547</v>
      </c>
      <c r="K31" s="81">
        <f>J31/$J$24</f>
        <v>4.7598478093206662E-3</v>
      </c>
      <c r="L31" s="80">
        <v>165964</v>
      </c>
      <c r="M31" s="81">
        <f>L31/$L$24</f>
        <v>5.6040607052774754E-3</v>
      </c>
      <c r="N31" s="82">
        <f t="shared" si="3"/>
        <v>0.22440186798674988</v>
      </c>
      <c r="O31" s="104"/>
    </row>
    <row r="32" spans="2:16" ht="15" customHeight="1" x14ac:dyDescent="0.25">
      <c r="B32" s="83" t="s">
        <v>74</v>
      </c>
      <c r="C32" s="83"/>
      <c r="D32" s="83"/>
      <c r="E32" s="83"/>
      <c r="F32" s="83"/>
      <c r="G32" s="83"/>
      <c r="H32" s="69"/>
      <c r="I32" s="70" t="s">
        <v>72</v>
      </c>
      <c r="J32" s="71"/>
      <c r="K32" s="71"/>
      <c r="L32" s="71"/>
      <c r="M32" s="75"/>
      <c r="N32" s="75"/>
      <c r="O32" s="104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76" t="s">
        <v>73</v>
      </c>
      <c r="J33" s="77">
        <v>10942903</v>
      </c>
      <c r="K33" s="78">
        <f>J33/$J$24</f>
        <v>0.38426931523500002</v>
      </c>
      <c r="L33" s="77">
        <v>11129670</v>
      </c>
      <c r="M33" s="78">
        <f>L33/$L$24</f>
        <v>0.37581250337245165</v>
      </c>
      <c r="N33" s="78">
        <f>L33/J33-1</f>
        <v>1.7067408895061975E-2</v>
      </c>
      <c r="O33" s="104"/>
    </row>
    <row r="34" spans="2:15" x14ac:dyDescent="0.25">
      <c r="B34" s="65"/>
      <c r="C34" s="65"/>
      <c r="D34" s="65"/>
      <c r="E34" s="65"/>
      <c r="F34" s="65"/>
      <c r="G34" s="65"/>
      <c r="H34" s="65"/>
      <c r="I34" s="83" t="s">
        <v>74</v>
      </c>
      <c r="J34" s="83"/>
      <c r="K34" s="83"/>
      <c r="L34" s="83"/>
      <c r="M34" s="83"/>
      <c r="N34" s="83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</row>
    <row r="36" spans="2:15" x14ac:dyDescent="0.25">
      <c r="H36" s="65"/>
      <c r="I36" s="65"/>
    </row>
    <row r="37" spans="2:15" ht="18" customHeight="1" x14ac:dyDescent="0.25">
      <c r="H37" s="65"/>
    </row>
    <row r="38" spans="2:15" x14ac:dyDescent="0.25">
      <c r="H38" s="65"/>
    </row>
    <row r="39" spans="2:15" ht="15" customHeight="1" x14ac:dyDescent="0.25">
      <c r="H39" s="65"/>
    </row>
    <row r="40" spans="2:15" ht="15" customHeight="1" x14ac:dyDescent="0.25">
      <c r="H40" s="65"/>
    </row>
    <row r="41" spans="2:15" ht="15" customHeight="1" x14ac:dyDescent="0.25">
      <c r="H41" s="65"/>
    </row>
    <row r="42" spans="2:15" ht="15" customHeight="1" x14ac:dyDescent="0.25">
      <c r="H42" s="65"/>
    </row>
    <row r="43" spans="2:15" ht="15" customHeight="1" x14ac:dyDescent="0.25">
      <c r="H43" s="65"/>
    </row>
    <row r="44" spans="2:15" ht="15" customHeight="1" x14ac:dyDescent="0.25">
      <c r="H44" s="65"/>
    </row>
    <row r="45" spans="2:15" ht="15" customHeight="1" x14ac:dyDescent="0.25">
      <c r="H45" s="65"/>
    </row>
    <row r="46" spans="2:15" ht="15" customHeight="1" x14ac:dyDescent="0.25">
      <c r="H46" s="65"/>
    </row>
    <row r="47" spans="2:15" ht="15" customHeight="1" x14ac:dyDescent="0.25">
      <c r="H47" s="65"/>
    </row>
    <row r="48" spans="2:15" ht="15" customHeight="1" x14ac:dyDescent="0.25">
      <c r="H48" s="65"/>
    </row>
    <row r="49" spans="8:8" ht="15" customHeight="1" x14ac:dyDescent="0.25">
      <c r="H49" s="65"/>
    </row>
    <row r="50" spans="8:8" ht="15" customHeight="1" x14ac:dyDescent="0.25">
      <c r="H50" s="65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7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I2" sqref="I2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22"/>
  <sheetViews>
    <sheetView showGridLines="0" showRowColHeaders="0" zoomScaleNormal="100" workbookViewId="0">
      <selection activeCell="H4" sqref="H4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91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20"/>
      <c r="M6" s="20"/>
      <c r="N6" s="20"/>
    </row>
    <row r="7" spans="2:14" ht="30" customHeight="1" x14ac:dyDescent="0.25">
      <c r="B7" s="17"/>
      <c r="C7" s="21" t="s">
        <v>92</v>
      </c>
      <c r="D7" s="21" t="s">
        <v>31</v>
      </c>
      <c r="E7" s="22" t="s">
        <v>92</v>
      </c>
      <c r="F7" s="22" t="s">
        <v>31</v>
      </c>
      <c r="G7" s="21" t="s">
        <v>92</v>
      </c>
      <c r="H7" s="21" t="s">
        <v>31</v>
      </c>
      <c r="I7" s="22" t="s">
        <v>92</v>
      </c>
      <c r="J7" s="22" t="s">
        <v>31</v>
      </c>
      <c r="L7" s="20"/>
      <c r="M7" s="20"/>
      <c r="N7" s="20"/>
    </row>
    <row r="8" spans="2:14" x14ac:dyDescent="0.25">
      <c r="B8" s="23" t="s">
        <v>35</v>
      </c>
      <c r="C8" s="105">
        <v>64.406782120241687</v>
      </c>
      <c r="D8" s="25">
        <f t="shared" ref="D8:D15" si="0">C8/C21-1</f>
        <v>4.6386277653799102E-2</v>
      </c>
      <c r="E8" s="106">
        <v>67.577051625870439</v>
      </c>
      <c r="F8" s="27">
        <f t="shared" ref="F8:F15" si="1">E8/E21-1</f>
        <v>5.5319419208631482E-2</v>
      </c>
      <c r="G8" s="105">
        <v>68.556937385097868</v>
      </c>
      <c r="H8" s="25">
        <f t="shared" ref="H8:H16" si="2">G8/G21-1</f>
        <v>-6.2684443802196732E-5</v>
      </c>
      <c r="I8" s="106">
        <v>62.52</v>
      </c>
      <c r="J8" s="27">
        <f t="shared" ref="J8:J16" si="3">I8/I21-1</f>
        <v>0.13000587996854907</v>
      </c>
    </row>
    <row r="9" spans="2:14" x14ac:dyDescent="0.25">
      <c r="B9" s="23" t="s">
        <v>36</v>
      </c>
      <c r="C9" s="105">
        <v>76.328901272048725</v>
      </c>
      <c r="D9" s="25">
        <f t="shared" si="0"/>
        <v>5.310294249515346E-2</v>
      </c>
      <c r="E9" s="106">
        <v>80.03</v>
      </c>
      <c r="F9" s="27">
        <f t="shared" si="1"/>
        <v>4.1932397398073418E-2</v>
      </c>
      <c r="G9" s="105">
        <v>79.709999999999994</v>
      </c>
      <c r="H9" s="25">
        <f t="shared" si="2"/>
        <v>1.9289406283014232E-2</v>
      </c>
      <c r="I9" s="106">
        <v>72.150000000000006</v>
      </c>
      <c r="J9" s="27">
        <f t="shared" si="3"/>
        <v>0.10034565613142377</v>
      </c>
    </row>
    <row r="10" spans="2:14" x14ac:dyDescent="0.25">
      <c r="B10" s="23" t="s">
        <v>37</v>
      </c>
      <c r="C10" s="105">
        <v>68.885605880529923</v>
      </c>
      <c r="D10" s="25">
        <f t="shared" si="0"/>
        <v>3.2818881531360589E-2</v>
      </c>
      <c r="E10" s="106">
        <v>72.239999999999995</v>
      </c>
      <c r="F10" s="27">
        <f t="shared" si="1"/>
        <v>4.6749132754061673E-2</v>
      </c>
      <c r="G10" s="105">
        <v>74.7</v>
      </c>
      <c r="H10" s="25">
        <f t="shared" si="2"/>
        <v>-1.2460640699728964E-2</v>
      </c>
      <c r="I10" s="106">
        <v>63.45</v>
      </c>
      <c r="J10" s="27">
        <f t="shared" si="3"/>
        <v>8.752436649576012E-2</v>
      </c>
    </row>
    <row r="11" spans="2:14" x14ac:dyDescent="0.25">
      <c r="B11" s="23" t="s">
        <v>38</v>
      </c>
      <c r="C11" s="105">
        <v>60.571537858830645</v>
      </c>
      <c r="D11" s="25">
        <f t="shared" si="0"/>
        <v>7.4534998382661755E-2</v>
      </c>
      <c r="E11" s="106">
        <v>66.016887871592957</v>
      </c>
      <c r="F11" s="27">
        <f t="shared" si="1"/>
        <v>8.9828804283111463E-2</v>
      </c>
      <c r="G11" s="105">
        <v>65.608318147711444</v>
      </c>
      <c r="H11" s="25">
        <f t="shared" si="2"/>
        <v>8.6247893085944494E-2</v>
      </c>
      <c r="I11" s="106">
        <v>51.5775278474526</v>
      </c>
      <c r="J11" s="27">
        <f t="shared" si="3"/>
        <v>3.249070569216661E-2</v>
      </c>
      <c r="L11" s="28"/>
      <c r="M11" s="28"/>
      <c r="N11" s="28"/>
    </row>
    <row r="12" spans="2:14" x14ac:dyDescent="0.25">
      <c r="B12" s="23" t="s">
        <v>39</v>
      </c>
      <c r="C12" s="105">
        <v>55.05</v>
      </c>
      <c r="D12" s="25">
        <f t="shared" si="0"/>
        <v>4.737442922374413E-2</v>
      </c>
      <c r="E12" s="106">
        <v>61.359970862332787</v>
      </c>
      <c r="F12" s="27">
        <f t="shared" si="1"/>
        <v>5.9883566986653536E-2</v>
      </c>
      <c r="G12" s="105">
        <v>57.87</v>
      </c>
      <c r="H12" s="25">
        <f t="shared" si="2"/>
        <v>4.5095687500541048E-2</v>
      </c>
      <c r="I12" s="106">
        <v>44.41</v>
      </c>
      <c r="J12" s="27">
        <f t="shared" si="3"/>
        <v>1.3109114908209207E-2</v>
      </c>
    </row>
    <row r="13" spans="2:14" x14ac:dyDescent="0.25">
      <c r="B13" s="23" t="s">
        <v>40</v>
      </c>
      <c r="C13" s="105">
        <v>64.787164253383423</v>
      </c>
      <c r="D13" s="25">
        <f t="shared" si="0"/>
        <v>0.11798385251740151</v>
      </c>
      <c r="E13" s="106">
        <v>67.816305963138205</v>
      </c>
      <c r="F13" s="27">
        <f t="shared" si="1"/>
        <v>0.12240675343105401</v>
      </c>
      <c r="G13" s="105">
        <v>69.648479651266655</v>
      </c>
      <c r="H13" s="25">
        <f t="shared" si="2"/>
        <v>0.11384412396158483</v>
      </c>
      <c r="I13" s="106">
        <v>56.78</v>
      </c>
      <c r="J13" s="27">
        <f t="shared" si="3"/>
        <v>0.12849467991675212</v>
      </c>
    </row>
    <row r="14" spans="2:14" x14ac:dyDescent="0.25">
      <c r="B14" s="23" t="s">
        <v>41</v>
      </c>
      <c r="C14" s="105">
        <v>69.22</v>
      </c>
      <c r="D14" s="25">
        <f t="shared" si="0"/>
        <v>2.3167532932761858E-2</v>
      </c>
      <c r="E14" s="106">
        <v>69.670101877142415</v>
      </c>
      <c r="F14" s="27">
        <f t="shared" si="1"/>
        <v>2.1943679891174517E-2</v>
      </c>
      <c r="G14" s="105">
        <v>72.908896642104565</v>
      </c>
      <c r="H14" s="25">
        <f t="shared" si="2"/>
        <v>1.1200082838144887E-2</v>
      </c>
      <c r="I14" s="106">
        <v>68.62</v>
      </c>
      <c r="J14" s="27">
        <f t="shared" si="3"/>
        <v>4.9794961921501013E-3</v>
      </c>
    </row>
    <row r="15" spans="2:14" x14ac:dyDescent="0.25">
      <c r="B15" s="23" t="s">
        <v>42</v>
      </c>
      <c r="C15" s="105">
        <v>73.099999999999994</v>
      </c>
      <c r="D15" s="25">
        <f t="shared" si="0"/>
        <v>6.4821558630735465E-2</v>
      </c>
      <c r="E15" s="106">
        <v>72.61</v>
      </c>
      <c r="F15" s="27">
        <f t="shared" si="1"/>
        <v>7.0644287015199092E-2</v>
      </c>
      <c r="G15" s="105">
        <v>75.78</v>
      </c>
      <c r="H15" s="25">
        <f t="shared" si="2"/>
        <v>3.8973110150402279E-2</v>
      </c>
      <c r="I15" s="106">
        <v>75.98</v>
      </c>
      <c r="J15" s="27">
        <f t="shared" si="3"/>
        <v>3.6805458275905201E-2</v>
      </c>
    </row>
    <row r="16" spans="2:14" x14ac:dyDescent="0.25">
      <c r="B16" s="23" t="s">
        <v>43</v>
      </c>
      <c r="C16" s="105">
        <v>71.849999999999994</v>
      </c>
      <c r="D16" s="25">
        <f>C16/C29-1</f>
        <v>5.0159505127413739E-2</v>
      </c>
      <c r="E16" s="106">
        <v>73.569999999999993</v>
      </c>
      <c r="F16" s="27">
        <f>E16/E29-1</f>
        <v>5.5368931959943524E-2</v>
      </c>
      <c r="G16" s="105">
        <v>73.31</v>
      </c>
      <c r="H16" s="25">
        <f t="shared" si="2"/>
        <v>2.5620660993127986E-2</v>
      </c>
      <c r="I16" s="106">
        <v>74.72</v>
      </c>
      <c r="J16" s="27">
        <f t="shared" si="3"/>
        <v>5.9419062142864965E-2</v>
      </c>
    </row>
    <row r="17" spans="2:16" ht="28.5" customHeight="1" x14ac:dyDescent="0.25">
      <c r="B17" s="29" t="str">
        <f>actualizaciones!$A$2</f>
        <v>acum. sept. 2014</v>
      </c>
      <c r="C17" s="107">
        <v>67.103741593977247</v>
      </c>
      <c r="D17" s="31">
        <v>5.5314745382072816E-2</v>
      </c>
      <c r="E17" s="108">
        <v>70.102405551562583</v>
      </c>
      <c r="F17" s="33">
        <v>6.1151456359530343E-2</v>
      </c>
      <c r="G17" s="108">
        <v>70.867527831784926</v>
      </c>
      <c r="H17" s="33">
        <v>3.3293143444248052E-2</v>
      </c>
      <c r="I17" s="108">
        <v>63.253617963354216</v>
      </c>
      <c r="J17" s="33">
        <v>6.4440948404465459E-2</v>
      </c>
      <c r="M17" s="20"/>
      <c r="N17" s="20"/>
      <c r="O17" s="20"/>
      <c r="P17" s="20"/>
    </row>
    <row r="18" spans="2:16" outlineLevel="1" x14ac:dyDescent="0.25">
      <c r="B18" s="23" t="s">
        <v>32</v>
      </c>
      <c r="C18" s="105">
        <v>67.241166214435452</v>
      </c>
      <c r="D18" s="25">
        <f t="shared" ref="D18:D27" si="4">C18/C31-1</f>
        <v>8.6070374047204412E-2</v>
      </c>
      <c r="E18" s="106">
        <v>68.25</v>
      </c>
      <c r="F18" s="27">
        <f t="shared" ref="F18:F29" si="5">E18/E31-1</f>
        <v>7.7837812380407323E-2</v>
      </c>
      <c r="G18" s="105">
        <v>69.290000000000006</v>
      </c>
      <c r="H18" s="25">
        <f t="shared" ref="H18:H29" si="6">G18/G31-1</f>
        <v>6.597486415417686E-2</v>
      </c>
      <c r="I18" s="106">
        <v>68.260000000000005</v>
      </c>
      <c r="J18" s="27">
        <f t="shared" ref="J18:J29" si="7">I18/I31-1</f>
        <v>0.104051913684998</v>
      </c>
    </row>
    <row r="19" spans="2:16" outlineLevel="1" x14ac:dyDescent="0.25">
      <c r="B19" s="23" t="s">
        <v>33</v>
      </c>
      <c r="C19" s="105">
        <v>70.404432358662547</v>
      </c>
      <c r="D19" s="25">
        <f t="shared" si="4"/>
        <v>9.7913789237438653E-2</v>
      </c>
      <c r="E19" s="106">
        <v>71.349999999999994</v>
      </c>
      <c r="F19" s="27">
        <f t="shared" si="5"/>
        <v>5.8205392920907872E-2</v>
      </c>
      <c r="G19" s="105">
        <v>72.66</v>
      </c>
      <c r="H19" s="25">
        <f t="shared" si="6"/>
        <v>4.5819157315834635E-2</v>
      </c>
      <c r="I19" s="106">
        <v>73.209999999999994</v>
      </c>
      <c r="J19" s="27">
        <f t="shared" si="7"/>
        <v>0.26478396874453303</v>
      </c>
    </row>
    <row r="20" spans="2:16" outlineLevel="1" x14ac:dyDescent="0.25">
      <c r="B20" s="23" t="s">
        <v>34</v>
      </c>
      <c r="C20" s="105">
        <v>65.069999999999993</v>
      </c>
      <c r="D20" s="25">
        <f t="shared" si="4"/>
        <v>4.0099119749046785E-2</v>
      </c>
      <c r="E20" s="106">
        <v>70.77</v>
      </c>
      <c r="F20" s="27">
        <f t="shared" si="5"/>
        <v>4.774152503291984E-2</v>
      </c>
      <c r="G20" s="105">
        <v>68.849999999999994</v>
      </c>
      <c r="H20" s="25">
        <f t="shared" si="6"/>
        <v>8.719588579677362E-3</v>
      </c>
      <c r="I20" s="106">
        <v>55.08</v>
      </c>
      <c r="J20" s="27">
        <f t="shared" si="7"/>
        <v>9.1252930822038225E-2</v>
      </c>
    </row>
    <row r="21" spans="2:16" outlineLevel="1" x14ac:dyDescent="0.25">
      <c r="B21" s="23" t="s">
        <v>35</v>
      </c>
      <c r="C21" s="105">
        <v>61.551631071323087</v>
      </c>
      <c r="D21" s="25">
        <f t="shared" si="4"/>
        <v>3.2834518463809248E-2</v>
      </c>
      <c r="E21" s="106">
        <v>64.034689778138898</v>
      </c>
      <c r="F21" s="27">
        <f t="shared" si="5"/>
        <v>2.0167300322105008E-2</v>
      </c>
      <c r="G21" s="105">
        <v>68.561235107987002</v>
      </c>
      <c r="H21" s="25">
        <f t="shared" si="6"/>
        <v>4.3926629775310255E-2</v>
      </c>
      <c r="I21" s="106">
        <v>55.327145732852372</v>
      </c>
      <c r="J21" s="27">
        <f t="shared" si="7"/>
        <v>3.170083156978265E-2</v>
      </c>
    </row>
    <row r="22" spans="2:16" outlineLevel="1" x14ac:dyDescent="0.25">
      <c r="B22" s="23" t="s">
        <v>36</v>
      </c>
      <c r="C22" s="105">
        <v>72.48</v>
      </c>
      <c r="D22" s="25">
        <f t="shared" si="4"/>
        <v>2.9399233063485353E-2</v>
      </c>
      <c r="E22" s="106">
        <v>76.8092058562071</v>
      </c>
      <c r="F22" s="27">
        <f t="shared" si="5"/>
        <v>4.9173881746943593E-2</v>
      </c>
      <c r="G22" s="105">
        <v>78.201538747149357</v>
      </c>
      <c r="H22" s="25">
        <f t="shared" si="6"/>
        <v>7.5901465387135936E-3</v>
      </c>
      <c r="I22" s="106">
        <v>65.570304747386132</v>
      </c>
      <c r="J22" s="27">
        <f t="shared" si="7"/>
        <v>0.11472532971318694</v>
      </c>
    </row>
    <row r="23" spans="2:16" outlineLevel="1" x14ac:dyDescent="0.25">
      <c r="B23" s="23" t="s">
        <v>37</v>
      </c>
      <c r="C23" s="105">
        <v>66.696694950418831</v>
      </c>
      <c r="D23" s="25">
        <f t="shared" si="4"/>
        <v>2.1781654464190225E-3</v>
      </c>
      <c r="E23" s="106">
        <v>69.013670744519359</v>
      </c>
      <c r="F23" s="27">
        <f t="shared" si="5"/>
        <v>-2.556400440382578E-2</v>
      </c>
      <c r="G23" s="105">
        <v>75.642554695672374</v>
      </c>
      <c r="H23" s="25">
        <f t="shared" si="6"/>
        <v>-8.002726510546565E-3</v>
      </c>
      <c r="I23" s="106">
        <v>58.343520342858788</v>
      </c>
      <c r="J23" s="27">
        <f t="shared" si="7"/>
        <v>0.41786707096330877</v>
      </c>
    </row>
    <row r="24" spans="2:16" outlineLevel="1" x14ac:dyDescent="0.25">
      <c r="B24" s="23" t="s">
        <v>38</v>
      </c>
      <c r="C24" s="105">
        <v>56.37</v>
      </c>
      <c r="D24" s="25">
        <f t="shared" si="4"/>
        <v>6.1974951758105856E-3</v>
      </c>
      <c r="E24" s="106">
        <v>60.575466176101678</v>
      </c>
      <c r="F24" s="27">
        <f t="shared" si="5"/>
        <v>1.8783376002375896E-2</v>
      </c>
      <c r="G24" s="105">
        <v>60.399029139953861</v>
      </c>
      <c r="H24" s="25">
        <f t="shared" si="6"/>
        <v>4.466240586482817E-3</v>
      </c>
      <c r="I24" s="106">
        <v>49.954471805996334</v>
      </c>
      <c r="J24" s="27">
        <f t="shared" si="7"/>
        <v>-3.7922290375273837E-2</v>
      </c>
      <c r="L24" s="28"/>
      <c r="M24" s="28"/>
      <c r="N24" s="28"/>
    </row>
    <row r="25" spans="2:16" outlineLevel="1" x14ac:dyDescent="0.25">
      <c r="B25" s="23" t="s">
        <v>39</v>
      </c>
      <c r="C25" s="105">
        <v>52.56</v>
      </c>
      <c r="D25" s="25">
        <f t="shared" si="4"/>
        <v>5.792995354593633E-2</v>
      </c>
      <c r="E25" s="106">
        <v>57.893124087945644</v>
      </c>
      <c r="F25" s="27">
        <f t="shared" si="5"/>
        <v>6.8299492040645005E-2</v>
      </c>
      <c r="G25" s="105">
        <v>55.372920099213445</v>
      </c>
      <c r="H25" s="25">
        <f t="shared" si="6"/>
        <v>7.7002853583319375E-2</v>
      </c>
      <c r="I25" s="106">
        <v>43.83535726457626</v>
      </c>
      <c r="J25" s="27">
        <f t="shared" si="7"/>
        <v>-6.3686660899215708E-2</v>
      </c>
    </row>
    <row r="26" spans="2:16" outlineLevel="1" x14ac:dyDescent="0.25">
      <c r="B26" s="23" t="s">
        <v>40</v>
      </c>
      <c r="C26" s="105">
        <v>57.95</v>
      </c>
      <c r="D26" s="25">
        <f t="shared" si="4"/>
        <v>-2.7289428825036488E-2</v>
      </c>
      <c r="E26" s="106">
        <v>60.420436491345427</v>
      </c>
      <c r="F26" s="27">
        <f t="shared" si="5"/>
        <v>-4.8010880324479643E-2</v>
      </c>
      <c r="G26" s="105">
        <v>62.529826349085042</v>
      </c>
      <c r="H26" s="25">
        <f t="shared" si="6"/>
        <v>-5.4807036458219827E-3</v>
      </c>
      <c r="I26" s="106">
        <v>50.31481407089008</v>
      </c>
      <c r="J26" s="27">
        <f t="shared" si="7"/>
        <v>-8.5502494785236749E-2</v>
      </c>
    </row>
    <row r="27" spans="2:16" outlineLevel="1" x14ac:dyDescent="0.25">
      <c r="B27" s="23" t="s">
        <v>41</v>
      </c>
      <c r="C27" s="105">
        <v>67.652654889850609</v>
      </c>
      <c r="D27" s="25">
        <f t="shared" si="4"/>
        <v>3.9729364095761888E-2</v>
      </c>
      <c r="E27" s="106">
        <v>68.174111008310646</v>
      </c>
      <c r="F27" s="27">
        <f t="shared" si="5"/>
        <v>3.1686633067870007E-2</v>
      </c>
      <c r="G27" s="105">
        <v>72.101355487897578</v>
      </c>
      <c r="H27" s="25">
        <f t="shared" si="6"/>
        <v>5.3759024994078253E-2</v>
      </c>
      <c r="I27" s="106">
        <v>68.28</v>
      </c>
      <c r="J27" s="27">
        <f t="shared" si="7"/>
        <v>-2.1100813701886434E-2</v>
      </c>
    </row>
    <row r="28" spans="2:16" outlineLevel="1" x14ac:dyDescent="0.25">
      <c r="B28" s="23" t="s">
        <v>42</v>
      </c>
      <c r="C28" s="105">
        <v>68.650000000000006</v>
      </c>
      <c r="D28" s="25">
        <f>C28/C41-1</f>
        <v>-5.5791788849200774E-2</v>
      </c>
      <c r="E28" s="106">
        <v>67.81897674196361</v>
      </c>
      <c r="F28" s="27">
        <f t="shared" si="5"/>
        <v>-8.2358170216706772E-2</v>
      </c>
      <c r="G28" s="105">
        <v>72.937402575346781</v>
      </c>
      <c r="H28" s="25">
        <f t="shared" si="6"/>
        <v>-3.2566068130712056E-2</v>
      </c>
      <c r="I28" s="106">
        <v>73.28279321209061</v>
      </c>
      <c r="J28" s="27">
        <f t="shared" si="7"/>
        <v>-5.8129939006520748E-2</v>
      </c>
    </row>
    <row r="29" spans="2:16" outlineLevel="1" x14ac:dyDescent="0.25">
      <c r="B29" s="23" t="s">
        <v>43</v>
      </c>
      <c r="C29" s="105">
        <v>68.418178047422018</v>
      </c>
      <c r="D29" s="25">
        <f>C29/C42-1</f>
        <v>-2.1276534903934996E-2</v>
      </c>
      <c r="E29" s="106">
        <v>69.710219594366777</v>
      </c>
      <c r="F29" s="27">
        <f t="shared" si="5"/>
        <v>-5.743101624255742E-2</v>
      </c>
      <c r="G29" s="105">
        <v>71.478669246983131</v>
      </c>
      <c r="H29" s="25">
        <f t="shared" si="6"/>
        <v>-6.0963469899978362E-3</v>
      </c>
      <c r="I29" s="106">
        <v>70.52921989988117</v>
      </c>
      <c r="J29" s="27">
        <f t="shared" si="7"/>
        <v>-3.6799417313490457E-2</v>
      </c>
    </row>
    <row r="30" spans="2:16" ht="15" customHeight="1" x14ac:dyDescent="0.25">
      <c r="B30" s="94">
        <v>2013</v>
      </c>
      <c r="C30" s="109">
        <v>64.58131253771289</v>
      </c>
      <c r="D30" s="110">
        <f>C30/C43-1</f>
        <v>2.2569885005343293E-2</v>
      </c>
      <c r="E30" s="109">
        <v>67.075670315590656</v>
      </c>
      <c r="F30" s="110">
        <f>E30/E43-1</f>
        <v>1.1138119115006173E-2</v>
      </c>
      <c r="G30" s="109">
        <v>69.001409028977648</v>
      </c>
      <c r="H30" s="110">
        <f>G30/G43-1</f>
        <v>1.9968403316671823E-2</v>
      </c>
      <c r="I30" s="109">
        <v>60.932257213974076</v>
      </c>
      <c r="J30" s="110">
        <f>I30/I43-1</f>
        <v>4.8920742278788731E-2</v>
      </c>
      <c r="M30" s="20"/>
      <c r="N30" s="20"/>
      <c r="O30" s="20"/>
      <c r="P30" s="20"/>
    </row>
    <row r="31" spans="2:16" outlineLevel="1" x14ac:dyDescent="0.25">
      <c r="B31" s="23" t="s">
        <v>32</v>
      </c>
      <c r="C31" s="105">
        <v>61.912347322267458</v>
      </c>
      <c r="D31" s="25">
        <f t="shared" ref="D31:D40" si="8">C31/C44-1</f>
        <v>9.7107755442673582E-3</v>
      </c>
      <c r="E31" s="106">
        <v>63.321215136505295</v>
      </c>
      <c r="F31" s="27">
        <f t="shared" ref="F31:F42" si="9">E31/E44-1</f>
        <v>-1.2120490794252148E-2</v>
      </c>
      <c r="G31" s="105">
        <v>65.001532709666478</v>
      </c>
      <c r="H31" s="25">
        <f t="shared" ref="H31:H42" si="10">G31/G44-1</f>
        <v>3.7719834838934041E-3</v>
      </c>
      <c r="I31" s="106">
        <v>61.826802846768643</v>
      </c>
      <c r="J31" s="27">
        <f t="shared" ref="J31:J42" si="11">I31/I44-1</f>
        <v>-4.0928276245753792E-2</v>
      </c>
    </row>
    <row r="32" spans="2:16" outlineLevel="1" x14ac:dyDescent="0.25">
      <c r="B32" s="23" t="s">
        <v>33</v>
      </c>
      <c r="C32" s="105">
        <v>64.125647249190934</v>
      </c>
      <c r="D32" s="25">
        <f t="shared" si="8"/>
        <v>-4.1115854240655003E-2</v>
      </c>
      <c r="E32" s="106">
        <v>67.425473804340001</v>
      </c>
      <c r="F32" s="27">
        <f t="shared" si="9"/>
        <v>-3.4018999937822314E-2</v>
      </c>
      <c r="G32" s="105">
        <v>69.476638950166858</v>
      </c>
      <c r="H32" s="25">
        <f t="shared" si="10"/>
        <v>-2.1455789434269623E-2</v>
      </c>
      <c r="I32" s="106">
        <v>57.883402864973604</v>
      </c>
      <c r="J32" s="27">
        <f t="shared" si="11"/>
        <v>-0.11776554084783408</v>
      </c>
    </row>
    <row r="33" spans="2:16" outlineLevel="1" x14ac:dyDescent="0.25">
      <c r="B33" s="23" t="s">
        <v>34</v>
      </c>
      <c r="C33" s="105">
        <v>62.561345129971812</v>
      </c>
      <c r="D33" s="25">
        <f t="shared" si="8"/>
        <v>-9.3667949581899279E-4</v>
      </c>
      <c r="E33" s="106">
        <v>67.545285081429242</v>
      </c>
      <c r="F33" s="27">
        <f t="shared" si="9"/>
        <v>-3.3548646710126806E-2</v>
      </c>
      <c r="G33" s="105">
        <v>68.254845825829449</v>
      </c>
      <c r="H33" s="25">
        <f t="shared" si="10"/>
        <v>1.4489385045027392E-2</v>
      </c>
      <c r="I33" s="106">
        <v>50.474091243455689</v>
      </c>
      <c r="J33" s="27">
        <f t="shared" si="11"/>
        <v>6.1941747179795614E-2</v>
      </c>
    </row>
    <row r="34" spans="2:16" outlineLevel="1" x14ac:dyDescent="0.25">
      <c r="B34" s="23" t="s">
        <v>35</v>
      </c>
      <c r="C34" s="105">
        <v>59.594862459546924</v>
      </c>
      <c r="D34" s="25">
        <f t="shared" si="8"/>
        <v>-3.3821159583392824E-2</v>
      </c>
      <c r="E34" s="106">
        <v>62.768812289828098</v>
      </c>
      <c r="F34" s="27">
        <f t="shared" si="9"/>
        <v>-7.1737182826790535E-2</v>
      </c>
      <c r="G34" s="105">
        <v>65.676296736240744</v>
      </c>
      <c r="H34" s="25">
        <f t="shared" si="10"/>
        <v>1.9592429759840435E-4</v>
      </c>
      <c r="I34" s="106">
        <v>53.627121390092753</v>
      </c>
      <c r="J34" s="27">
        <f t="shared" si="11"/>
        <v>1.481047358320442E-3</v>
      </c>
    </row>
    <row r="35" spans="2:16" outlineLevel="1" x14ac:dyDescent="0.25">
      <c r="B35" s="23" t="s">
        <v>36</v>
      </c>
      <c r="C35" s="105">
        <v>70.41</v>
      </c>
      <c r="D35" s="25">
        <f t="shared" si="8"/>
        <v>-2.48886915669152E-2</v>
      </c>
      <c r="E35" s="106">
        <v>73.209224126237984</v>
      </c>
      <c r="F35" s="27">
        <f t="shared" si="9"/>
        <v>-3.9375093475423339E-2</v>
      </c>
      <c r="G35" s="105">
        <v>77.612448886869601</v>
      </c>
      <c r="H35" s="25">
        <f t="shared" si="10"/>
        <v>1.6934602815377398E-2</v>
      </c>
      <c r="I35" s="106">
        <v>58.821938462865141</v>
      </c>
      <c r="J35" s="27">
        <f t="shared" si="11"/>
        <v>-9.6159519624075873E-2</v>
      </c>
    </row>
    <row r="36" spans="2:16" outlineLevel="1" x14ac:dyDescent="0.25">
      <c r="B36" s="23" t="s">
        <v>37</v>
      </c>
      <c r="C36" s="105">
        <v>66.551734262449102</v>
      </c>
      <c r="D36" s="25">
        <f t="shared" si="8"/>
        <v>5.2977605104920222E-4</v>
      </c>
      <c r="E36" s="106">
        <v>70.824221453658211</v>
      </c>
      <c r="F36" s="27">
        <f t="shared" si="9"/>
        <v>-2.7940962755171439E-2</v>
      </c>
      <c r="G36" s="105">
        <v>76.252784878724341</v>
      </c>
      <c r="H36" s="25">
        <f t="shared" si="10"/>
        <v>6.423984478331235E-2</v>
      </c>
      <c r="I36" s="106">
        <v>41.14879422597761</v>
      </c>
      <c r="J36" s="27">
        <f t="shared" si="11"/>
        <v>-0.24079715450225814</v>
      </c>
    </row>
    <row r="37" spans="2:16" outlineLevel="1" x14ac:dyDescent="0.25">
      <c r="B37" s="23" t="s">
        <v>38</v>
      </c>
      <c r="C37" s="105">
        <v>56.022798973625541</v>
      </c>
      <c r="D37" s="25">
        <f t="shared" si="8"/>
        <v>1.601013735265755E-2</v>
      </c>
      <c r="E37" s="106">
        <v>59.458632328488648</v>
      </c>
      <c r="F37" s="27">
        <f t="shared" si="9"/>
        <v>-7.5340956686922311E-3</v>
      </c>
      <c r="G37" s="105">
        <v>60.130471985487901</v>
      </c>
      <c r="H37" s="25">
        <f t="shared" si="10"/>
        <v>1.008688032064331E-2</v>
      </c>
      <c r="I37" s="106">
        <v>51.923531026908293</v>
      </c>
      <c r="J37" s="27">
        <f t="shared" si="11"/>
        <v>5.6859984264365782E-2</v>
      </c>
      <c r="L37" s="28"/>
      <c r="M37" s="28"/>
      <c r="N37" s="28"/>
    </row>
    <row r="38" spans="2:16" outlineLevel="1" x14ac:dyDescent="0.25">
      <c r="B38" s="23" t="s">
        <v>39</v>
      </c>
      <c r="C38" s="105">
        <v>49.681928206901645</v>
      </c>
      <c r="D38" s="25">
        <f t="shared" si="8"/>
        <v>2.494308719193894E-2</v>
      </c>
      <c r="E38" s="106">
        <v>54.19184837143311</v>
      </c>
      <c r="F38" s="27">
        <f t="shared" si="9"/>
        <v>2.406523546601691E-2</v>
      </c>
      <c r="G38" s="105">
        <v>51.413902864770513</v>
      </c>
      <c r="H38" s="25">
        <f t="shared" si="10"/>
        <v>2.9598980883504877E-2</v>
      </c>
      <c r="I38" s="106">
        <v>46.816974012860712</v>
      </c>
      <c r="J38" s="27">
        <f t="shared" si="11"/>
        <v>9.3152943585183223E-2</v>
      </c>
    </row>
    <row r="39" spans="2:16" outlineLevel="1" x14ac:dyDescent="0.25">
      <c r="B39" s="23" t="s">
        <v>40</v>
      </c>
      <c r="C39" s="105">
        <v>59.575789260725955</v>
      </c>
      <c r="D39" s="25">
        <f t="shared" si="8"/>
        <v>-7.9665830532518078E-2</v>
      </c>
      <c r="E39" s="106">
        <v>63.467570419228494</v>
      </c>
      <c r="F39" s="27">
        <f t="shared" si="9"/>
        <v>-7.3478292105916831E-2</v>
      </c>
      <c r="G39" s="105">
        <v>62.874422425300338</v>
      </c>
      <c r="H39" s="25">
        <f t="shared" si="10"/>
        <v>-6.4152365917303888E-2</v>
      </c>
      <c r="I39" s="106">
        <v>55.019082921471721</v>
      </c>
      <c r="J39" s="27">
        <f t="shared" si="11"/>
        <v>-3.4149426968933194E-2</v>
      </c>
    </row>
    <row r="40" spans="2:16" outlineLevel="1" x14ac:dyDescent="0.25">
      <c r="B40" s="23" t="s">
        <v>41</v>
      </c>
      <c r="C40" s="105">
        <v>65.067562027246566</v>
      </c>
      <c r="D40" s="25">
        <f t="shared" si="8"/>
        <v>-3.7868025500848446E-2</v>
      </c>
      <c r="E40" s="106">
        <v>66.080250362055224</v>
      </c>
      <c r="F40" s="27">
        <f t="shared" si="9"/>
        <v>-4.4511837300146628E-2</v>
      </c>
      <c r="G40" s="105">
        <v>68.423001632942373</v>
      </c>
      <c r="H40" s="25">
        <f t="shared" si="10"/>
        <v>-3.3063532432460963E-2</v>
      </c>
      <c r="I40" s="106">
        <v>69.751820162618912</v>
      </c>
      <c r="J40" s="27">
        <f t="shared" si="11"/>
        <v>-5.3925543616295535E-3</v>
      </c>
    </row>
    <row r="41" spans="2:16" outlineLevel="1" x14ac:dyDescent="0.25">
      <c r="B41" s="23" t="s">
        <v>42</v>
      </c>
      <c r="C41" s="105">
        <v>72.706421305454981</v>
      </c>
      <c r="D41" s="25">
        <f>C41/C54-1</f>
        <v>-7.4208695501026822E-3</v>
      </c>
      <c r="E41" s="106">
        <v>73.905716305434197</v>
      </c>
      <c r="F41" s="27">
        <f t="shared" si="9"/>
        <v>-1.2351779962124887E-2</v>
      </c>
      <c r="G41" s="105">
        <v>75.392644575135193</v>
      </c>
      <c r="H41" s="25">
        <f t="shared" si="10"/>
        <v>-6.6845247017761622E-3</v>
      </c>
      <c r="I41" s="106">
        <v>77.805629722206405</v>
      </c>
      <c r="J41" s="27">
        <f t="shared" si="11"/>
        <v>3.7961976016627652E-2</v>
      </c>
    </row>
    <row r="42" spans="2:16" outlineLevel="1" x14ac:dyDescent="0.25">
      <c r="B42" s="23" t="s">
        <v>43</v>
      </c>
      <c r="C42" s="105">
        <v>69.905525398542011</v>
      </c>
      <c r="D42" s="25">
        <f>C42/C55-1</f>
        <v>0.10663672820066972</v>
      </c>
      <c r="E42" s="106">
        <v>73.95768457866609</v>
      </c>
      <c r="F42" s="27">
        <f t="shared" si="9"/>
        <v>0.13658651573176739</v>
      </c>
      <c r="G42" s="105">
        <v>71.917100848268845</v>
      </c>
      <c r="H42" s="25">
        <f t="shared" si="10"/>
        <v>5.5431477080552405E-2</v>
      </c>
      <c r="I42" s="106">
        <v>73.22381357283308</v>
      </c>
      <c r="J42" s="27">
        <f t="shared" si="11"/>
        <v>0.11012452354204205</v>
      </c>
    </row>
    <row r="43" spans="2:16" ht="15" customHeight="1" x14ac:dyDescent="0.25">
      <c r="B43" s="94">
        <v>2012</v>
      </c>
      <c r="C43" s="109">
        <v>63.155891332918948</v>
      </c>
      <c r="D43" s="110">
        <f>C43/C56-1</f>
        <v>-6.3903897702469736E-3</v>
      </c>
      <c r="E43" s="109">
        <v>66.336803100943641</v>
      </c>
      <c r="F43" s="110">
        <f>E43/E56-1</f>
        <v>-1.7290611781754506E-2</v>
      </c>
      <c r="G43" s="109">
        <v>67.65053584464286</v>
      </c>
      <c r="H43" s="110">
        <f>G43/G56-1</f>
        <v>5.7628359113788274E-3</v>
      </c>
      <c r="I43" s="109">
        <v>58.090430246996789</v>
      </c>
      <c r="J43" s="110">
        <f>I43/I56-1</f>
        <v>-1.7320730175295007E-2</v>
      </c>
      <c r="M43" s="20"/>
      <c r="N43" s="20"/>
      <c r="O43" s="20"/>
      <c r="P43" s="20"/>
    </row>
    <row r="44" spans="2:16" hidden="1" outlineLevel="1" x14ac:dyDescent="0.25">
      <c r="B44" s="23" t="s">
        <v>32</v>
      </c>
      <c r="C44" s="105">
        <v>61.316912547451679</v>
      </c>
      <c r="D44" s="25">
        <f t="shared" ref="D44:D55" si="12">C44/C57-1</f>
        <v>9.5419818839440174E-2</v>
      </c>
      <c r="E44" s="106">
        <v>64.098115758484923</v>
      </c>
      <c r="F44" s="27">
        <f t="shared" ref="F44:F55" si="13">E44/E57-1</f>
        <v>9.7382567342662707E-2</v>
      </c>
      <c r="G44" s="105">
        <v>64.757269359181606</v>
      </c>
      <c r="H44" s="25">
        <f t="shared" ref="H44:H55" si="14">G44/G57-1</f>
        <v>9.5167755102005813E-2</v>
      </c>
      <c r="I44" s="106">
        <v>64.465254595089306</v>
      </c>
      <c r="J44" s="27">
        <f t="shared" ref="J44:J55" si="15">I44/I57-1</f>
        <v>0.14839140816470708</v>
      </c>
    </row>
    <row r="45" spans="2:16" hidden="1" outlineLevel="1" x14ac:dyDescent="0.25">
      <c r="B45" s="23" t="s">
        <v>33</v>
      </c>
      <c r="C45" s="105">
        <v>66.875281578891389</v>
      </c>
      <c r="D45" s="25">
        <f t="shared" si="12"/>
        <v>9.1118939073830729E-2</v>
      </c>
      <c r="E45" s="106">
        <v>69.8</v>
      </c>
      <c r="F45" s="27">
        <f t="shared" si="13"/>
        <v>7.9826732673267342E-2</v>
      </c>
      <c r="G45" s="105">
        <v>71</v>
      </c>
      <c r="H45" s="25">
        <f t="shared" si="14"/>
        <v>9.1803782869444905E-2</v>
      </c>
      <c r="I45" s="106">
        <v>65.61</v>
      </c>
      <c r="J45" s="27">
        <f t="shared" si="15"/>
        <v>0.13492475350285416</v>
      </c>
    </row>
    <row r="46" spans="2:16" hidden="1" outlineLevel="1" x14ac:dyDescent="0.25">
      <c r="B46" s="23" t="s">
        <v>34</v>
      </c>
      <c r="C46" s="105">
        <v>62.62</v>
      </c>
      <c r="D46" s="25">
        <f t="shared" si="12"/>
        <v>0.11081987234246893</v>
      </c>
      <c r="E46" s="106">
        <v>69.89</v>
      </c>
      <c r="F46" s="27">
        <f t="shared" si="13"/>
        <v>0.15961506553841054</v>
      </c>
      <c r="G46" s="105">
        <v>67.28</v>
      </c>
      <c r="H46" s="25">
        <f t="shared" si="14"/>
        <v>5.2071931196246979E-2</v>
      </c>
      <c r="I46" s="106">
        <v>47.53</v>
      </c>
      <c r="J46" s="27">
        <f t="shared" si="15"/>
        <v>0.10457820125493833</v>
      </c>
    </row>
    <row r="47" spans="2:16" hidden="1" outlineLevel="1" x14ac:dyDescent="0.25">
      <c r="B47" s="23" t="s">
        <v>35</v>
      </c>
      <c r="C47" s="105">
        <v>61.680984892869503</v>
      </c>
      <c r="D47" s="25">
        <f t="shared" si="12"/>
        <v>0.16991745383896695</v>
      </c>
      <c r="E47" s="106">
        <v>67.619655908414714</v>
      </c>
      <c r="F47" s="27">
        <f t="shared" si="13"/>
        <v>0.17931649422456308</v>
      </c>
      <c r="G47" s="105">
        <v>65.663431674512012</v>
      </c>
      <c r="H47" s="25">
        <f t="shared" si="14"/>
        <v>0.16829027928631768</v>
      </c>
      <c r="I47" s="106">
        <v>53.547814540823239</v>
      </c>
      <c r="J47" s="27">
        <f t="shared" si="15"/>
        <v>0.19598959001221661</v>
      </c>
    </row>
    <row r="48" spans="2:16" hidden="1" outlineLevel="1" x14ac:dyDescent="0.25">
      <c r="B48" s="23" t="s">
        <v>36</v>
      </c>
      <c r="C48" s="105">
        <v>72.207141267946596</v>
      </c>
      <c r="D48" s="25">
        <f t="shared" si="12"/>
        <v>8.8036657975689714E-2</v>
      </c>
      <c r="E48" s="106">
        <v>76.209999999999994</v>
      </c>
      <c r="F48" s="27">
        <f t="shared" si="13"/>
        <v>6.7816889574920269E-2</v>
      </c>
      <c r="G48" s="105">
        <v>76.319999999999993</v>
      </c>
      <c r="H48" s="25">
        <f t="shared" si="14"/>
        <v>7.7176603153649159E-2</v>
      </c>
      <c r="I48" s="106">
        <v>65.08</v>
      </c>
      <c r="J48" s="27">
        <f t="shared" si="15"/>
        <v>0.15999678609817281</v>
      </c>
    </row>
    <row r="49" spans="2:16" hidden="1" outlineLevel="1" x14ac:dyDescent="0.25">
      <c r="B49" s="23" t="s">
        <v>37</v>
      </c>
      <c r="C49" s="105">
        <v>66.516495416177889</v>
      </c>
      <c r="D49" s="25">
        <f t="shared" si="12"/>
        <v>0.11020050561954653</v>
      </c>
      <c r="E49" s="106">
        <v>72.86</v>
      </c>
      <c r="F49" s="27">
        <f t="shared" si="13"/>
        <v>8.5459489706793068E-2</v>
      </c>
      <c r="G49" s="105">
        <v>71.650000000000006</v>
      </c>
      <c r="H49" s="25">
        <f t="shared" si="14"/>
        <v>9.3161776208295022E-2</v>
      </c>
      <c r="I49" s="106">
        <v>54.2</v>
      </c>
      <c r="J49" s="27">
        <f t="shared" si="15"/>
        <v>0.16041055270434579</v>
      </c>
    </row>
    <row r="50" spans="2:16" hidden="1" outlineLevel="1" x14ac:dyDescent="0.25">
      <c r="B50" s="23" t="s">
        <v>38</v>
      </c>
      <c r="C50" s="105">
        <v>55.14</v>
      </c>
      <c r="D50" s="25">
        <f t="shared" si="12"/>
        <v>0.11074921090365808</v>
      </c>
      <c r="E50" s="106">
        <v>59.91</v>
      </c>
      <c r="F50" s="27">
        <f t="shared" si="13"/>
        <v>0.14386964814812964</v>
      </c>
      <c r="G50" s="105">
        <v>59.53</v>
      </c>
      <c r="H50" s="25">
        <f t="shared" si="14"/>
        <v>0.13919814848692913</v>
      </c>
      <c r="I50" s="106">
        <v>49.13</v>
      </c>
      <c r="J50" s="27">
        <f t="shared" si="15"/>
        <v>-2.4198057001118545E-2</v>
      </c>
      <c r="L50" s="28"/>
      <c r="M50" s="28"/>
      <c r="N50" s="28"/>
    </row>
    <row r="51" spans="2:16" hidden="1" outlineLevel="1" x14ac:dyDescent="0.25">
      <c r="B51" s="23" t="s">
        <v>39</v>
      </c>
      <c r="C51" s="105">
        <v>48.47286530124947</v>
      </c>
      <c r="D51" s="25">
        <f t="shared" si="12"/>
        <v>9.2167922798642055E-2</v>
      </c>
      <c r="E51" s="106">
        <v>52.918355681483774</v>
      </c>
      <c r="F51" s="27">
        <f t="shared" si="13"/>
        <v>9.2383080438528165E-2</v>
      </c>
      <c r="G51" s="105">
        <v>49.935852520611419</v>
      </c>
      <c r="H51" s="25">
        <f t="shared" si="14"/>
        <v>9.6456451057660653E-2</v>
      </c>
      <c r="I51" s="106">
        <v>42.827469191379926</v>
      </c>
      <c r="J51" s="27">
        <f t="shared" si="15"/>
        <v>-3.8077040704200926E-2</v>
      </c>
    </row>
    <row r="52" spans="2:16" hidden="1" outlineLevel="1" x14ac:dyDescent="0.25">
      <c r="B52" s="23" t="s">
        <v>40</v>
      </c>
      <c r="C52" s="105">
        <v>64.732779937093213</v>
      </c>
      <c r="D52" s="25">
        <f t="shared" si="12"/>
        <v>0.28307588975622822</v>
      </c>
      <c r="E52" s="106">
        <v>68.500899523968727</v>
      </c>
      <c r="F52" s="27">
        <f t="shared" si="13"/>
        <v>0.2282372390336207</v>
      </c>
      <c r="G52" s="105">
        <v>67.184464794772822</v>
      </c>
      <c r="H52" s="25">
        <f t="shared" si="14"/>
        <v>0.31659261662012539</v>
      </c>
      <c r="I52" s="106">
        <v>56.964383992452234</v>
      </c>
      <c r="J52" s="27">
        <f t="shared" si="15"/>
        <v>0.23817162041391637</v>
      </c>
    </row>
    <row r="53" spans="2:16" hidden="1" outlineLevel="1" x14ac:dyDescent="0.25">
      <c r="B53" s="23" t="s">
        <v>41</v>
      </c>
      <c r="C53" s="105">
        <v>67.628520568727808</v>
      </c>
      <c r="D53" s="25">
        <f t="shared" si="12"/>
        <v>0.1787627117731041</v>
      </c>
      <c r="E53" s="106">
        <v>69.158627957605532</v>
      </c>
      <c r="F53" s="27">
        <f t="shared" si="13"/>
        <v>0.1947350402938457</v>
      </c>
      <c r="G53" s="105">
        <v>70.762665312509924</v>
      </c>
      <c r="H53" s="25">
        <f t="shared" si="14"/>
        <v>0.1627521780163883</v>
      </c>
      <c r="I53" s="106">
        <v>70.13</v>
      </c>
      <c r="J53" s="27">
        <f t="shared" si="15"/>
        <v>0.21428151516519223</v>
      </c>
    </row>
    <row r="54" spans="2:16" hidden="1" outlineLevel="1" x14ac:dyDescent="0.25">
      <c r="B54" s="23" t="s">
        <v>42</v>
      </c>
      <c r="C54" s="105">
        <v>73.25</v>
      </c>
      <c r="D54" s="25">
        <f>C54/C67-1</f>
        <v>0.20180278838738097</v>
      </c>
      <c r="E54" s="106">
        <v>74.83</v>
      </c>
      <c r="F54" s="27">
        <f t="shared" si="13"/>
        <v>0.22913929040735859</v>
      </c>
      <c r="G54" s="105">
        <v>75.900000000000006</v>
      </c>
      <c r="H54" s="25">
        <f t="shared" si="14"/>
        <v>0.21284755512943443</v>
      </c>
      <c r="I54" s="106">
        <v>74.959999999999994</v>
      </c>
      <c r="J54" s="27">
        <f t="shared" si="15"/>
        <v>9.334889148191361E-2</v>
      </c>
    </row>
    <row r="55" spans="2:16" hidden="1" outlineLevel="1" x14ac:dyDescent="0.25">
      <c r="B55" s="23" t="s">
        <v>43</v>
      </c>
      <c r="C55" s="105">
        <v>63.169352342213095</v>
      </c>
      <c r="D55" s="25">
        <f t="shared" si="12"/>
        <v>8.4178259266423305E-2</v>
      </c>
      <c r="E55" s="106">
        <v>65.069999999999993</v>
      </c>
      <c r="F55" s="27">
        <f t="shared" si="13"/>
        <v>0.10082896295043131</v>
      </c>
      <c r="G55" s="105">
        <v>68.14</v>
      </c>
      <c r="H55" s="25">
        <f t="shared" si="14"/>
        <v>0.10923001790656039</v>
      </c>
      <c r="I55" s="106">
        <v>65.959999999999994</v>
      </c>
      <c r="J55" s="27">
        <f t="shared" si="15"/>
        <v>1.9632091513371419E-2</v>
      </c>
    </row>
    <row r="56" spans="2:16" ht="15" customHeight="1" collapsed="1" x14ac:dyDescent="0.25">
      <c r="B56" s="37">
        <v>2011</v>
      </c>
      <c r="C56" s="111">
        <v>63.562077784569098</v>
      </c>
      <c r="D56" s="39">
        <f>C56/C69-1</f>
        <v>0.13292697783112573</v>
      </c>
      <c r="E56" s="111">
        <v>67.503988357350664</v>
      </c>
      <c r="F56" s="39">
        <f>E56/E69-1</f>
        <v>0.13531091400353445</v>
      </c>
      <c r="G56" s="111">
        <v>67.262910727200278</v>
      </c>
      <c r="H56" s="39">
        <f>G56/G69-1</f>
        <v>0.13004998387293454</v>
      </c>
      <c r="I56" s="111">
        <v>59.114333669986991</v>
      </c>
      <c r="J56" s="39">
        <f>I56/I69-1</f>
        <v>0.11515895252531783</v>
      </c>
      <c r="M56" s="20"/>
      <c r="N56" s="20"/>
      <c r="O56" s="20"/>
      <c r="P56" s="20"/>
    </row>
    <row r="57" spans="2:16" hidden="1" outlineLevel="1" x14ac:dyDescent="0.25">
      <c r="B57" s="23" t="s">
        <v>32</v>
      </c>
      <c r="C57" s="105">
        <v>55.975719530448927</v>
      </c>
      <c r="D57" s="25">
        <f>C57/C70-1</f>
        <v>4.5511903302423162E-2</v>
      </c>
      <c r="E57" s="106">
        <v>58.41</v>
      </c>
      <c r="F57" s="27">
        <f>E57/E70-1</f>
        <v>5.2397657741426018E-2</v>
      </c>
      <c r="G57" s="105">
        <v>59.13</v>
      </c>
      <c r="H57" s="25">
        <f>G57/G70-1</f>
        <v>8.7612937132006019E-2</v>
      </c>
      <c r="I57" s="106">
        <v>56.135263758298194</v>
      </c>
      <c r="J57" s="27">
        <f>I57/I70-1</f>
        <v>-2.387901905193468E-2</v>
      </c>
    </row>
    <row r="58" spans="2:16" hidden="1" outlineLevel="1" x14ac:dyDescent="0.25">
      <c r="B58" s="23" t="s">
        <v>33</v>
      </c>
      <c r="C58" s="105">
        <v>61.290551546705636</v>
      </c>
      <c r="D58" s="25">
        <f t="shared" ref="D58:F108" si="16">C58/C71-1</f>
        <v>0.11613351176960762</v>
      </c>
      <c r="E58" s="106">
        <v>64.64</v>
      </c>
      <c r="F58" s="27">
        <f t="shared" si="16"/>
        <v>0.10085730566187268</v>
      </c>
      <c r="G58" s="105">
        <v>65.03</v>
      </c>
      <c r="H58" s="25">
        <f t="shared" ref="H58:H68" si="17">G58/G71-1</f>
        <v>0.19095136466173446</v>
      </c>
      <c r="I58" s="106">
        <v>57.81</v>
      </c>
      <c r="J58" s="27">
        <f t="shared" ref="J58:J68" si="18">I58/I71-1</f>
        <v>1.3015310863451646E-2</v>
      </c>
    </row>
    <row r="59" spans="2:16" hidden="1" outlineLevel="1" x14ac:dyDescent="0.25">
      <c r="B59" s="23" t="s">
        <v>34</v>
      </c>
      <c r="C59" s="105">
        <v>56.372776144118234</v>
      </c>
      <c r="D59" s="25">
        <f t="shared" si="16"/>
        <v>0.1051149329562584</v>
      </c>
      <c r="E59" s="106">
        <v>60.27</v>
      </c>
      <c r="F59" s="27">
        <f t="shared" si="16"/>
        <v>0.10150459793136801</v>
      </c>
      <c r="G59" s="105">
        <v>63.95</v>
      </c>
      <c r="H59" s="25">
        <f t="shared" si="17"/>
        <v>0.15475616110037338</v>
      </c>
      <c r="I59" s="106">
        <v>43.03</v>
      </c>
      <c r="J59" s="27">
        <f t="shared" si="18"/>
        <v>1.3513729680979303E-2</v>
      </c>
    </row>
    <row r="60" spans="2:16" hidden="1" outlineLevel="1" x14ac:dyDescent="0.25">
      <c r="B60" s="23" t="s">
        <v>35</v>
      </c>
      <c r="C60" s="105">
        <v>52.722510199732064</v>
      </c>
      <c r="D60" s="25">
        <f t="shared" si="16"/>
        <v>5.9118230753032686E-2</v>
      </c>
      <c r="E60" s="106">
        <v>57.338005734310293</v>
      </c>
      <c r="F60" s="27">
        <f t="shared" si="16"/>
        <v>5.3233022305479327E-2</v>
      </c>
      <c r="G60" s="105">
        <v>56.204723122941957</v>
      </c>
      <c r="H60" s="25">
        <f t="shared" si="17"/>
        <v>8.148399312953547E-2</v>
      </c>
      <c r="I60" s="106">
        <v>44.772809887313706</v>
      </c>
      <c r="J60" s="27">
        <f t="shared" si="18"/>
        <v>-2.3919557721523654E-2</v>
      </c>
    </row>
    <row r="61" spans="2:16" hidden="1" outlineLevel="1" x14ac:dyDescent="0.25">
      <c r="B61" s="23" t="s">
        <v>36</v>
      </c>
      <c r="C61" s="105">
        <v>66.364621760345088</v>
      </c>
      <c r="D61" s="25">
        <f t="shared" si="16"/>
        <v>4.8647891791392839E-2</v>
      </c>
      <c r="E61" s="106">
        <v>71.369914396407324</v>
      </c>
      <c r="F61" s="27">
        <f t="shared" si="16"/>
        <v>2.5724552980846971E-2</v>
      </c>
      <c r="G61" s="105">
        <v>70.851891673619704</v>
      </c>
      <c r="H61" s="25">
        <f t="shared" si="17"/>
        <v>9.2887423625169108E-2</v>
      </c>
      <c r="I61" s="106">
        <v>56.103603716788363</v>
      </c>
      <c r="J61" s="27">
        <f t="shared" si="18"/>
        <v>-0.12173444400769629</v>
      </c>
    </row>
    <row r="62" spans="2:16" hidden="1" outlineLevel="1" x14ac:dyDescent="0.25">
      <c r="B62" s="23" t="s">
        <v>37</v>
      </c>
      <c r="C62" s="105">
        <v>59.913948047662259</v>
      </c>
      <c r="D62" s="25">
        <f t="shared" si="16"/>
        <v>6.3081132242310378E-2</v>
      </c>
      <c r="E62" s="106">
        <v>67.123647350193707</v>
      </c>
      <c r="F62" s="27">
        <f t="shared" si="16"/>
        <v>9.6075234327134273E-2</v>
      </c>
      <c r="G62" s="105">
        <v>65.543821197739675</v>
      </c>
      <c r="H62" s="25">
        <f t="shared" si="17"/>
        <v>8.6421700608978469E-2</v>
      </c>
      <c r="I62" s="106">
        <v>46.707606953148165</v>
      </c>
      <c r="J62" s="27">
        <f t="shared" si="18"/>
        <v>-9.28800358681654E-2</v>
      </c>
    </row>
    <row r="63" spans="2:16" hidden="1" outlineLevel="1" x14ac:dyDescent="0.25">
      <c r="B63" s="23" t="s">
        <v>38</v>
      </c>
      <c r="C63" s="105">
        <v>49.642168960120578</v>
      </c>
      <c r="D63" s="25">
        <f t="shared" si="16"/>
        <v>7.3443333386952414E-2</v>
      </c>
      <c r="E63" s="106">
        <v>52.37484891481423</v>
      </c>
      <c r="F63" s="27">
        <f t="shared" si="16"/>
        <v>6.2154692517966126E-2</v>
      </c>
      <c r="G63" s="105">
        <v>52.256054031572219</v>
      </c>
      <c r="H63" s="25">
        <f t="shared" si="17"/>
        <v>7.410205102281453E-2</v>
      </c>
      <c r="I63" s="106">
        <v>50.348331802877254</v>
      </c>
      <c r="J63" s="27">
        <f t="shared" si="18"/>
        <v>7.8898167490600635E-2</v>
      </c>
      <c r="L63" s="28"/>
      <c r="M63" s="28"/>
      <c r="N63" s="28"/>
    </row>
    <row r="64" spans="2:16" hidden="1" outlineLevel="1" x14ac:dyDescent="0.25">
      <c r="B64" s="23" t="s">
        <v>39</v>
      </c>
      <c r="C64" s="105">
        <v>44.382245888562132</v>
      </c>
      <c r="D64" s="25">
        <f t="shared" si="16"/>
        <v>5.1243076318947756E-2</v>
      </c>
      <c r="E64" s="106">
        <v>48.443038554057559</v>
      </c>
      <c r="F64" s="27">
        <f t="shared" si="16"/>
        <v>9.0813748121088889E-2</v>
      </c>
      <c r="G64" s="105">
        <v>45.54294196768366</v>
      </c>
      <c r="H64" s="25">
        <f t="shared" si="17"/>
        <v>4.7204919928343525E-2</v>
      </c>
      <c r="I64" s="106">
        <v>44.522764299890397</v>
      </c>
      <c r="J64" s="27">
        <f t="shared" si="18"/>
        <v>5.3045513242440778E-2</v>
      </c>
    </row>
    <row r="65" spans="2:15" hidden="1" outlineLevel="1" x14ac:dyDescent="0.25">
      <c r="B65" s="23" t="s">
        <v>40</v>
      </c>
      <c r="C65" s="105">
        <v>50.451248015728673</v>
      </c>
      <c r="D65" s="25">
        <f t="shared" si="16"/>
        <v>-3.9832716267403034E-2</v>
      </c>
      <c r="E65" s="106">
        <v>55.771716853224028</v>
      </c>
      <c r="F65" s="27">
        <f t="shared" si="16"/>
        <v>-4.5498430163541936E-3</v>
      </c>
      <c r="G65" s="105">
        <v>51.02904569466947</v>
      </c>
      <c r="H65" s="25">
        <f t="shared" si="17"/>
        <v>-5.466754919100647E-2</v>
      </c>
      <c r="I65" s="106">
        <v>46.00685644322008</v>
      </c>
      <c r="J65" s="27">
        <f t="shared" si="18"/>
        <v>-0.11712039065016155</v>
      </c>
    </row>
    <row r="66" spans="2:15" hidden="1" outlineLevel="1" x14ac:dyDescent="0.25">
      <c r="B66" s="23" t="s">
        <v>41</v>
      </c>
      <c r="C66" s="105">
        <v>57.372463425654566</v>
      </c>
      <c r="D66" s="25">
        <f t="shared" si="16"/>
        <v>2.2417830811127804E-3</v>
      </c>
      <c r="E66" s="106">
        <v>57.886163563593087</v>
      </c>
      <c r="F66" s="27">
        <f t="shared" si="16"/>
        <v>1.5190521985146921E-2</v>
      </c>
      <c r="G66" s="105">
        <v>60.857908202957212</v>
      </c>
      <c r="H66" s="25">
        <f t="shared" si="17"/>
        <v>1.0425173550675959E-2</v>
      </c>
      <c r="I66" s="106">
        <v>57.754317367220594</v>
      </c>
      <c r="J66" s="27">
        <f t="shared" si="18"/>
        <v>-5.6610301090810222E-2</v>
      </c>
    </row>
    <row r="67" spans="2:15" hidden="1" outlineLevel="1" x14ac:dyDescent="0.25">
      <c r="B67" s="23" t="s">
        <v>42</v>
      </c>
      <c r="C67" s="105">
        <v>60.950099889757524</v>
      </c>
      <c r="D67" s="25">
        <f t="shared" si="16"/>
        <v>4.05339196311294E-3</v>
      </c>
      <c r="E67" s="106">
        <v>60.88</v>
      </c>
      <c r="F67" s="27">
        <f t="shared" si="16"/>
        <v>7.1133167907362349E-3</v>
      </c>
      <c r="G67" s="105">
        <v>62.58</v>
      </c>
      <c r="H67" s="25">
        <f t="shared" si="17"/>
        <v>-2.931596091205213E-2</v>
      </c>
      <c r="I67" s="106">
        <v>68.56</v>
      </c>
      <c r="J67" s="27">
        <f t="shared" si="18"/>
        <v>4.2262085740346622E-2</v>
      </c>
    </row>
    <row r="68" spans="2:15" hidden="1" outlineLevel="1" x14ac:dyDescent="0.25">
      <c r="B68" s="23" t="s">
        <v>43</v>
      </c>
      <c r="C68" s="105">
        <v>58.264728887807387</v>
      </c>
      <c r="D68" s="25">
        <f t="shared" si="16"/>
        <v>-2.2362553070906399E-2</v>
      </c>
      <c r="E68" s="106">
        <v>59.11</v>
      </c>
      <c r="F68" s="27">
        <f t="shared" si="16"/>
        <v>-3.4150326797385722E-2</v>
      </c>
      <c r="G68" s="105">
        <v>61.43</v>
      </c>
      <c r="H68" s="25">
        <f t="shared" si="17"/>
        <v>-2.4456090201683378E-2</v>
      </c>
      <c r="I68" s="106">
        <v>64.69</v>
      </c>
      <c r="J68" s="27">
        <f t="shared" si="18"/>
        <v>-2.6632560938910532E-2</v>
      </c>
    </row>
    <row r="69" spans="2:15" collapsed="1" x14ac:dyDescent="0.25">
      <c r="B69" s="37">
        <v>2010</v>
      </c>
      <c r="C69" s="111">
        <v>56.104302420489866</v>
      </c>
      <c r="D69" s="39">
        <f>C69/C82-1</f>
        <v>4.0435818049023187E-2</v>
      </c>
      <c r="E69" s="111">
        <v>59.458591936992967</v>
      </c>
      <c r="F69" s="39">
        <f>E69/E82-1</f>
        <v>4.5572847159077501E-2</v>
      </c>
      <c r="G69" s="111">
        <v>59.522066888293921</v>
      </c>
      <c r="H69" s="39">
        <f>G69/G82-1</f>
        <v>5.8326171297294671E-2</v>
      </c>
      <c r="I69" s="111">
        <v>53.009782628853443</v>
      </c>
      <c r="J69" s="39">
        <f>I69/I82-1</f>
        <v>-2.4803804613551916E-2</v>
      </c>
    </row>
    <row r="70" spans="2:15" ht="15" hidden="1" customHeight="1" outlineLevel="1" x14ac:dyDescent="0.25">
      <c r="B70" s="23" t="s">
        <v>32</v>
      </c>
      <c r="C70" s="105">
        <v>53.539055226095769</v>
      </c>
      <c r="D70" s="25">
        <f t="shared" si="16"/>
        <v>-7.6514199942942507E-2</v>
      </c>
      <c r="E70" s="106">
        <v>55.501833903122694</v>
      </c>
      <c r="F70" s="27">
        <f t="shared" si="16"/>
        <v>-6.8292195683688162E-2</v>
      </c>
      <c r="G70" s="105">
        <v>54.36676779141996</v>
      </c>
      <c r="H70" s="25">
        <f t="shared" ref="H70:H107" si="19">G70/G83-1</f>
        <v>-0.10285861730330104</v>
      </c>
      <c r="I70" s="106">
        <v>57.508510578039591</v>
      </c>
      <c r="J70" s="27">
        <f t="shared" ref="J70:J107" si="20">I70/I83-1</f>
        <v>-9.0055212372791349E-2</v>
      </c>
      <c r="L70" s="28"/>
      <c r="M70" s="28"/>
      <c r="N70" s="28"/>
    </row>
    <row r="71" spans="2:15" ht="15" hidden="1" customHeight="1" outlineLevel="1" x14ac:dyDescent="0.25">
      <c r="B71" s="23" t="s">
        <v>33</v>
      </c>
      <c r="C71" s="105">
        <v>54.913279549801061</v>
      </c>
      <c r="D71" s="25">
        <f t="shared" si="16"/>
        <v>-9.5231853005462996E-2</v>
      </c>
      <c r="E71" s="106">
        <v>58.71787348600666</v>
      </c>
      <c r="F71" s="27">
        <f t="shared" si="16"/>
        <v>-6.8118179876104357E-2</v>
      </c>
      <c r="G71" s="105">
        <v>54.603405251960439</v>
      </c>
      <c r="H71" s="25">
        <f t="shared" si="19"/>
        <v>-0.14628822307754163</v>
      </c>
      <c r="I71" s="106">
        <v>57.06725197541703</v>
      </c>
      <c r="J71" s="27">
        <f t="shared" si="20"/>
        <v>-7.5085057124521404E-2</v>
      </c>
      <c r="M71" s="28"/>
      <c r="N71" s="28"/>
      <c r="O71" s="28"/>
    </row>
    <row r="72" spans="2:15" ht="15" hidden="1" customHeight="1" outlineLevel="1" x14ac:dyDescent="0.25">
      <c r="B72" s="23" t="s">
        <v>34</v>
      </c>
      <c r="C72" s="105">
        <v>51.010781288890179</v>
      </c>
      <c r="D72" s="25">
        <f t="shared" si="16"/>
        <v>-0.10228116041542146</v>
      </c>
      <c r="E72" s="106">
        <v>54.716067561758173</v>
      </c>
      <c r="F72" s="27">
        <f t="shared" si="16"/>
        <v>-0.12384199260595408</v>
      </c>
      <c r="G72" s="105">
        <v>55.379656895756852</v>
      </c>
      <c r="H72" s="25">
        <f t="shared" si="19"/>
        <v>-7.6389978389645563E-2</v>
      </c>
      <c r="I72" s="106">
        <v>42.456257611373871</v>
      </c>
      <c r="J72" s="27">
        <f t="shared" si="20"/>
        <v>-0.18416107587675112</v>
      </c>
    </row>
    <row r="73" spans="2:15" ht="15" hidden="1" customHeight="1" outlineLevel="1" x14ac:dyDescent="0.25">
      <c r="B73" s="23" t="s">
        <v>35</v>
      </c>
      <c r="C73" s="105">
        <v>49.779626739355038</v>
      </c>
      <c r="D73" s="25">
        <f t="shared" si="16"/>
        <v>-9.6216339181741883E-2</v>
      </c>
      <c r="E73" s="106">
        <v>54.44</v>
      </c>
      <c r="F73" s="27">
        <f t="shared" si="16"/>
        <v>-8.9784317003845593E-2</v>
      </c>
      <c r="G73" s="105">
        <v>51.97</v>
      </c>
      <c r="H73" s="25">
        <f t="shared" si="19"/>
        <v>-8.1639865700653846E-2</v>
      </c>
      <c r="I73" s="106">
        <v>45.87</v>
      </c>
      <c r="J73" s="27">
        <f t="shared" si="20"/>
        <v>-0.19441517386722873</v>
      </c>
    </row>
    <row r="74" spans="2:15" ht="15" hidden="1" customHeight="1" outlineLevel="1" x14ac:dyDescent="0.25">
      <c r="B74" s="23" t="s">
        <v>36</v>
      </c>
      <c r="C74" s="105">
        <v>63.285896324051336</v>
      </c>
      <c r="D74" s="25">
        <f t="shared" si="16"/>
        <v>-0.11812677448346953</v>
      </c>
      <c r="E74" s="106">
        <v>69.58</v>
      </c>
      <c r="F74" s="27">
        <f t="shared" si="16"/>
        <v>-0.10346604818966632</v>
      </c>
      <c r="G74" s="105">
        <v>64.83</v>
      </c>
      <c r="H74" s="25">
        <f t="shared" si="19"/>
        <v>-9.7954640322805098E-2</v>
      </c>
      <c r="I74" s="106">
        <v>63.88</v>
      </c>
      <c r="J74" s="27">
        <f t="shared" si="20"/>
        <v>-0.21242756750092462</v>
      </c>
    </row>
    <row r="75" spans="2:15" ht="15" hidden="1" customHeight="1" outlineLevel="1" x14ac:dyDescent="0.25">
      <c r="B75" s="23" t="s">
        <v>37</v>
      </c>
      <c r="C75" s="105">
        <v>56.358772844823612</v>
      </c>
      <c r="D75" s="25">
        <f t="shared" si="16"/>
        <v>-0.14143615653805086</v>
      </c>
      <c r="E75" s="106">
        <v>61.24</v>
      </c>
      <c r="F75" s="27">
        <f t="shared" si="16"/>
        <v>-0.1560088202866593</v>
      </c>
      <c r="G75" s="105">
        <v>60.33</v>
      </c>
      <c r="H75" s="25">
        <f t="shared" si="19"/>
        <v>-0.11617345443891014</v>
      </c>
      <c r="I75" s="106">
        <v>51.49</v>
      </c>
      <c r="J75" s="27">
        <f t="shared" si="20"/>
        <v>-0.21124387254901955</v>
      </c>
      <c r="M75" s="20"/>
      <c r="N75" s="20"/>
      <c r="O75" s="20"/>
    </row>
    <row r="76" spans="2:15" ht="15" hidden="1" customHeight="1" outlineLevel="1" x14ac:dyDescent="0.25">
      <c r="B76" s="23" t="s">
        <v>38</v>
      </c>
      <c r="C76" s="105">
        <v>46.245728503887108</v>
      </c>
      <c r="D76" s="25">
        <f t="shared" si="16"/>
        <v>-0.16609189311090755</v>
      </c>
      <c r="E76" s="106">
        <v>49.310000966670231</v>
      </c>
      <c r="F76" s="27">
        <f t="shared" si="16"/>
        <v>-0.17789261476041629</v>
      </c>
      <c r="G76" s="105">
        <v>48.650921001232007</v>
      </c>
      <c r="H76" s="25">
        <f t="shared" si="19"/>
        <v>-0.18027091826062336</v>
      </c>
      <c r="I76" s="106">
        <v>46.666435554322959</v>
      </c>
      <c r="J76" s="27">
        <f t="shared" si="20"/>
        <v>-0.18013992350100216</v>
      </c>
    </row>
    <row r="77" spans="2:15" ht="15" hidden="1" customHeight="1" outlineLevel="1" x14ac:dyDescent="0.25">
      <c r="B77" s="23" t="s">
        <v>39</v>
      </c>
      <c r="C77" s="105">
        <v>42.218823494154968</v>
      </c>
      <c r="D77" s="25">
        <f t="shared" si="16"/>
        <v>-0.18192074877661413</v>
      </c>
      <c r="E77" s="106">
        <v>44.41</v>
      </c>
      <c r="F77" s="27">
        <f t="shared" si="16"/>
        <v>-0.22400838720950556</v>
      </c>
      <c r="G77" s="105">
        <v>43.49</v>
      </c>
      <c r="H77" s="25">
        <f t="shared" si="19"/>
        <v>-0.14909019761299158</v>
      </c>
      <c r="I77" s="106">
        <v>42.28</v>
      </c>
      <c r="J77" s="27">
        <f t="shared" si="20"/>
        <v>-0.23709852038975099</v>
      </c>
    </row>
    <row r="78" spans="2:15" ht="15" hidden="1" customHeight="1" outlineLevel="1" x14ac:dyDescent="0.25">
      <c r="B78" s="23" t="s">
        <v>40</v>
      </c>
      <c r="C78" s="105">
        <v>52.544227313809579</v>
      </c>
      <c r="D78" s="25">
        <f t="shared" si="16"/>
        <v>-0.13382983920848956</v>
      </c>
      <c r="E78" s="106">
        <v>56.026629220914671</v>
      </c>
      <c r="F78" s="27">
        <f t="shared" si="16"/>
        <v>-0.13725547858154186</v>
      </c>
      <c r="G78" s="105">
        <v>53.98</v>
      </c>
      <c r="H78" s="25">
        <f t="shared" si="19"/>
        <v>-8.2440931497535286E-2</v>
      </c>
      <c r="I78" s="106">
        <v>52.11</v>
      </c>
      <c r="J78" s="27">
        <f t="shared" si="20"/>
        <v>-0.24324716816729597</v>
      </c>
    </row>
    <row r="79" spans="2:15" ht="15" hidden="1" customHeight="1" outlineLevel="1" x14ac:dyDescent="0.25">
      <c r="B79" s="23" t="s">
        <v>41</v>
      </c>
      <c r="C79" s="105">
        <v>57.244134493454197</v>
      </c>
      <c r="D79" s="25">
        <f t="shared" si="16"/>
        <v>-0.1732634566793938</v>
      </c>
      <c r="E79" s="106">
        <v>57.02</v>
      </c>
      <c r="F79" s="27">
        <f t="shared" si="16"/>
        <v>-0.20871495975575904</v>
      </c>
      <c r="G79" s="105">
        <v>60.23</v>
      </c>
      <c r="H79" s="25">
        <f t="shared" si="19"/>
        <v>-0.16102521242512902</v>
      </c>
      <c r="I79" s="106">
        <v>61.22</v>
      </c>
      <c r="J79" s="27">
        <f t="shared" si="20"/>
        <v>-0.14995834490419324</v>
      </c>
    </row>
    <row r="80" spans="2:15" ht="15" hidden="1" customHeight="1" outlineLevel="1" x14ac:dyDescent="0.25">
      <c r="B80" s="23" t="s">
        <v>42</v>
      </c>
      <c r="C80" s="105">
        <v>60.704042611308388</v>
      </c>
      <c r="D80" s="25">
        <f t="shared" si="16"/>
        <v>-0.12847181637072957</v>
      </c>
      <c r="E80" s="106">
        <v>60.45</v>
      </c>
      <c r="F80" s="27">
        <f t="shared" si="16"/>
        <v>-0.15134072722167624</v>
      </c>
      <c r="G80" s="105">
        <v>64.47</v>
      </c>
      <c r="H80" s="25">
        <f t="shared" si="19"/>
        <v>-0.13509525087201513</v>
      </c>
      <c r="I80" s="106">
        <v>65.78</v>
      </c>
      <c r="J80" s="27">
        <f t="shared" si="20"/>
        <v>-0.10564242012236569</v>
      </c>
    </row>
    <row r="81" spans="2:10" ht="15" hidden="1" customHeight="1" outlineLevel="1" x14ac:dyDescent="0.25">
      <c r="B81" s="23" t="s">
        <v>43</v>
      </c>
      <c r="C81" s="105">
        <v>59.597480713147469</v>
      </c>
      <c r="D81" s="25">
        <f t="shared" si="16"/>
        <v>-9.7720527496153009E-2</v>
      </c>
      <c r="E81" s="106">
        <v>61.2</v>
      </c>
      <c r="F81" s="27">
        <f t="shared" si="16"/>
        <v>-0.11560693641618491</v>
      </c>
      <c r="G81" s="105">
        <v>62.97</v>
      </c>
      <c r="H81" s="25">
        <f t="shared" si="19"/>
        <v>-0.10324693819424668</v>
      </c>
      <c r="I81" s="106">
        <v>66.459999999999994</v>
      </c>
      <c r="J81" s="27">
        <f t="shared" si="20"/>
        <v>-4.0981240981241007E-2</v>
      </c>
    </row>
    <row r="82" spans="2:10" collapsed="1" x14ac:dyDescent="0.25">
      <c r="B82" s="37">
        <v>2009</v>
      </c>
      <c r="C82" s="111">
        <v>53.92384753313668</v>
      </c>
      <c r="D82" s="39">
        <f t="shared" si="16"/>
        <v>-0.12627383890505806</v>
      </c>
      <c r="E82" s="111">
        <v>56.867000801089766</v>
      </c>
      <c r="F82" s="39">
        <f>E82/E95-1</f>
        <v>-0.13599251003488066</v>
      </c>
      <c r="G82" s="111">
        <v>56.241703647309272</v>
      </c>
      <c r="H82" s="39">
        <f>G82/G95-1</f>
        <v>-0.12002217254634506</v>
      </c>
      <c r="I82" s="111">
        <v>54.358069565526627</v>
      </c>
      <c r="J82" s="39">
        <f>I82/I95-1</f>
        <v>-0.15964622936945139</v>
      </c>
    </row>
    <row r="83" spans="2:10" ht="15" hidden="1" customHeight="1" outlineLevel="1" x14ac:dyDescent="0.25">
      <c r="B83" s="23" t="s">
        <v>32</v>
      </c>
      <c r="C83" s="105">
        <v>57.974963148093735</v>
      </c>
      <c r="D83" s="25">
        <f t="shared" si="16"/>
        <v>-7.7130545293367381E-2</v>
      </c>
      <c r="E83" s="106">
        <v>59.57</v>
      </c>
      <c r="F83" s="27">
        <f t="shared" si="16"/>
        <v>-7.6863474353014105E-2</v>
      </c>
      <c r="G83" s="105">
        <v>60.6</v>
      </c>
      <c r="H83" s="25">
        <f t="shared" si="19"/>
        <v>-9.1181763647270597E-2</v>
      </c>
      <c r="I83" s="106">
        <v>63.2</v>
      </c>
      <c r="J83" s="27">
        <f t="shared" si="20"/>
        <v>-3.8198143357175307E-2</v>
      </c>
    </row>
    <row r="84" spans="2:10" ht="15" hidden="1" customHeight="1" outlineLevel="1" x14ac:dyDescent="0.25">
      <c r="B84" s="23" t="s">
        <v>33</v>
      </c>
      <c r="C84" s="105">
        <v>60.693206024341421</v>
      </c>
      <c r="D84" s="25">
        <f t="shared" si="16"/>
        <v>-7.1829271559538221E-2</v>
      </c>
      <c r="E84" s="106">
        <v>63.01</v>
      </c>
      <c r="F84" s="27">
        <f t="shared" si="16"/>
        <v>-7.1196933962264231E-2</v>
      </c>
      <c r="G84" s="105">
        <v>63.96</v>
      </c>
      <c r="H84" s="25">
        <f t="shared" si="19"/>
        <v>-7.1967498549042386E-2</v>
      </c>
      <c r="I84" s="106">
        <v>61.7</v>
      </c>
      <c r="J84" s="27">
        <f t="shared" si="20"/>
        <v>-5.9881151912235198E-2</v>
      </c>
    </row>
    <row r="85" spans="2:10" ht="15" hidden="1" customHeight="1" outlineLevel="1" x14ac:dyDescent="0.25">
      <c r="B85" s="23" t="s">
        <v>34</v>
      </c>
      <c r="C85" s="105">
        <v>56.822669904639113</v>
      </c>
      <c r="D85" s="25">
        <f t="shared" si="16"/>
        <v>-4.9017781936257276E-2</v>
      </c>
      <c r="E85" s="106">
        <v>62.45</v>
      </c>
      <c r="F85" s="27">
        <f t="shared" si="16"/>
        <v>-4.2618427104093248E-2</v>
      </c>
      <c r="G85" s="105">
        <v>59.96</v>
      </c>
      <c r="H85" s="25">
        <f t="shared" si="19"/>
        <v>-2.1540469973890364E-2</v>
      </c>
      <c r="I85" s="106">
        <v>52.04</v>
      </c>
      <c r="J85" s="27">
        <f t="shared" si="20"/>
        <v>-4.0029514849658776E-2</v>
      </c>
    </row>
    <row r="86" spans="2:10" ht="15" hidden="1" customHeight="1" outlineLevel="1" x14ac:dyDescent="0.25">
      <c r="B86" s="23" t="s">
        <v>35</v>
      </c>
      <c r="C86" s="105">
        <v>55.079139950689175</v>
      </c>
      <c r="D86" s="25">
        <f t="shared" si="16"/>
        <v>-4.5257818262839034E-2</v>
      </c>
      <c r="E86" s="106">
        <v>59.81</v>
      </c>
      <c r="F86" s="27">
        <f t="shared" si="16"/>
        <v>-1.9025750369033867E-2</v>
      </c>
      <c r="G86" s="105">
        <v>56.59</v>
      </c>
      <c r="H86" s="25">
        <f t="shared" si="19"/>
        <v>-2.1611341632088554E-2</v>
      </c>
      <c r="I86" s="106">
        <v>56.94</v>
      </c>
      <c r="J86" s="27">
        <f t="shared" si="20"/>
        <v>-5.9153998678122988E-2</v>
      </c>
    </row>
    <row r="87" spans="2:10" ht="13.5" hidden="1" customHeight="1" outlineLevel="1" x14ac:dyDescent="0.25">
      <c r="B87" s="23" t="s">
        <v>36</v>
      </c>
      <c r="C87" s="105">
        <v>71.763031797437264</v>
      </c>
      <c r="D87" s="25">
        <f t="shared" si="16"/>
        <v>-2.1725537089390734E-2</v>
      </c>
      <c r="E87" s="106">
        <v>77.61</v>
      </c>
      <c r="F87" s="27">
        <f t="shared" si="16"/>
        <v>-9.0113285272919175E-4</v>
      </c>
      <c r="G87" s="105">
        <v>71.87</v>
      </c>
      <c r="H87" s="25">
        <f t="shared" si="19"/>
        <v>-8.3414430696515662E-4</v>
      </c>
      <c r="I87" s="106">
        <v>81.11</v>
      </c>
      <c r="J87" s="27">
        <f t="shared" si="20"/>
        <v>3.4640603736235676E-3</v>
      </c>
    </row>
    <row r="88" spans="2:10" ht="13.5" hidden="1" customHeight="1" outlineLevel="1" x14ac:dyDescent="0.25">
      <c r="B88" s="23" t="s">
        <v>37</v>
      </c>
      <c r="C88" s="105">
        <v>65.643077418180823</v>
      </c>
      <c r="D88" s="25">
        <f t="shared" si="16"/>
        <v>2.7911086986943445E-2</v>
      </c>
      <c r="E88" s="106">
        <v>72.56</v>
      </c>
      <c r="F88" s="27">
        <f t="shared" si="16"/>
        <v>8.282345918519618E-2</v>
      </c>
      <c r="G88" s="105">
        <v>68.260000000000005</v>
      </c>
      <c r="H88" s="25">
        <f t="shared" si="19"/>
        <v>4.3730886850152917E-2</v>
      </c>
      <c r="I88" s="106">
        <v>65.28</v>
      </c>
      <c r="J88" s="27">
        <f t="shared" si="20"/>
        <v>-4.7980166253463463E-2</v>
      </c>
    </row>
    <row r="89" spans="2:10" ht="15" hidden="1" customHeight="1" outlineLevel="1" x14ac:dyDescent="0.25">
      <c r="B89" s="23" t="s">
        <v>38</v>
      </c>
      <c r="C89" s="105">
        <v>55.456624203364015</v>
      </c>
      <c r="D89" s="25">
        <f t="shared" si="16"/>
        <v>5.0001488404924466E-2</v>
      </c>
      <c r="E89" s="106">
        <v>59.98</v>
      </c>
      <c r="F89" s="27">
        <f t="shared" si="16"/>
        <v>0.1134211991832188</v>
      </c>
      <c r="G89" s="105">
        <v>59.35</v>
      </c>
      <c r="H89" s="25">
        <f t="shared" si="19"/>
        <v>0.11602106054907857</v>
      </c>
      <c r="I89" s="106">
        <v>56.92</v>
      </c>
      <c r="J89" s="27">
        <f t="shared" si="20"/>
        <v>-9.3978419770275323E-3</v>
      </c>
    </row>
    <row r="90" spans="2:10" ht="15" hidden="1" customHeight="1" outlineLevel="1" x14ac:dyDescent="0.25">
      <c r="B90" s="23" t="s">
        <v>39</v>
      </c>
      <c r="C90" s="105">
        <v>51.607253736137892</v>
      </c>
      <c r="D90" s="25">
        <f t="shared" si="16"/>
        <v>9.2375821819973281E-2</v>
      </c>
      <c r="E90" s="106">
        <v>57.23</v>
      </c>
      <c r="F90" s="27">
        <f t="shared" si="16"/>
        <v>0.19903624554787336</v>
      </c>
      <c r="G90" s="105">
        <v>51.11</v>
      </c>
      <c r="H90" s="25">
        <f t="shared" si="19"/>
        <v>2.5275827482447388E-2</v>
      </c>
      <c r="I90" s="106">
        <v>55.42</v>
      </c>
      <c r="J90" s="27">
        <f t="shared" si="20"/>
        <v>0.2058311575282854</v>
      </c>
    </row>
    <row r="91" spans="2:10" ht="15" hidden="1" customHeight="1" outlineLevel="1" x14ac:dyDescent="0.25">
      <c r="B91" s="23" t="s">
        <v>40</v>
      </c>
      <c r="C91" s="105">
        <v>60.662707736080876</v>
      </c>
      <c r="D91" s="25">
        <f t="shared" si="16"/>
        <v>1.989692699997514E-2</v>
      </c>
      <c r="E91" s="106">
        <v>64.94</v>
      </c>
      <c r="F91" s="27">
        <f t="shared" si="16"/>
        <v>2.0427404148334327E-2</v>
      </c>
      <c r="G91" s="105">
        <v>58.83</v>
      </c>
      <c r="H91" s="25">
        <f t="shared" si="19"/>
        <v>4.5680767863490956E-2</v>
      </c>
      <c r="I91" s="106">
        <v>68.86</v>
      </c>
      <c r="J91" s="27">
        <f t="shared" si="20"/>
        <v>0.1242448979591837</v>
      </c>
    </row>
    <row r="92" spans="2:10" ht="15" hidden="1" customHeight="1" outlineLevel="1" x14ac:dyDescent="0.25">
      <c r="B92" s="23" t="s">
        <v>41</v>
      </c>
      <c r="C92" s="105">
        <v>69.241084062320297</v>
      </c>
      <c r="D92" s="25">
        <f t="shared" si="16"/>
        <v>2.7754726081888892E-2</v>
      </c>
      <c r="E92" s="106">
        <v>72.06</v>
      </c>
      <c r="F92" s="27">
        <f t="shared" si="16"/>
        <v>7.0251002524877482E-2</v>
      </c>
      <c r="G92" s="105">
        <v>71.790000000000006</v>
      </c>
      <c r="H92" s="25">
        <f t="shared" si="19"/>
        <v>4.6044004079848655E-2</v>
      </c>
      <c r="I92" s="106">
        <v>72.02</v>
      </c>
      <c r="J92" s="27">
        <f t="shared" si="20"/>
        <v>-9.3535075653371491E-3</v>
      </c>
    </row>
    <row r="93" spans="2:10" ht="15" hidden="1" customHeight="1" outlineLevel="1" x14ac:dyDescent="0.25">
      <c r="B93" s="23" t="s">
        <v>42</v>
      </c>
      <c r="C93" s="105">
        <v>69.652414863419494</v>
      </c>
      <c r="D93" s="25">
        <f t="shared" si="16"/>
        <v>1.9612984767295005E-2</v>
      </c>
      <c r="E93" s="106">
        <v>71.23</v>
      </c>
      <c r="F93" s="27">
        <f t="shared" si="16"/>
        <v>5.1055039102847921E-2</v>
      </c>
      <c r="G93" s="105">
        <v>74.540000000000006</v>
      </c>
      <c r="H93" s="25">
        <f t="shared" si="19"/>
        <v>4.779308405960081E-2</v>
      </c>
      <c r="I93" s="106">
        <v>73.55</v>
      </c>
      <c r="J93" s="27">
        <f t="shared" si="20"/>
        <v>-4.6014345648938138E-3</v>
      </c>
    </row>
    <row r="94" spans="2:10" ht="15" hidden="1" customHeight="1" outlineLevel="1" x14ac:dyDescent="0.25">
      <c r="B94" s="23" t="s">
        <v>43</v>
      </c>
      <c r="C94" s="105">
        <v>66.052129666391551</v>
      </c>
      <c r="D94" s="25">
        <f t="shared" si="16"/>
        <v>1.1932664685926131E-2</v>
      </c>
      <c r="E94" s="106">
        <v>69.2</v>
      </c>
      <c r="F94" s="27">
        <f t="shared" si="16"/>
        <v>3.7636827110511417E-2</v>
      </c>
      <c r="G94" s="105">
        <v>70.22</v>
      </c>
      <c r="H94" s="25">
        <f t="shared" si="19"/>
        <v>4.6030090868464324E-2</v>
      </c>
      <c r="I94" s="106">
        <v>69.3</v>
      </c>
      <c r="J94" s="27">
        <f t="shared" si="20"/>
        <v>4.93039443155463E-3</v>
      </c>
    </row>
    <row r="95" spans="2:10" collapsed="1" x14ac:dyDescent="0.25">
      <c r="B95" s="37">
        <v>2008</v>
      </c>
      <c r="C95" s="111">
        <v>61.717103063000927</v>
      </c>
      <c r="D95" s="39">
        <f t="shared" si="16"/>
        <v>-3.5023520967877309E-3</v>
      </c>
      <c r="E95" s="111">
        <v>65.817717394308161</v>
      </c>
      <c r="F95" s="39">
        <f>E95/E108-1</f>
        <v>2.5365732768151794E-2</v>
      </c>
      <c r="G95" s="111">
        <v>63.912637219568246</v>
      </c>
      <c r="H95" s="39">
        <f>G95/G108-1</f>
        <v>1.1812566476002706E-2</v>
      </c>
      <c r="I95" s="111">
        <v>64.684745240971253</v>
      </c>
      <c r="J95" s="39">
        <f>I95/I108-1</f>
        <v>1.0161953465488427E-3</v>
      </c>
    </row>
    <row r="96" spans="2:10" ht="15" hidden="1" customHeight="1" outlineLevel="1" x14ac:dyDescent="0.25">
      <c r="B96" s="23" t="s">
        <v>32</v>
      </c>
      <c r="C96" s="105">
        <v>62.820329411079243</v>
      </c>
      <c r="D96" s="25">
        <f t="shared" si="16"/>
        <v>5.1172792302491832E-3</v>
      </c>
      <c r="E96" s="106">
        <v>64.53</v>
      </c>
      <c r="F96" s="27">
        <f t="shared" si="16"/>
        <v>3.5628310062590263E-2</v>
      </c>
      <c r="G96" s="105">
        <v>66.680000000000007</v>
      </c>
      <c r="H96" s="25">
        <f t="shared" si="19"/>
        <v>8.621993646952264E-3</v>
      </c>
      <c r="I96" s="106">
        <v>65.709999999999994</v>
      </c>
      <c r="J96" s="27">
        <f t="shared" si="20"/>
        <v>9.6803933620159821E-3</v>
      </c>
    </row>
    <row r="97" spans="2:12" ht="15" hidden="1" customHeight="1" outlineLevel="1" x14ac:dyDescent="0.25">
      <c r="B97" s="23" t="s">
        <v>33</v>
      </c>
      <c r="C97" s="105">
        <v>65.39013154004526</v>
      </c>
      <c r="D97" s="25">
        <f t="shared" si="16"/>
        <v>1.2115844891495975E-2</v>
      </c>
      <c r="E97" s="106">
        <v>67.84</v>
      </c>
      <c r="F97" s="27">
        <f t="shared" si="16"/>
        <v>4.3050430504304904E-2</v>
      </c>
      <c r="G97" s="105">
        <v>68.92</v>
      </c>
      <c r="H97" s="25">
        <f t="shared" si="19"/>
        <v>3.1119090365050894E-2</v>
      </c>
      <c r="I97" s="106">
        <v>65.63</v>
      </c>
      <c r="J97" s="27">
        <f t="shared" si="20"/>
        <v>-1.2042751768779336E-2</v>
      </c>
    </row>
    <row r="98" spans="2:12" ht="15" hidden="1" customHeight="1" outlineLevel="1" x14ac:dyDescent="0.25">
      <c r="B98" s="23" t="s">
        <v>34</v>
      </c>
      <c r="C98" s="105">
        <v>59.75155878343709</v>
      </c>
      <c r="D98" s="25">
        <f t="shared" si="16"/>
        <v>-7.0934011952755394E-2</v>
      </c>
      <c r="E98" s="106">
        <v>65.23</v>
      </c>
      <c r="F98" s="27">
        <f t="shared" si="16"/>
        <v>-2.4233358264771687E-2</v>
      </c>
      <c r="G98" s="105">
        <v>61.28</v>
      </c>
      <c r="H98" s="25">
        <f t="shared" si="19"/>
        <v>-0.10761613513907098</v>
      </c>
      <c r="I98" s="106">
        <v>54.21</v>
      </c>
      <c r="J98" s="27">
        <f t="shared" si="20"/>
        <v>-9.7252289758534505E-2</v>
      </c>
    </row>
    <row r="99" spans="2:12" ht="15" hidden="1" customHeight="1" outlineLevel="1" x14ac:dyDescent="0.25">
      <c r="B99" s="23" t="s">
        <v>35</v>
      </c>
      <c r="C99" s="105">
        <v>57.690066495723741</v>
      </c>
      <c r="D99" s="25">
        <f t="shared" si="16"/>
        <v>-8.1787987863093048E-2</v>
      </c>
      <c r="E99" s="106">
        <v>60.97</v>
      </c>
      <c r="F99" s="27">
        <f t="shared" si="16"/>
        <v>-5.7067738942158996E-2</v>
      </c>
      <c r="G99" s="105">
        <v>57.84</v>
      </c>
      <c r="H99" s="25">
        <f t="shared" si="19"/>
        <v>-9.0994813767090954E-2</v>
      </c>
      <c r="I99" s="106">
        <v>60.52</v>
      </c>
      <c r="J99" s="27">
        <f t="shared" si="20"/>
        <v>-0.11221945137157108</v>
      </c>
    </row>
    <row r="100" spans="2:12" ht="15" hidden="1" customHeight="1" outlineLevel="1" x14ac:dyDescent="0.25">
      <c r="B100" s="23" t="s">
        <v>36</v>
      </c>
      <c r="C100" s="105">
        <v>73.356746514597177</v>
      </c>
      <c r="D100" s="25">
        <f t="shared" si="16"/>
        <v>-7.486000149323413E-2</v>
      </c>
      <c r="E100" s="106">
        <v>77.680000000000007</v>
      </c>
      <c r="F100" s="27">
        <f t="shared" si="16"/>
        <v>-5.7738961669092537E-2</v>
      </c>
      <c r="G100" s="105">
        <v>71.930000000000007</v>
      </c>
      <c r="H100" s="25">
        <f t="shared" si="19"/>
        <v>-9.9974974974974873E-2</v>
      </c>
      <c r="I100" s="106">
        <v>80.83</v>
      </c>
      <c r="J100" s="27">
        <f t="shared" si="20"/>
        <v>-3.3596365375418435E-2</v>
      </c>
    </row>
    <row r="101" spans="2:12" ht="15" hidden="1" customHeight="1" outlineLevel="1" x14ac:dyDescent="0.25">
      <c r="B101" s="23" t="s">
        <v>37</v>
      </c>
      <c r="C101" s="105">
        <v>63.860657063828924</v>
      </c>
      <c r="D101" s="25">
        <f t="shared" si="16"/>
        <v>-9.0719090399179803E-2</v>
      </c>
      <c r="E101" s="106">
        <v>67.010000000000005</v>
      </c>
      <c r="F101" s="27">
        <f t="shared" si="16"/>
        <v>-7.661568141105124E-2</v>
      </c>
      <c r="G101" s="105">
        <v>65.400000000000006</v>
      </c>
      <c r="H101" s="25">
        <f t="shared" si="19"/>
        <v>-8.1718618365627549E-2</v>
      </c>
      <c r="I101" s="106">
        <v>68.569999999999993</v>
      </c>
      <c r="J101" s="27">
        <f t="shared" si="20"/>
        <v>-9.5501912676428047E-2</v>
      </c>
    </row>
    <row r="102" spans="2:12" ht="15" hidden="1" customHeight="1" outlineLevel="1" thickBot="1" x14ac:dyDescent="0.25">
      <c r="B102" s="23" t="s">
        <v>38</v>
      </c>
      <c r="C102" s="105">
        <v>52.815757706790627</v>
      </c>
      <c r="D102" s="25">
        <f t="shared" si="16"/>
        <v>-8.1411747683396096E-2</v>
      </c>
      <c r="E102" s="106">
        <v>53.87</v>
      </c>
      <c r="F102" s="27">
        <f t="shared" si="16"/>
        <v>-9.0033783783783905E-2</v>
      </c>
      <c r="G102" s="105">
        <v>53.18</v>
      </c>
      <c r="H102" s="25">
        <f t="shared" si="19"/>
        <v>-9.5732018364223848E-2</v>
      </c>
      <c r="I102" s="106">
        <v>57.46</v>
      </c>
      <c r="J102" s="27">
        <f t="shared" si="20"/>
        <v>-5.4156378600823007E-2</v>
      </c>
    </row>
    <row r="103" spans="2:12" ht="16.5" hidden="1" customHeight="1" outlineLevel="1" thickBot="1" x14ac:dyDescent="0.3">
      <c r="B103" s="23" t="s">
        <v>39</v>
      </c>
      <c r="C103" s="105">
        <v>47.243130711330338</v>
      </c>
      <c r="D103" s="25">
        <f t="shared" si="16"/>
        <v>-9.5136023733904174E-2</v>
      </c>
      <c r="E103" s="106">
        <v>47.73</v>
      </c>
      <c r="F103" s="27">
        <f t="shared" si="16"/>
        <v>-0.11447124304267164</v>
      </c>
      <c r="G103" s="105">
        <v>49.85</v>
      </c>
      <c r="H103" s="25">
        <f t="shared" si="19"/>
        <v>-5.5871212121212044E-2</v>
      </c>
      <c r="I103" s="106">
        <v>45.96</v>
      </c>
      <c r="J103" s="27">
        <f t="shared" si="20"/>
        <v>-0.15592286501377417</v>
      </c>
      <c r="L103" s="40" t="s">
        <v>44</v>
      </c>
    </row>
    <row r="104" spans="2:12" ht="15" hidden="1" customHeight="1" outlineLevel="1" x14ac:dyDescent="0.25">
      <c r="B104" s="23" t="s">
        <v>40</v>
      </c>
      <c r="C104" s="105">
        <v>59.479253373691513</v>
      </c>
      <c r="D104" s="25">
        <f t="shared" si="16"/>
        <v>-8.0337278871136064E-2</v>
      </c>
      <c r="E104" s="106">
        <v>63.64</v>
      </c>
      <c r="F104" s="27">
        <f t="shared" si="16"/>
        <v>-8.1408775981524295E-2</v>
      </c>
      <c r="G104" s="105">
        <v>56.26</v>
      </c>
      <c r="H104" s="25">
        <f t="shared" si="19"/>
        <v>-0.12490278425882728</v>
      </c>
      <c r="I104" s="106">
        <v>61.25</v>
      </c>
      <c r="J104" s="27">
        <f t="shared" si="20"/>
        <v>-6.0870898497393466E-2</v>
      </c>
    </row>
    <row r="105" spans="2:12" ht="15" hidden="1" customHeight="1" outlineLevel="1" x14ac:dyDescent="0.25">
      <c r="B105" s="23" t="s">
        <v>41</v>
      </c>
      <c r="C105" s="105">
        <v>67.371214459200985</v>
      </c>
      <c r="D105" s="25">
        <f t="shared" si="16"/>
        <v>-3.1740398771837874E-3</v>
      </c>
      <c r="E105" s="106">
        <v>67.33</v>
      </c>
      <c r="F105" s="27">
        <f t="shared" si="16"/>
        <v>-1.8942153577152787E-2</v>
      </c>
      <c r="G105" s="105">
        <v>68.63</v>
      </c>
      <c r="H105" s="25">
        <f t="shared" si="19"/>
        <v>-1.0382119682768587E-2</v>
      </c>
      <c r="I105" s="106">
        <v>72.7</v>
      </c>
      <c r="J105" s="27">
        <f t="shared" si="20"/>
        <v>-9.1317977374949511E-3</v>
      </c>
    </row>
    <row r="106" spans="2:12" ht="15" hidden="1" customHeight="1" outlineLevel="1" x14ac:dyDescent="0.25">
      <c r="B106" s="23" t="s">
        <v>42</v>
      </c>
      <c r="C106" s="105">
        <v>68.312600863273801</v>
      </c>
      <c r="D106" s="25">
        <f t="shared" si="16"/>
        <v>-1.1654096319740681E-2</v>
      </c>
      <c r="E106" s="106">
        <v>67.77</v>
      </c>
      <c r="F106" s="27">
        <f t="shared" si="16"/>
        <v>-3.0749427917620253E-2</v>
      </c>
      <c r="G106" s="105">
        <v>71.14</v>
      </c>
      <c r="H106" s="25">
        <f t="shared" si="19"/>
        <v>-1.6839741790626306E-3</v>
      </c>
      <c r="I106" s="106">
        <v>73.89</v>
      </c>
      <c r="J106" s="27">
        <f t="shared" si="20"/>
        <v>-9.7829000268024879E-3</v>
      </c>
    </row>
    <row r="107" spans="2:12" ht="15" hidden="1" customHeight="1" outlineLevel="1" x14ac:dyDescent="0.25">
      <c r="B107" s="23" t="s">
        <v>43</v>
      </c>
      <c r="C107" s="105">
        <v>65.27324590998569</v>
      </c>
      <c r="D107" s="25">
        <f t="shared" si="16"/>
        <v>-6.6156871770760572E-3</v>
      </c>
      <c r="E107" s="106">
        <v>66.69</v>
      </c>
      <c r="F107" s="27">
        <f t="shared" si="16"/>
        <v>-4.5239799570508166E-2</v>
      </c>
      <c r="G107" s="105">
        <v>67.13</v>
      </c>
      <c r="H107" s="25">
        <f t="shared" si="19"/>
        <v>-1.7849305047549335E-2</v>
      </c>
      <c r="I107" s="106">
        <v>68.959999999999994</v>
      </c>
      <c r="J107" s="27">
        <f t="shared" si="20"/>
        <v>3.0638170677028898E-2</v>
      </c>
    </row>
    <row r="108" spans="2:12" collapsed="1" x14ac:dyDescent="0.25">
      <c r="B108" s="37">
        <v>2007</v>
      </c>
      <c r="C108" s="111">
        <v>61.934017800105615</v>
      </c>
      <c r="D108" s="39">
        <f t="shared" si="16"/>
        <v>-4.782533547071699E-2</v>
      </c>
      <c r="E108" s="111">
        <v>64.189503599483345</v>
      </c>
      <c r="F108" s="39">
        <f>E108/E121-1</f>
        <v>-4.2822574517340728E-2</v>
      </c>
      <c r="G108" s="111">
        <v>63.166478987473681</v>
      </c>
      <c r="H108" s="39">
        <f>G108/G121-1</f>
        <v>-5.3994960589662244E-2</v>
      </c>
      <c r="I108" s="111">
        <v>64.619079632949976</v>
      </c>
      <c r="J108" s="39">
        <f>I108/I121-1</f>
        <v>-4.7618018101246662E-2</v>
      </c>
    </row>
    <row r="109" spans="2:12" ht="15" hidden="1" customHeight="1" outlineLevel="1" x14ac:dyDescent="0.25">
      <c r="B109" s="23" t="s">
        <v>32</v>
      </c>
      <c r="C109" s="105">
        <v>62.500496916329055</v>
      </c>
      <c r="D109" s="24"/>
      <c r="E109" s="106">
        <v>62.31</v>
      </c>
      <c r="F109" s="27"/>
      <c r="G109" s="105">
        <v>66.11</v>
      </c>
      <c r="H109" s="24"/>
      <c r="I109" s="106">
        <v>65.08</v>
      </c>
      <c r="J109" s="27"/>
    </row>
    <row r="110" spans="2:12" ht="15" hidden="1" customHeight="1" outlineLevel="1" x14ac:dyDescent="0.25">
      <c r="B110" s="23" t="s">
        <v>33</v>
      </c>
      <c r="C110" s="105">
        <v>64.607358801951591</v>
      </c>
      <c r="D110" s="24"/>
      <c r="E110" s="106">
        <v>65.040000000000006</v>
      </c>
      <c r="F110" s="27"/>
      <c r="G110" s="105">
        <v>66.84</v>
      </c>
      <c r="H110" s="24"/>
      <c r="I110" s="106">
        <v>66.430000000000007</v>
      </c>
      <c r="J110" s="27"/>
    </row>
    <row r="111" spans="2:12" ht="15" hidden="1" customHeight="1" outlineLevel="1" x14ac:dyDescent="0.25">
      <c r="B111" s="23" t="s">
        <v>34</v>
      </c>
      <c r="C111" s="105">
        <v>64.313578962271322</v>
      </c>
      <c r="D111" s="24"/>
      <c r="E111" s="106">
        <v>66.849999999999994</v>
      </c>
      <c r="F111" s="27"/>
      <c r="G111" s="105">
        <v>68.67</v>
      </c>
      <c r="H111" s="24"/>
      <c r="I111" s="106">
        <v>60.05</v>
      </c>
      <c r="J111" s="27"/>
    </row>
    <row r="112" spans="2:12" ht="15" hidden="1" customHeight="1" outlineLevel="1" x14ac:dyDescent="0.25">
      <c r="B112" s="23" t="s">
        <v>35</v>
      </c>
      <c r="C112" s="105">
        <v>62.828699399678577</v>
      </c>
      <c r="D112" s="24"/>
      <c r="E112" s="106">
        <v>64.66</v>
      </c>
      <c r="F112" s="27"/>
      <c r="G112" s="105">
        <v>63.63</v>
      </c>
      <c r="H112" s="24"/>
      <c r="I112" s="106">
        <v>68.17</v>
      </c>
      <c r="J112" s="27"/>
    </row>
    <row r="113" spans="2:10" ht="15" hidden="1" customHeight="1" outlineLevel="1" x14ac:dyDescent="0.25">
      <c r="B113" s="23" t="s">
        <v>36</v>
      </c>
      <c r="C113" s="105">
        <v>79.292589913958508</v>
      </c>
      <c r="D113" s="24"/>
      <c r="E113" s="106">
        <v>82.44</v>
      </c>
      <c r="F113" s="27"/>
      <c r="G113" s="105">
        <v>79.92</v>
      </c>
      <c r="H113" s="24"/>
      <c r="I113" s="106">
        <v>83.64</v>
      </c>
      <c r="J113" s="27"/>
    </row>
    <row r="114" spans="2:10" ht="15" hidden="1" customHeight="1" outlineLevel="1" x14ac:dyDescent="0.25">
      <c r="B114" s="23" t="s">
        <v>37</v>
      </c>
      <c r="C114" s="105">
        <v>70.232044233573689</v>
      </c>
      <c r="D114" s="24"/>
      <c r="E114" s="106">
        <v>72.569999999999993</v>
      </c>
      <c r="F114" s="27"/>
      <c r="G114" s="105">
        <v>71.22</v>
      </c>
      <c r="H114" s="24"/>
      <c r="I114" s="106">
        <v>75.81</v>
      </c>
      <c r="J114" s="27"/>
    </row>
    <row r="115" spans="2:10" ht="15" hidden="1" customHeight="1" outlineLevel="1" x14ac:dyDescent="0.25">
      <c r="B115" s="23" t="s">
        <v>38</v>
      </c>
      <c r="C115" s="105">
        <v>57.496661397088019</v>
      </c>
      <c r="D115" s="24"/>
      <c r="E115" s="106">
        <v>59.2</v>
      </c>
      <c r="F115" s="27"/>
      <c r="G115" s="105">
        <v>58.81</v>
      </c>
      <c r="H115" s="24"/>
      <c r="I115" s="106">
        <v>60.75</v>
      </c>
      <c r="J115" s="27"/>
    </row>
    <row r="116" spans="2:10" ht="15" hidden="1" customHeight="1" outlineLevel="1" x14ac:dyDescent="0.25">
      <c r="B116" s="23" t="s">
        <v>39</v>
      </c>
      <c r="C116" s="105">
        <v>52.210201699351792</v>
      </c>
      <c r="D116" s="24"/>
      <c r="E116" s="106">
        <v>53.9</v>
      </c>
      <c r="F116" s="27"/>
      <c r="G116" s="105">
        <v>52.8</v>
      </c>
      <c r="H116" s="24"/>
      <c r="I116" s="106">
        <v>54.45</v>
      </c>
      <c r="J116" s="27"/>
    </row>
    <row r="117" spans="2:10" ht="15" hidden="1" customHeight="1" outlineLevel="1" x14ac:dyDescent="0.25">
      <c r="B117" s="23" t="s">
        <v>40</v>
      </c>
      <c r="C117" s="105">
        <v>64.675072727403972</v>
      </c>
      <c r="D117" s="24"/>
      <c r="E117" s="106">
        <v>69.28</v>
      </c>
      <c r="F117" s="27"/>
      <c r="G117" s="105">
        <v>64.290000000000006</v>
      </c>
      <c r="H117" s="24"/>
      <c r="I117" s="106">
        <v>65.22</v>
      </c>
      <c r="J117" s="27"/>
    </row>
    <row r="118" spans="2:10" ht="15" hidden="1" customHeight="1" outlineLevel="1" x14ac:dyDescent="0.25">
      <c r="B118" s="23" t="s">
        <v>41</v>
      </c>
      <c r="C118" s="105">
        <v>67.585734274918323</v>
      </c>
      <c r="D118" s="24"/>
      <c r="E118" s="106">
        <v>68.63</v>
      </c>
      <c r="F118" s="27"/>
      <c r="G118" s="105">
        <v>69.349999999999994</v>
      </c>
      <c r="H118" s="24"/>
      <c r="I118" s="106">
        <v>73.37</v>
      </c>
      <c r="J118" s="27"/>
    </row>
    <row r="119" spans="2:10" ht="15" hidden="1" customHeight="1" outlineLevel="1" x14ac:dyDescent="0.25">
      <c r="B119" s="23" t="s">
        <v>42</v>
      </c>
      <c r="C119" s="105">
        <v>69.118109974353345</v>
      </c>
      <c r="D119" s="24"/>
      <c r="E119" s="106">
        <v>69.92</v>
      </c>
      <c r="F119" s="27"/>
      <c r="G119" s="105">
        <v>71.260000000000005</v>
      </c>
      <c r="H119" s="24"/>
      <c r="I119" s="106">
        <v>74.62</v>
      </c>
      <c r="J119" s="27"/>
    </row>
    <row r="120" spans="2:10" ht="15" hidden="1" customHeight="1" outlineLevel="1" x14ac:dyDescent="0.25">
      <c r="B120" s="23" t="s">
        <v>43</v>
      </c>
      <c r="C120" s="105">
        <v>65.707949146586728</v>
      </c>
      <c r="D120" s="24"/>
      <c r="E120" s="106">
        <v>69.849999999999994</v>
      </c>
      <c r="F120" s="27"/>
      <c r="G120" s="105">
        <v>68.349999999999994</v>
      </c>
      <c r="H120" s="24"/>
      <c r="I120" s="106">
        <v>66.91</v>
      </c>
      <c r="J120" s="27"/>
    </row>
    <row r="121" spans="2:10" collapsed="1" x14ac:dyDescent="0.25">
      <c r="B121" s="37">
        <v>2006</v>
      </c>
      <c r="C121" s="111">
        <v>65.044807541401354</v>
      </c>
      <c r="D121" s="38"/>
      <c r="E121" s="111">
        <v>67.06123848158623</v>
      </c>
      <c r="F121" s="39"/>
      <c r="G121" s="111">
        <v>66.771820821215186</v>
      </c>
      <c r="H121" s="39"/>
      <c r="I121" s="111">
        <v>67.849960269218485</v>
      </c>
      <c r="J121" s="39"/>
    </row>
    <row r="122" spans="2:10" ht="15" customHeight="1" x14ac:dyDescent="0.25">
      <c r="B122" s="41" t="s">
        <v>45</v>
      </c>
      <c r="C122" s="41"/>
      <c r="D122" s="41"/>
      <c r="E122" s="41"/>
      <c r="F122" s="41"/>
      <c r="G122" s="41"/>
      <c r="H122" s="41"/>
      <c r="I122" s="42"/>
      <c r="J122" s="42"/>
    </row>
  </sheetData>
  <mergeCells count="6">
    <mergeCell ref="B122:H122"/>
    <mergeCell ref="B5:J5"/>
    <mergeCell ref="C6:D6"/>
    <mergeCell ref="E6:F6"/>
    <mergeCell ref="G6:H6"/>
    <mergeCell ref="I6:J6"/>
  </mergeCells>
  <hyperlinks>
    <hyperlink ref="L10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K30" sqref="K30"/>
    </sheetView>
  </sheetViews>
  <sheetFormatPr baseColWidth="10" defaultRowHeight="12.75" x14ac:dyDescent="0.25"/>
  <cols>
    <col min="1" max="1" width="15.7109375" style="112" customWidth="1"/>
    <col min="2" max="2" width="21.7109375" style="112" customWidth="1"/>
    <col min="3" max="4" width="11.140625" style="112" customWidth="1"/>
    <col min="5" max="6" width="10.7109375" style="112" customWidth="1"/>
    <col min="7" max="12" width="11.42578125" style="112"/>
    <col min="13" max="13" width="13.7109375" style="112" customWidth="1"/>
    <col min="14" max="256" width="11.42578125" style="112"/>
    <col min="257" max="257" width="13.28515625" style="112" customWidth="1"/>
    <col min="258" max="258" width="30.85546875" style="112" customWidth="1"/>
    <col min="259" max="261" width="12.7109375" style="112" customWidth="1"/>
    <col min="262" max="262" width="10.7109375" style="112" customWidth="1"/>
    <col min="263" max="268" width="11.42578125" style="112"/>
    <col min="269" max="269" width="13.7109375" style="112" customWidth="1"/>
    <col min="270" max="512" width="11.42578125" style="112"/>
    <col min="513" max="513" width="13.28515625" style="112" customWidth="1"/>
    <col min="514" max="514" width="30.85546875" style="112" customWidth="1"/>
    <col min="515" max="517" width="12.7109375" style="112" customWidth="1"/>
    <col min="518" max="518" width="10.7109375" style="112" customWidth="1"/>
    <col min="519" max="524" width="11.42578125" style="112"/>
    <col min="525" max="525" width="13.7109375" style="112" customWidth="1"/>
    <col min="526" max="768" width="11.42578125" style="112"/>
    <col min="769" max="769" width="13.28515625" style="112" customWidth="1"/>
    <col min="770" max="770" width="30.85546875" style="112" customWidth="1"/>
    <col min="771" max="773" width="12.7109375" style="112" customWidth="1"/>
    <col min="774" max="774" width="10.7109375" style="112" customWidth="1"/>
    <col min="775" max="780" width="11.42578125" style="112"/>
    <col min="781" max="781" width="13.7109375" style="112" customWidth="1"/>
    <col min="782" max="1024" width="11.42578125" style="112"/>
    <col min="1025" max="1025" width="13.28515625" style="112" customWidth="1"/>
    <col min="1026" max="1026" width="30.85546875" style="112" customWidth="1"/>
    <col min="1027" max="1029" width="12.7109375" style="112" customWidth="1"/>
    <col min="1030" max="1030" width="10.7109375" style="112" customWidth="1"/>
    <col min="1031" max="1036" width="11.42578125" style="112"/>
    <col min="1037" max="1037" width="13.7109375" style="112" customWidth="1"/>
    <col min="1038" max="1280" width="11.42578125" style="112"/>
    <col min="1281" max="1281" width="13.28515625" style="112" customWidth="1"/>
    <col min="1282" max="1282" width="30.85546875" style="112" customWidth="1"/>
    <col min="1283" max="1285" width="12.7109375" style="112" customWidth="1"/>
    <col min="1286" max="1286" width="10.7109375" style="112" customWidth="1"/>
    <col min="1287" max="1292" width="11.42578125" style="112"/>
    <col min="1293" max="1293" width="13.7109375" style="112" customWidth="1"/>
    <col min="1294" max="1536" width="11.42578125" style="112"/>
    <col min="1537" max="1537" width="13.28515625" style="112" customWidth="1"/>
    <col min="1538" max="1538" width="30.85546875" style="112" customWidth="1"/>
    <col min="1539" max="1541" width="12.7109375" style="112" customWidth="1"/>
    <col min="1542" max="1542" width="10.7109375" style="112" customWidth="1"/>
    <col min="1543" max="1548" width="11.42578125" style="112"/>
    <col min="1549" max="1549" width="13.7109375" style="112" customWidth="1"/>
    <col min="1550" max="1792" width="11.42578125" style="112"/>
    <col min="1793" max="1793" width="13.28515625" style="112" customWidth="1"/>
    <col min="1794" max="1794" width="30.85546875" style="112" customWidth="1"/>
    <col min="1795" max="1797" width="12.7109375" style="112" customWidth="1"/>
    <col min="1798" max="1798" width="10.7109375" style="112" customWidth="1"/>
    <col min="1799" max="1804" width="11.42578125" style="112"/>
    <col min="1805" max="1805" width="13.7109375" style="112" customWidth="1"/>
    <col min="1806" max="2048" width="11.42578125" style="112"/>
    <col min="2049" max="2049" width="13.28515625" style="112" customWidth="1"/>
    <col min="2050" max="2050" width="30.85546875" style="112" customWidth="1"/>
    <col min="2051" max="2053" width="12.7109375" style="112" customWidth="1"/>
    <col min="2054" max="2054" width="10.7109375" style="112" customWidth="1"/>
    <col min="2055" max="2060" width="11.42578125" style="112"/>
    <col min="2061" max="2061" width="13.7109375" style="112" customWidth="1"/>
    <col min="2062" max="2304" width="11.42578125" style="112"/>
    <col min="2305" max="2305" width="13.28515625" style="112" customWidth="1"/>
    <col min="2306" max="2306" width="30.85546875" style="112" customWidth="1"/>
    <col min="2307" max="2309" width="12.7109375" style="112" customWidth="1"/>
    <col min="2310" max="2310" width="10.7109375" style="112" customWidth="1"/>
    <col min="2311" max="2316" width="11.42578125" style="112"/>
    <col min="2317" max="2317" width="13.7109375" style="112" customWidth="1"/>
    <col min="2318" max="2560" width="11.42578125" style="112"/>
    <col min="2561" max="2561" width="13.28515625" style="112" customWidth="1"/>
    <col min="2562" max="2562" width="30.85546875" style="112" customWidth="1"/>
    <col min="2563" max="2565" width="12.7109375" style="112" customWidth="1"/>
    <col min="2566" max="2566" width="10.7109375" style="112" customWidth="1"/>
    <col min="2567" max="2572" width="11.42578125" style="112"/>
    <col min="2573" max="2573" width="13.7109375" style="112" customWidth="1"/>
    <col min="2574" max="2816" width="11.42578125" style="112"/>
    <col min="2817" max="2817" width="13.28515625" style="112" customWidth="1"/>
    <col min="2818" max="2818" width="30.85546875" style="112" customWidth="1"/>
    <col min="2819" max="2821" width="12.7109375" style="112" customWidth="1"/>
    <col min="2822" max="2822" width="10.7109375" style="112" customWidth="1"/>
    <col min="2823" max="2828" width="11.42578125" style="112"/>
    <col min="2829" max="2829" width="13.7109375" style="112" customWidth="1"/>
    <col min="2830" max="3072" width="11.42578125" style="112"/>
    <col min="3073" max="3073" width="13.28515625" style="112" customWidth="1"/>
    <col min="3074" max="3074" width="30.85546875" style="112" customWidth="1"/>
    <col min="3075" max="3077" width="12.7109375" style="112" customWidth="1"/>
    <col min="3078" max="3078" width="10.7109375" style="112" customWidth="1"/>
    <col min="3079" max="3084" width="11.42578125" style="112"/>
    <col min="3085" max="3085" width="13.7109375" style="112" customWidth="1"/>
    <col min="3086" max="3328" width="11.42578125" style="112"/>
    <col min="3329" max="3329" width="13.28515625" style="112" customWidth="1"/>
    <col min="3330" max="3330" width="30.85546875" style="112" customWidth="1"/>
    <col min="3331" max="3333" width="12.7109375" style="112" customWidth="1"/>
    <col min="3334" max="3334" width="10.7109375" style="112" customWidth="1"/>
    <col min="3335" max="3340" width="11.42578125" style="112"/>
    <col min="3341" max="3341" width="13.7109375" style="112" customWidth="1"/>
    <col min="3342" max="3584" width="11.42578125" style="112"/>
    <col min="3585" max="3585" width="13.28515625" style="112" customWidth="1"/>
    <col min="3586" max="3586" width="30.85546875" style="112" customWidth="1"/>
    <col min="3587" max="3589" width="12.7109375" style="112" customWidth="1"/>
    <col min="3590" max="3590" width="10.7109375" style="112" customWidth="1"/>
    <col min="3591" max="3596" width="11.42578125" style="112"/>
    <col min="3597" max="3597" width="13.7109375" style="112" customWidth="1"/>
    <col min="3598" max="3840" width="11.42578125" style="112"/>
    <col min="3841" max="3841" width="13.28515625" style="112" customWidth="1"/>
    <col min="3842" max="3842" width="30.85546875" style="112" customWidth="1"/>
    <col min="3843" max="3845" width="12.7109375" style="112" customWidth="1"/>
    <col min="3846" max="3846" width="10.7109375" style="112" customWidth="1"/>
    <col min="3847" max="3852" width="11.42578125" style="112"/>
    <col min="3853" max="3853" width="13.7109375" style="112" customWidth="1"/>
    <col min="3854" max="4096" width="11.42578125" style="112"/>
    <col min="4097" max="4097" width="13.28515625" style="112" customWidth="1"/>
    <col min="4098" max="4098" width="30.85546875" style="112" customWidth="1"/>
    <col min="4099" max="4101" width="12.7109375" style="112" customWidth="1"/>
    <col min="4102" max="4102" width="10.7109375" style="112" customWidth="1"/>
    <col min="4103" max="4108" width="11.42578125" style="112"/>
    <col min="4109" max="4109" width="13.7109375" style="112" customWidth="1"/>
    <col min="4110" max="4352" width="11.42578125" style="112"/>
    <col min="4353" max="4353" width="13.28515625" style="112" customWidth="1"/>
    <col min="4354" max="4354" width="30.85546875" style="112" customWidth="1"/>
    <col min="4355" max="4357" width="12.7109375" style="112" customWidth="1"/>
    <col min="4358" max="4358" width="10.7109375" style="112" customWidth="1"/>
    <col min="4359" max="4364" width="11.42578125" style="112"/>
    <col min="4365" max="4365" width="13.7109375" style="112" customWidth="1"/>
    <col min="4366" max="4608" width="11.42578125" style="112"/>
    <col min="4609" max="4609" width="13.28515625" style="112" customWidth="1"/>
    <col min="4610" max="4610" width="30.85546875" style="112" customWidth="1"/>
    <col min="4611" max="4613" width="12.7109375" style="112" customWidth="1"/>
    <col min="4614" max="4614" width="10.7109375" style="112" customWidth="1"/>
    <col min="4615" max="4620" width="11.42578125" style="112"/>
    <col min="4621" max="4621" width="13.7109375" style="112" customWidth="1"/>
    <col min="4622" max="4864" width="11.42578125" style="112"/>
    <col min="4865" max="4865" width="13.28515625" style="112" customWidth="1"/>
    <col min="4866" max="4866" width="30.85546875" style="112" customWidth="1"/>
    <col min="4867" max="4869" width="12.7109375" style="112" customWidth="1"/>
    <col min="4870" max="4870" width="10.7109375" style="112" customWidth="1"/>
    <col min="4871" max="4876" width="11.42578125" style="112"/>
    <col min="4877" max="4877" width="13.7109375" style="112" customWidth="1"/>
    <col min="4878" max="5120" width="11.42578125" style="112"/>
    <col min="5121" max="5121" width="13.28515625" style="112" customWidth="1"/>
    <col min="5122" max="5122" width="30.85546875" style="112" customWidth="1"/>
    <col min="5123" max="5125" width="12.7109375" style="112" customWidth="1"/>
    <col min="5126" max="5126" width="10.7109375" style="112" customWidth="1"/>
    <col min="5127" max="5132" width="11.42578125" style="112"/>
    <col min="5133" max="5133" width="13.7109375" style="112" customWidth="1"/>
    <col min="5134" max="5376" width="11.42578125" style="112"/>
    <col min="5377" max="5377" width="13.28515625" style="112" customWidth="1"/>
    <col min="5378" max="5378" width="30.85546875" style="112" customWidth="1"/>
    <col min="5379" max="5381" width="12.7109375" style="112" customWidth="1"/>
    <col min="5382" max="5382" width="10.7109375" style="112" customWidth="1"/>
    <col min="5383" max="5388" width="11.42578125" style="112"/>
    <col min="5389" max="5389" width="13.7109375" style="112" customWidth="1"/>
    <col min="5390" max="5632" width="11.42578125" style="112"/>
    <col min="5633" max="5633" width="13.28515625" style="112" customWidth="1"/>
    <col min="5634" max="5634" width="30.85546875" style="112" customWidth="1"/>
    <col min="5635" max="5637" width="12.7109375" style="112" customWidth="1"/>
    <col min="5638" max="5638" width="10.7109375" style="112" customWidth="1"/>
    <col min="5639" max="5644" width="11.42578125" style="112"/>
    <col min="5645" max="5645" width="13.7109375" style="112" customWidth="1"/>
    <col min="5646" max="5888" width="11.42578125" style="112"/>
    <col min="5889" max="5889" width="13.28515625" style="112" customWidth="1"/>
    <col min="5890" max="5890" width="30.85546875" style="112" customWidth="1"/>
    <col min="5891" max="5893" width="12.7109375" style="112" customWidth="1"/>
    <col min="5894" max="5894" width="10.7109375" style="112" customWidth="1"/>
    <col min="5895" max="5900" width="11.42578125" style="112"/>
    <col min="5901" max="5901" width="13.7109375" style="112" customWidth="1"/>
    <col min="5902" max="6144" width="11.42578125" style="112"/>
    <col min="6145" max="6145" width="13.28515625" style="112" customWidth="1"/>
    <col min="6146" max="6146" width="30.85546875" style="112" customWidth="1"/>
    <col min="6147" max="6149" width="12.7109375" style="112" customWidth="1"/>
    <col min="6150" max="6150" width="10.7109375" style="112" customWidth="1"/>
    <col min="6151" max="6156" width="11.42578125" style="112"/>
    <col min="6157" max="6157" width="13.7109375" style="112" customWidth="1"/>
    <col min="6158" max="6400" width="11.42578125" style="112"/>
    <col min="6401" max="6401" width="13.28515625" style="112" customWidth="1"/>
    <col min="6402" max="6402" width="30.85546875" style="112" customWidth="1"/>
    <col min="6403" max="6405" width="12.7109375" style="112" customWidth="1"/>
    <col min="6406" max="6406" width="10.7109375" style="112" customWidth="1"/>
    <col min="6407" max="6412" width="11.42578125" style="112"/>
    <col min="6413" max="6413" width="13.7109375" style="112" customWidth="1"/>
    <col min="6414" max="6656" width="11.42578125" style="112"/>
    <col min="6657" max="6657" width="13.28515625" style="112" customWidth="1"/>
    <col min="6658" max="6658" width="30.85546875" style="112" customWidth="1"/>
    <col min="6659" max="6661" width="12.7109375" style="112" customWidth="1"/>
    <col min="6662" max="6662" width="10.7109375" style="112" customWidth="1"/>
    <col min="6663" max="6668" width="11.42578125" style="112"/>
    <col min="6669" max="6669" width="13.7109375" style="112" customWidth="1"/>
    <col min="6670" max="6912" width="11.42578125" style="112"/>
    <col min="6913" max="6913" width="13.28515625" style="112" customWidth="1"/>
    <col min="6914" max="6914" width="30.85546875" style="112" customWidth="1"/>
    <col min="6915" max="6917" width="12.7109375" style="112" customWidth="1"/>
    <col min="6918" max="6918" width="10.7109375" style="112" customWidth="1"/>
    <col min="6919" max="6924" width="11.42578125" style="112"/>
    <col min="6925" max="6925" width="13.7109375" style="112" customWidth="1"/>
    <col min="6926" max="7168" width="11.42578125" style="112"/>
    <col min="7169" max="7169" width="13.28515625" style="112" customWidth="1"/>
    <col min="7170" max="7170" width="30.85546875" style="112" customWidth="1"/>
    <col min="7171" max="7173" width="12.7109375" style="112" customWidth="1"/>
    <col min="7174" max="7174" width="10.7109375" style="112" customWidth="1"/>
    <col min="7175" max="7180" width="11.42578125" style="112"/>
    <col min="7181" max="7181" width="13.7109375" style="112" customWidth="1"/>
    <col min="7182" max="7424" width="11.42578125" style="112"/>
    <col min="7425" max="7425" width="13.28515625" style="112" customWidth="1"/>
    <col min="7426" max="7426" width="30.85546875" style="112" customWidth="1"/>
    <col min="7427" max="7429" width="12.7109375" style="112" customWidth="1"/>
    <col min="7430" max="7430" width="10.7109375" style="112" customWidth="1"/>
    <col min="7431" max="7436" width="11.42578125" style="112"/>
    <col min="7437" max="7437" width="13.7109375" style="112" customWidth="1"/>
    <col min="7438" max="7680" width="11.42578125" style="112"/>
    <col min="7681" max="7681" width="13.28515625" style="112" customWidth="1"/>
    <col min="7682" max="7682" width="30.85546875" style="112" customWidth="1"/>
    <col min="7683" max="7685" width="12.7109375" style="112" customWidth="1"/>
    <col min="7686" max="7686" width="10.7109375" style="112" customWidth="1"/>
    <col min="7687" max="7692" width="11.42578125" style="112"/>
    <col min="7693" max="7693" width="13.7109375" style="112" customWidth="1"/>
    <col min="7694" max="7936" width="11.42578125" style="112"/>
    <col min="7937" max="7937" width="13.28515625" style="112" customWidth="1"/>
    <col min="7938" max="7938" width="30.85546875" style="112" customWidth="1"/>
    <col min="7939" max="7941" width="12.7109375" style="112" customWidth="1"/>
    <col min="7942" max="7942" width="10.7109375" style="112" customWidth="1"/>
    <col min="7943" max="7948" width="11.42578125" style="112"/>
    <col min="7949" max="7949" width="13.7109375" style="112" customWidth="1"/>
    <col min="7950" max="8192" width="11.42578125" style="112"/>
    <col min="8193" max="8193" width="13.28515625" style="112" customWidth="1"/>
    <col min="8194" max="8194" width="30.85546875" style="112" customWidth="1"/>
    <col min="8195" max="8197" width="12.7109375" style="112" customWidth="1"/>
    <col min="8198" max="8198" width="10.7109375" style="112" customWidth="1"/>
    <col min="8199" max="8204" width="11.42578125" style="112"/>
    <col min="8205" max="8205" width="13.7109375" style="112" customWidth="1"/>
    <col min="8206" max="8448" width="11.42578125" style="112"/>
    <col min="8449" max="8449" width="13.28515625" style="112" customWidth="1"/>
    <col min="8450" max="8450" width="30.85546875" style="112" customWidth="1"/>
    <col min="8451" max="8453" width="12.7109375" style="112" customWidth="1"/>
    <col min="8454" max="8454" width="10.7109375" style="112" customWidth="1"/>
    <col min="8455" max="8460" width="11.42578125" style="112"/>
    <col min="8461" max="8461" width="13.7109375" style="112" customWidth="1"/>
    <col min="8462" max="8704" width="11.42578125" style="112"/>
    <col min="8705" max="8705" width="13.28515625" style="112" customWidth="1"/>
    <col min="8706" max="8706" width="30.85546875" style="112" customWidth="1"/>
    <col min="8707" max="8709" width="12.7109375" style="112" customWidth="1"/>
    <col min="8710" max="8710" width="10.7109375" style="112" customWidth="1"/>
    <col min="8711" max="8716" width="11.42578125" style="112"/>
    <col min="8717" max="8717" width="13.7109375" style="112" customWidth="1"/>
    <col min="8718" max="8960" width="11.42578125" style="112"/>
    <col min="8961" max="8961" width="13.28515625" style="112" customWidth="1"/>
    <col min="8962" max="8962" width="30.85546875" style="112" customWidth="1"/>
    <col min="8963" max="8965" width="12.7109375" style="112" customWidth="1"/>
    <col min="8966" max="8966" width="10.7109375" style="112" customWidth="1"/>
    <col min="8967" max="8972" width="11.42578125" style="112"/>
    <col min="8973" max="8973" width="13.7109375" style="112" customWidth="1"/>
    <col min="8974" max="9216" width="11.42578125" style="112"/>
    <col min="9217" max="9217" width="13.28515625" style="112" customWidth="1"/>
    <col min="9218" max="9218" width="30.85546875" style="112" customWidth="1"/>
    <col min="9219" max="9221" width="12.7109375" style="112" customWidth="1"/>
    <col min="9222" max="9222" width="10.7109375" style="112" customWidth="1"/>
    <col min="9223" max="9228" width="11.42578125" style="112"/>
    <col min="9229" max="9229" width="13.7109375" style="112" customWidth="1"/>
    <col min="9230" max="9472" width="11.42578125" style="112"/>
    <col min="9473" max="9473" width="13.28515625" style="112" customWidth="1"/>
    <col min="9474" max="9474" width="30.85546875" style="112" customWidth="1"/>
    <col min="9475" max="9477" width="12.7109375" style="112" customWidth="1"/>
    <col min="9478" max="9478" width="10.7109375" style="112" customWidth="1"/>
    <col min="9479" max="9484" width="11.42578125" style="112"/>
    <col min="9485" max="9485" width="13.7109375" style="112" customWidth="1"/>
    <col min="9486" max="9728" width="11.42578125" style="112"/>
    <col min="9729" max="9729" width="13.28515625" style="112" customWidth="1"/>
    <col min="9730" max="9730" width="30.85546875" style="112" customWidth="1"/>
    <col min="9731" max="9733" width="12.7109375" style="112" customWidth="1"/>
    <col min="9734" max="9734" width="10.7109375" style="112" customWidth="1"/>
    <col min="9735" max="9740" width="11.42578125" style="112"/>
    <col min="9741" max="9741" width="13.7109375" style="112" customWidth="1"/>
    <col min="9742" max="9984" width="11.42578125" style="112"/>
    <col min="9985" max="9985" width="13.28515625" style="112" customWidth="1"/>
    <col min="9986" max="9986" width="30.85546875" style="112" customWidth="1"/>
    <col min="9987" max="9989" width="12.7109375" style="112" customWidth="1"/>
    <col min="9990" max="9990" width="10.7109375" style="112" customWidth="1"/>
    <col min="9991" max="9996" width="11.42578125" style="112"/>
    <col min="9997" max="9997" width="13.7109375" style="112" customWidth="1"/>
    <col min="9998" max="10240" width="11.42578125" style="112"/>
    <col min="10241" max="10241" width="13.28515625" style="112" customWidth="1"/>
    <col min="10242" max="10242" width="30.85546875" style="112" customWidth="1"/>
    <col min="10243" max="10245" width="12.7109375" style="112" customWidth="1"/>
    <col min="10246" max="10246" width="10.7109375" style="112" customWidth="1"/>
    <col min="10247" max="10252" width="11.42578125" style="112"/>
    <col min="10253" max="10253" width="13.7109375" style="112" customWidth="1"/>
    <col min="10254" max="10496" width="11.42578125" style="112"/>
    <col min="10497" max="10497" width="13.28515625" style="112" customWidth="1"/>
    <col min="10498" max="10498" width="30.85546875" style="112" customWidth="1"/>
    <col min="10499" max="10501" width="12.7109375" style="112" customWidth="1"/>
    <col min="10502" max="10502" width="10.7109375" style="112" customWidth="1"/>
    <col min="10503" max="10508" width="11.42578125" style="112"/>
    <col min="10509" max="10509" width="13.7109375" style="112" customWidth="1"/>
    <col min="10510" max="10752" width="11.42578125" style="112"/>
    <col min="10753" max="10753" width="13.28515625" style="112" customWidth="1"/>
    <col min="10754" max="10754" width="30.85546875" style="112" customWidth="1"/>
    <col min="10755" max="10757" width="12.7109375" style="112" customWidth="1"/>
    <col min="10758" max="10758" width="10.7109375" style="112" customWidth="1"/>
    <col min="10759" max="10764" width="11.42578125" style="112"/>
    <col min="10765" max="10765" width="13.7109375" style="112" customWidth="1"/>
    <col min="10766" max="11008" width="11.42578125" style="112"/>
    <col min="11009" max="11009" width="13.28515625" style="112" customWidth="1"/>
    <col min="11010" max="11010" width="30.85546875" style="112" customWidth="1"/>
    <col min="11011" max="11013" width="12.7109375" style="112" customWidth="1"/>
    <col min="11014" max="11014" width="10.7109375" style="112" customWidth="1"/>
    <col min="11015" max="11020" width="11.42578125" style="112"/>
    <col min="11021" max="11021" width="13.7109375" style="112" customWidth="1"/>
    <col min="11022" max="11264" width="11.42578125" style="112"/>
    <col min="11265" max="11265" width="13.28515625" style="112" customWidth="1"/>
    <col min="11266" max="11266" width="30.85546875" style="112" customWidth="1"/>
    <col min="11267" max="11269" width="12.7109375" style="112" customWidth="1"/>
    <col min="11270" max="11270" width="10.7109375" style="112" customWidth="1"/>
    <col min="11271" max="11276" width="11.42578125" style="112"/>
    <col min="11277" max="11277" width="13.7109375" style="112" customWidth="1"/>
    <col min="11278" max="11520" width="11.42578125" style="112"/>
    <col min="11521" max="11521" width="13.28515625" style="112" customWidth="1"/>
    <col min="11522" max="11522" width="30.85546875" style="112" customWidth="1"/>
    <col min="11523" max="11525" width="12.7109375" style="112" customWidth="1"/>
    <col min="11526" max="11526" width="10.7109375" style="112" customWidth="1"/>
    <col min="11527" max="11532" width="11.42578125" style="112"/>
    <col min="11533" max="11533" width="13.7109375" style="112" customWidth="1"/>
    <col min="11534" max="11776" width="11.42578125" style="112"/>
    <col min="11777" max="11777" width="13.28515625" style="112" customWidth="1"/>
    <col min="11778" max="11778" width="30.85546875" style="112" customWidth="1"/>
    <col min="11779" max="11781" width="12.7109375" style="112" customWidth="1"/>
    <col min="11782" max="11782" width="10.7109375" style="112" customWidth="1"/>
    <col min="11783" max="11788" width="11.42578125" style="112"/>
    <col min="11789" max="11789" width="13.7109375" style="112" customWidth="1"/>
    <col min="11790" max="12032" width="11.42578125" style="112"/>
    <col min="12033" max="12033" width="13.28515625" style="112" customWidth="1"/>
    <col min="12034" max="12034" width="30.85546875" style="112" customWidth="1"/>
    <col min="12035" max="12037" width="12.7109375" style="112" customWidth="1"/>
    <col min="12038" max="12038" width="10.7109375" style="112" customWidth="1"/>
    <col min="12039" max="12044" width="11.42578125" style="112"/>
    <col min="12045" max="12045" width="13.7109375" style="112" customWidth="1"/>
    <col min="12046" max="12288" width="11.42578125" style="112"/>
    <col min="12289" max="12289" width="13.28515625" style="112" customWidth="1"/>
    <col min="12290" max="12290" width="30.85546875" style="112" customWidth="1"/>
    <col min="12291" max="12293" width="12.7109375" style="112" customWidth="1"/>
    <col min="12294" max="12294" width="10.7109375" style="112" customWidth="1"/>
    <col min="12295" max="12300" width="11.42578125" style="112"/>
    <col min="12301" max="12301" width="13.7109375" style="112" customWidth="1"/>
    <col min="12302" max="12544" width="11.42578125" style="112"/>
    <col min="12545" max="12545" width="13.28515625" style="112" customWidth="1"/>
    <col min="12546" max="12546" width="30.85546875" style="112" customWidth="1"/>
    <col min="12547" max="12549" width="12.7109375" style="112" customWidth="1"/>
    <col min="12550" max="12550" width="10.7109375" style="112" customWidth="1"/>
    <col min="12551" max="12556" width="11.42578125" style="112"/>
    <col min="12557" max="12557" width="13.7109375" style="112" customWidth="1"/>
    <col min="12558" max="12800" width="11.42578125" style="112"/>
    <col min="12801" max="12801" width="13.28515625" style="112" customWidth="1"/>
    <col min="12802" max="12802" width="30.85546875" style="112" customWidth="1"/>
    <col min="12803" max="12805" width="12.7109375" style="112" customWidth="1"/>
    <col min="12806" max="12806" width="10.7109375" style="112" customWidth="1"/>
    <col min="12807" max="12812" width="11.42578125" style="112"/>
    <col min="12813" max="12813" width="13.7109375" style="112" customWidth="1"/>
    <col min="12814" max="13056" width="11.42578125" style="112"/>
    <col min="13057" max="13057" width="13.28515625" style="112" customWidth="1"/>
    <col min="13058" max="13058" width="30.85546875" style="112" customWidth="1"/>
    <col min="13059" max="13061" width="12.7109375" style="112" customWidth="1"/>
    <col min="13062" max="13062" width="10.7109375" style="112" customWidth="1"/>
    <col min="13063" max="13068" width="11.42578125" style="112"/>
    <col min="13069" max="13069" width="13.7109375" style="112" customWidth="1"/>
    <col min="13070" max="13312" width="11.42578125" style="112"/>
    <col min="13313" max="13313" width="13.28515625" style="112" customWidth="1"/>
    <col min="13314" max="13314" width="30.85546875" style="112" customWidth="1"/>
    <col min="13315" max="13317" width="12.7109375" style="112" customWidth="1"/>
    <col min="13318" max="13318" width="10.7109375" style="112" customWidth="1"/>
    <col min="13319" max="13324" width="11.42578125" style="112"/>
    <col min="13325" max="13325" width="13.7109375" style="112" customWidth="1"/>
    <col min="13326" max="13568" width="11.42578125" style="112"/>
    <col min="13569" max="13569" width="13.28515625" style="112" customWidth="1"/>
    <col min="13570" max="13570" width="30.85546875" style="112" customWidth="1"/>
    <col min="13571" max="13573" width="12.7109375" style="112" customWidth="1"/>
    <col min="13574" max="13574" width="10.7109375" style="112" customWidth="1"/>
    <col min="13575" max="13580" width="11.42578125" style="112"/>
    <col min="13581" max="13581" width="13.7109375" style="112" customWidth="1"/>
    <col min="13582" max="13824" width="11.42578125" style="112"/>
    <col min="13825" max="13825" width="13.28515625" style="112" customWidth="1"/>
    <col min="13826" max="13826" width="30.85546875" style="112" customWidth="1"/>
    <col min="13827" max="13829" width="12.7109375" style="112" customWidth="1"/>
    <col min="13830" max="13830" width="10.7109375" style="112" customWidth="1"/>
    <col min="13831" max="13836" width="11.42578125" style="112"/>
    <col min="13837" max="13837" width="13.7109375" style="112" customWidth="1"/>
    <col min="13838" max="14080" width="11.42578125" style="112"/>
    <col min="14081" max="14081" width="13.28515625" style="112" customWidth="1"/>
    <col min="14082" max="14082" width="30.85546875" style="112" customWidth="1"/>
    <col min="14083" max="14085" width="12.7109375" style="112" customWidth="1"/>
    <col min="14086" max="14086" width="10.7109375" style="112" customWidth="1"/>
    <col min="14087" max="14092" width="11.42578125" style="112"/>
    <col min="14093" max="14093" width="13.7109375" style="112" customWidth="1"/>
    <col min="14094" max="14336" width="11.42578125" style="112"/>
    <col min="14337" max="14337" width="13.28515625" style="112" customWidth="1"/>
    <col min="14338" max="14338" width="30.85546875" style="112" customWidth="1"/>
    <col min="14339" max="14341" width="12.7109375" style="112" customWidth="1"/>
    <col min="14342" max="14342" width="10.7109375" style="112" customWidth="1"/>
    <col min="14343" max="14348" width="11.42578125" style="112"/>
    <col min="14349" max="14349" width="13.7109375" style="112" customWidth="1"/>
    <col min="14350" max="14592" width="11.42578125" style="112"/>
    <col min="14593" max="14593" width="13.28515625" style="112" customWidth="1"/>
    <col min="14594" max="14594" width="30.85546875" style="112" customWidth="1"/>
    <col min="14595" max="14597" width="12.7109375" style="112" customWidth="1"/>
    <col min="14598" max="14598" width="10.7109375" style="112" customWidth="1"/>
    <col min="14599" max="14604" width="11.42578125" style="112"/>
    <col min="14605" max="14605" width="13.7109375" style="112" customWidth="1"/>
    <col min="14606" max="14848" width="11.42578125" style="112"/>
    <col min="14849" max="14849" width="13.28515625" style="112" customWidth="1"/>
    <col min="14850" max="14850" width="30.85546875" style="112" customWidth="1"/>
    <col min="14851" max="14853" width="12.7109375" style="112" customWidth="1"/>
    <col min="14854" max="14854" width="10.7109375" style="112" customWidth="1"/>
    <col min="14855" max="14860" width="11.42578125" style="112"/>
    <col min="14861" max="14861" width="13.7109375" style="112" customWidth="1"/>
    <col min="14862" max="15104" width="11.42578125" style="112"/>
    <col min="15105" max="15105" width="13.28515625" style="112" customWidth="1"/>
    <col min="15106" max="15106" width="30.85546875" style="112" customWidth="1"/>
    <col min="15107" max="15109" width="12.7109375" style="112" customWidth="1"/>
    <col min="15110" max="15110" width="10.7109375" style="112" customWidth="1"/>
    <col min="15111" max="15116" width="11.42578125" style="112"/>
    <col min="15117" max="15117" width="13.7109375" style="112" customWidth="1"/>
    <col min="15118" max="15360" width="11.42578125" style="112"/>
    <col min="15361" max="15361" width="13.28515625" style="112" customWidth="1"/>
    <col min="15362" max="15362" width="30.85546875" style="112" customWidth="1"/>
    <col min="15363" max="15365" width="12.7109375" style="112" customWidth="1"/>
    <col min="15366" max="15366" width="10.7109375" style="112" customWidth="1"/>
    <col min="15367" max="15372" width="11.42578125" style="112"/>
    <col min="15373" max="15373" width="13.7109375" style="112" customWidth="1"/>
    <col min="15374" max="15616" width="11.42578125" style="112"/>
    <col min="15617" max="15617" width="13.28515625" style="112" customWidth="1"/>
    <col min="15618" max="15618" width="30.85546875" style="112" customWidth="1"/>
    <col min="15619" max="15621" width="12.7109375" style="112" customWidth="1"/>
    <col min="15622" max="15622" width="10.7109375" style="112" customWidth="1"/>
    <col min="15623" max="15628" width="11.42578125" style="112"/>
    <col min="15629" max="15629" width="13.7109375" style="112" customWidth="1"/>
    <col min="15630" max="15872" width="11.42578125" style="112"/>
    <col min="15873" max="15873" width="13.28515625" style="112" customWidth="1"/>
    <col min="15874" max="15874" width="30.85546875" style="112" customWidth="1"/>
    <col min="15875" max="15877" width="12.7109375" style="112" customWidth="1"/>
    <col min="15878" max="15878" width="10.7109375" style="112" customWidth="1"/>
    <col min="15879" max="15884" width="11.42578125" style="112"/>
    <col min="15885" max="15885" width="13.7109375" style="112" customWidth="1"/>
    <col min="15886" max="16128" width="11.42578125" style="112"/>
    <col min="16129" max="16129" width="13.28515625" style="112" customWidth="1"/>
    <col min="16130" max="16130" width="30.85546875" style="112" customWidth="1"/>
    <col min="16131" max="16133" width="12.7109375" style="112" customWidth="1"/>
    <col min="16134" max="16134" width="10.7109375" style="112" customWidth="1"/>
    <col min="16135" max="16140" width="11.42578125" style="112"/>
    <col min="16141" max="16141" width="13.7109375" style="112" customWidth="1"/>
    <col min="16142" max="16384" width="11.42578125" style="11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3" t="s">
        <v>93</v>
      </c>
      <c r="C5" s="113"/>
      <c r="D5" s="113"/>
      <c r="E5" s="113"/>
    </row>
    <row r="6" spans="2:6" ht="45.75" customHeight="1" x14ac:dyDescent="0.25">
      <c r="B6" s="114" t="s">
        <v>47</v>
      </c>
      <c r="C6" s="46" t="str">
        <f>actualizaciones!A3</f>
        <v>acum. sept. 2013</v>
      </c>
      <c r="D6" s="46" t="str">
        <f>actualizaciones!A2</f>
        <v>acum. sept. 2014</v>
      </c>
      <c r="E6" s="115" t="s">
        <v>94</v>
      </c>
    </row>
    <row r="7" spans="2:6" ht="15" customHeight="1" x14ac:dyDescent="0.25">
      <c r="B7" s="116" t="s">
        <v>50</v>
      </c>
      <c r="C7" s="117"/>
      <c r="D7" s="117"/>
      <c r="E7" s="117"/>
    </row>
    <row r="8" spans="2:6" ht="15" customHeight="1" x14ac:dyDescent="0.2">
      <c r="B8" s="118" t="s">
        <v>95</v>
      </c>
      <c r="C8" s="119">
        <v>63.586472081068656</v>
      </c>
      <c r="D8" s="119">
        <v>67.103741593977247</v>
      </c>
      <c r="E8" s="120">
        <f>D8/C8-1</f>
        <v>5.5314745382072816E-2</v>
      </c>
    </row>
    <row r="9" spans="2:6" ht="15" customHeight="1" x14ac:dyDescent="0.2">
      <c r="B9" s="121" t="s">
        <v>66</v>
      </c>
      <c r="C9" s="122">
        <v>72.596168476347131</v>
      </c>
      <c r="D9" s="122">
        <v>75.149503951782776</v>
      </c>
      <c r="E9" s="123">
        <f t="shared" ref="E9:E22" si="0">D9/C9-1</f>
        <v>3.5171766348351508E-2</v>
      </c>
      <c r="F9" s="124"/>
    </row>
    <row r="10" spans="2:6" ht="15" customHeight="1" x14ac:dyDescent="0.2">
      <c r="B10" s="121" t="s">
        <v>73</v>
      </c>
      <c r="C10" s="122">
        <v>53.039030587404596</v>
      </c>
      <c r="D10" s="122">
        <v>56.972747023213678</v>
      </c>
      <c r="E10" s="123">
        <f t="shared" si="0"/>
        <v>7.4166446713738399E-2</v>
      </c>
      <c r="F10" s="124"/>
    </row>
    <row r="11" spans="2:6" ht="15" customHeight="1" x14ac:dyDescent="0.25">
      <c r="B11" s="116" t="s">
        <v>54</v>
      </c>
      <c r="C11" s="125"/>
      <c r="D11" s="125"/>
      <c r="E11" s="126"/>
    </row>
    <row r="12" spans="2:6" ht="15" customHeight="1" x14ac:dyDescent="0.2">
      <c r="B12" s="118" t="s">
        <v>95</v>
      </c>
      <c r="C12" s="119">
        <v>66.062582425379134</v>
      </c>
      <c r="D12" s="119">
        <v>70.102405551562583</v>
      </c>
      <c r="E12" s="120">
        <f t="shared" si="0"/>
        <v>6.1151456359530343E-2</v>
      </c>
    </row>
    <row r="13" spans="2:6" ht="15" customHeight="1" x14ac:dyDescent="0.2">
      <c r="B13" s="121" t="s">
        <v>66</v>
      </c>
      <c r="C13" s="122">
        <v>78.03631253638612</v>
      </c>
      <c r="D13" s="122">
        <v>80.172559367133815</v>
      </c>
      <c r="E13" s="123">
        <f t="shared" si="0"/>
        <v>2.737503556118992E-2</v>
      </c>
      <c r="F13" s="124"/>
    </row>
    <row r="14" spans="2:6" ht="15" customHeight="1" x14ac:dyDescent="0.2">
      <c r="B14" s="121" t="s">
        <v>73</v>
      </c>
      <c r="C14" s="122">
        <v>49.963074726629678</v>
      </c>
      <c r="D14" s="122">
        <v>54.383538596137022</v>
      </c>
      <c r="E14" s="123">
        <f t="shared" si="0"/>
        <v>8.8474616378068749E-2</v>
      </c>
      <c r="F14" s="124"/>
    </row>
    <row r="15" spans="2:6" ht="15" customHeight="1" x14ac:dyDescent="0.25">
      <c r="B15" s="116" t="s">
        <v>55</v>
      </c>
      <c r="C15" s="125"/>
      <c r="D15" s="125"/>
      <c r="E15" s="126"/>
      <c r="F15" s="124"/>
    </row>
    <row r="16" spans="2:6" ht="15" customHeight="1" x14ac:dyDescent="0.2">
      <c r="B16" s="118" t="s">
        <v>95</v>
      </c>
      <c r="C16" s="119">
        <v>68.584146020328859</v>
      </c>
      <c r="D16" s="119">
        <v>70.867527831784926</v>
      </c>
      <c r="E16" s="120">
        <f t="shared" si="0"/>
        <v>3.3293143444248052E-2</v>
      </c>
    </row>
    <row r="17" spans="2:12" ht="15" customHeight="1" x14ac:dyDescent="0.2">
      <c r="B17" s="121" t="s">
        <v>66</v>
      </c>
      <c r="C17" s="122">
        <v>80.81941400007527</v>
      </c>
      <c r="D17" s="122">
        <v>82.107678819124459</v>
      </c>
      <c r="E17" s="123">
        <f t="shared" si="0"/>
        <v>1.5940041572783281E-2</v>
      </c>
      <c r="F17" s="124"/>
    </row>
    <row r="18" spans="2:12" ht="15" customHeight="1" x14ac:dyDescent="0.2">
      <c r="B18" s="121" t="s">
        <v>73</v>
      </c>
      <c r="C18" s="122">
        <v>59.816504820670005</v>
      </c>
      <c r="D18" s="122">
        <v>62.421001357839273</v>
      </c>
      <c r="E18" s="123">
        <f t="shared" si="0"/>
        <v>4.3541436347335205E-2</v>
      </c>
      <c r="F18" s="124"/>
    </row>
    <row r="19" spans="2:12" ht="15" customHeight="1" x14ac:dyDescent="0.25">
      <c r="B19" s="116" t="s">
        <v>56</v>
      </c>
      <c r="C19" s="125"/>
      <c r="D19" s="125"/>
      <c r="E19" s="126"/>
      <c r="F19" s="124"/>
    </row>
    <row r="20" spans="2:12" ht="15" customHeight="1" x14ac:dyDescent="0.2">
      <c r="B20" s="118" t="s">
        <v>95</v>
      </c>
      <c r="C20" s="119">
        <v>59.424262152041109</v>
      </c>
      <c r="D20" s="119">
        <v>63.253617963354216</v>
      </c>
      <c r="E20" s="120">
        <f t="shared" si="0"/>
        <v>6.4440948404465459E-2</v>
      </c>
    </row>
    <row r="21" spans="2:12" ht="15" customHeight="1" x14ac:dyDescent="0.2">
      <c r="B21" s="121" t="s">
        <v>66</v>
      </c>
      <c r="C21" s="122">
        <v>65.033545367139638</v>
      </c>
      <c r="D21" s="122">
        <v>67.636532479569524</v>
      </c>
      <c r="E21" s="123">
        <f t="shared" si="0"/>
        <v>4.002529921650444E-2</v>
      </c>
      <c r="F21" s="124"/>
    </row>
    <row r="22" spans="2:12" ht="15" customHeight="1" x14ac:dyDescent="0.2">
      <c r="B22" s="121" t="s">
        <v>73</v>
      </c>
      <c r="C22" s="122">
        <v>48.080503586789057</v>
      </c>
      <c r="D22" s="122">
        <v>54.24357677746368</v>
      </c>
      <c r="E22" s="123">
        <f t="shared" si="0"/>
        <v>0.12818237603418181</v>
      </c>
      <c r="F22" s="124"/>
    </row>
    <row r="23" spans="2:12" ht="15" customHeight="1" x14ac:dyDescent="0.25">
      <c r="B23" s="83" t="s">
        <v>74</v>
      </c>
      <c r="C23" s="83"/>
      <c r="D23" s="83"/>
      <c r="E23" s="83"/>
    </row>
    <row r="24" spans="2:12" ht="15" customHeight="1" x14ac:dyDescent="0.2">
      <c r="B24" s="127"/>
      <c r="C24" s="128"/>
      <c r="D24" s="128"/>
    </row>
    <row r="25" spans="2:12" ht="30" customHeight="1" x14ac:dyDescent="0.25">
      <c r="B25" s="129"/>
      <c r="C25" s="129"/>
      <c r="D25" s="129"/>
      <c r="E25" s="62" t="s">
        <v>44</v>
      </c>
      <c r="F25" s="129"/>
      <c r="G25" s="129"/>
      <c r="H25" s="129"/>
      <c r="I25" s="129"/>
      <c r="J25" s="129"/>
      <c r="K25" s="129"/>
      <c r="L25" s="129"/>
    </row>
  </sheetData>
  <mergeCells count="2">
    <mergeCell ref="B5:E5"/>
    <mergeCell ref="B23:E23"/>
  </mergeCells>
  <hyperlinks>
    <hyperlink ref="E25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0"/>
    </row>
    <row r="4" spans="21:21" x14ac:dyDescent="0.25">
      <c r="U4" s="130"/>
    </row>
    <row r="5" spans="21:21" x14ac:dyDescent="0.25">
      <c r="U5" s="130"/>
    </row>
    <row r="8" spans="21:21" ht="25.5" customHeight="1" x14ac:dyDescent="0.25"/>
    <row r="9" spans="21:21" ht="25.5" customHeight="1" x14ac:dyDescent="0.25"/>
    <row r="11" spans="21:21" x14ac:dyDescent="0.25">
      <c r="U11" s="130"/>
    </row>
    <row r="12" spans="21:21" x14ac:dyDescent="0.25">
      <c r="U12" s="130"/>
    </row>
    <row r="15" spans="21:21" x14ac:dyDescent="0.25">
      <c r="U15" s="130"/>
    </row>
    <row r="16" spans="21:21" x14ac:dyDescent="0.25">
      <c r="U16" s="130"/>
    </row>
    <row r="17" spans="2:21" x14ac:dyDescent="0.25">
      <c r="U17" s="130"/>
    </row>
    <row r="19" spans="2:21" x14ac:dyDescent="0.25">
      <c r="U19" s="130"/>
    </row>
    <row r="20" spans="2:21" x14ac:dyDescent="0.25">
      <c r="U20" s="130"/>
    </row>
    <row r="21" spans="2:21" x14ac:dyDescent="0.25">
      <c r="U21" s="130"/>
    </row>
    <row r="23" spans="2:21" x14ac:dyDescent="0.25">
      <c r="U23" s="130"/>
    </row>
    <row r="24" spans="2:21" ht="16.5" customHeight="1" x14ac:dyDescent="0.25">
      <c r="U24" s="130"/>
    </row>
    <row r="25" spans="2:21" x14ac:dyDescent="0.25">
      <c r="U25" s="130"/>
    </row>
    <row r="26" spans="2:21" ht="15" customHeight="1" x14ac:dyDescent="0.25"/>
    <row r="27" spans="2:21" ht="30" customHeight="1" x14ac:dyDescent="0.25">
      <c r="I27" s="62" t="s">
        <v>59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topLeftCell="A2" zoomScaleNormal="100" workbookViewId="0">
      <selection activeCell="P34" sqref="P34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96</v>
      </c>
      <c r="C5" s="44"/>
      <c r="D5" s="44"/>
      <c r="E5" s="44"/>
      <c r="G5" s="44" t="s">
        <v>97</v>
      </c>
      <c r="H5" s="44"/>
      <c r="I5" s="44"/>
      <c r="J5" s="44"/>
    </row>
    <row r="6" spans="2:10" ht="25.5" x14ac:dyDescent="0.25">
      <c r="B6" s="66" t="s">
        <v>62</v>
      </c>
      <c r="C6" s="46" t="str">
        <f>actualizaciones!$A$3</f>
        <v>acum. sept. 2013</v>
      </c>
      <c r="D6" s="46" t="str">
        <f>actualizaciones!$A$2</f>
        <v>acum. sept. 2014</v>
      </c>
      <c r="E6" s="68" t="s">
        <v>49</v>
      </c>
      <c r="F6" s="104"/>
      <c r="G6" s="66" t="s">
        <v>62</v>
      </c>
      <c r="H6" s="46" t="str">
        <f>actualizaciones!$A$3</f>
        <v>acum. sept. 2013</v>
      </c>
      <c r="I6" s="46" t="str">
        <f>actualizaciones!$A$2</f>
        <v>acum. sept. 2014</v>
      </c>
      <c r="J6" s="68" t="s">
        <v>49</v>
      </c>
    </row>
    <row r="7" spans="2:10" ht="15" customHeight="1" x14ac:dyDescent="0.25">
      <c r="B7" s="70" t="s">
        <v>63</v>
      </c>
      <c r="C7" s="71"/>
      <c r="D7" s="71"/>
      <c r="E7" s="71"/>
      <c r="F7" s="104"/>
      <c r="G7" s="70" t="s">
        <v>63</v>
      </c>
      <c r="H7" s="71"/>
      <c r="I7" s="71"/>
      <c r="J7" s="71"/>
    </row>
    <row r="8" spans="2:10" ht="15" customHeight="1" x14ac:dyDescent="0.25">
      <c r="B8" s="72" t="s">
        <v>98</v>
      </c>
      <c r="C8" s="131">
        <v>66.062582425379134</v>
      </c>
      <c r="D8" s="131">
        <v>70.102405551562583</v>
      </c>
      <c r="E8" s="74">
        <f>D8/C8-1</f>
        <v>6.1151456359530343E-2</v>
      </c>
      <c r="F8" s="104"/>
      <c r="G8" s="72" t="s">
        <v>98</v>
      </c>
      <c r="H8" s="131">
        <v>68.584146020328859</v>
      </c>
      <c r="I8" s="131">
        <v>70.867527831784926</v>
      </c>
      <c r="J8" s="74">
        <f>I8/H8-1</f>
        <v>3.3293143444248052E-2</v>
      </c>
    </row>
    <row r="9" spans="2:10" ht="15" customHeight="1" x14ac:dyDescent="0.25">
      <c r="B9" s="70" t="s">
        <v>65</v>
      </c>
      <c r="C9" s="132"/>
      <c r="D9" s="132"/>
      <c r="E9" s="75"/>
      <c r="F9" s="104"/>
      <c r="G9" s="70" t="s">
        <v>65</v>
      </c>
      <c r="H9" s="132"/>
      <c r="I9" s="132"/>
      <c r="J9" s="75"/>
    </row>
    <row r="10" spans="2:10" ht="15" customHeight="1" x14ac:dyDescent="0.25">
      <c r="B10" s="76" t="s">
        <v>66</v>
      </c>
      <c r="C10" s="133">
        <v>78.03631253638612</v>
      </c>
      <c r="D10" s="133">
        <v>80.172559367133815</v>
      </c>
      <c r="E10" s="78">
        <f>D10/C10-1</f>
        <v>2.737503556118992E-2</v>
      </c>
      <c r="F10" s="104"/>
      <c r="G10" s="76" t="s">
        <v>66</v>
      </c>
      <c r="H10" s="133">
        <v>80.81941400007527</v>
      </c>
      <c r="I10" s="133">
        <v>82.107678819124459</v>
      </c>
      <c r="J10" s="78">
        <f t="shared" ref="J10:J15" si="0">I10/H10-1</f>
        <v>1.5940041572783281E-2</v>
      </c>
    </row>
    <row r="11" spans="2:10" ht="15" hidden="1" customHeight="1" x14ac:dyDescent="0.25">
      <c r="B11" s="76"/>
      <c r="C11" s="133"/>
      <c r="D11" s="133"/>
      <c r="E11" s="78"/>
      <c r="F11" s="104"/>
      <c r="G11" s="79" t="s">
        <v>67</v>
      </c>
      <c r="H11" s="134">
        <v>77.078547154562685</v>
      </c>
      <c r="I11" s="134">
        <v>83.540525521949675</v>
      </c>
      <c r="J11" s="82">
        <f t="shared" si="0"/>
        <v>8.383627618757572E-2</v>
      </c>
    </row>
    <row r="12" spans="2:10" ht="15" hidden="1" customHeight="1" x14ac:dyDescent="0.25">
      <c r="B12" s="76"/>
      <c r="C12" s="133"/>
      <c r="D12" s="133"/>
      <c r="E12" s="78"/>
      <c r="F12" s="104"/>
      <c r="G12" s="79" t="s">
        <v>68</v>
      </c>
      <c r="H12" s="134">
        <v>88.437258806826307</v>
      </c>
      <c r="I12" s="134">
        <v>89.20469711608952</v>
      </c>
      <c r="J12" s="82">
        <f t="shared" si="0"/>
        <v>8.6777713332288897E-3</v>
      </c>
    </row>
    <row r="13" spans="2:10" ht="15" customHeight="1" x14ac:dyDescent="0.25">
      <c r="B13" s="79" t="s">
        <v>67</v>
      </c>
      <c r="C13" s="134">
        <v>79.580858334245775</v>
      </c>
      <c r="D13" s="134">
        <v>74.526245725770664</v>
      </c>
      <c r="E13" s="82">
        <f>D13/C13-1</f>
        <v>-6.3515432156377893E-2</v>
      </c>
      <c r="F13" s="104"/>
      <c r="G13" s="79" t="s">
        <v>99</v>
      </c>
      <c r="H13" s="134">
        <v>86.517538672632469</v>
      </c>
      <c r="I13" s="134">
        <v>88.517266656591829</v>
      </c>
      <c r="J13" s="82">
        <f t="shared" si="0"/>
        <v>2.3113556102491328E-2</v>
      </c>
    </row>
    <row r="14" spans="2:10" ht="15" customHeight="1" x14ac:dyDescent="0.25">
      <c r="B14" s="79" t="s">
        <v>68</v>
      </c>
      <c r="C14" s="134">
        <v>82.86705324293483</v>
      </c>
      <c r="D14" s="134">
        <v>85.92492026027999</v>
      </c>
      <c r="E14" s="82">
        <f>D14/C14-1</f>
        <v>3.6900877944587407E-2</v>
      </c>
      <c r="F14" s="104"/>
      <c r="G14" s="79" t="s">
        <v>70</v>
      </c>
      <c r="H14" s="134">
        <v>71.873262225857715</v>
      </c>
      <c r="I14" s="134">
        <v>70.883628995915132</v>
      </c>
      <c r="J14" s="82">
        <f t="shared" si="0"/>
        <v>-1.3769143062307587E-2</v>
      </c>
    </row>
    <row r="15" spans="2:10" ht="15" customHeight="1" x14ac:dyDescent="0.25">
      <c r="B15" s="79" t="s">
        <v>70</v>
      </c>
      <c r="C15" s="134">
        <v>61.580597316793636</v>
      </c>
      <c r="D15" s="134">
        <v>69.525555679813849</v>
      </c>
      <c r="E15" s="82">
        <f>D15/C15-1</f>
        <v>0.12901723447319569</v>
      </c>
      <c r="F15" s="104"/>
      <c r="G15" s="79" t="s">
        <v>71</v>
      </c>
      <c r="H15" s="134">
        <v>48.22347463856898</v>
      </c>
      <c r="I15" s="134">
        <v>52.547452547452551</v>
      </c>
      <c r="J15" s="82">
        <f t="shared" si="0"/>
        <v>8.9665415884928157E-2</v>
      </c>
    </row>
    <row r="16" spans="2:10" ht="15" customHeight="1" x14ac:dyDescent="0.25">
      <c r="B16" s="79" t="s">
        <v>71</v>
      </c>
      <c r="C16" s="134">
        <v>74.217562482868601</v>
      </c>
      <c r="D16" s="134">
        <v>75.704567541302239</v>
      </c>
      <c r="E16" s="82">
        <f>D16/C16-1</f>
        <v>2.0035757153529232E-2</v>
      </c>
      <c r="F16" s="104"/>
      <c r="G16" s="70" t="s">
        <v>72</v>
      </c>
      <c r="H16" s="132"/>
      <c r="I16" s="132"/>
      <c r="J16" s="75"/>
    </row>
    <row r="17" spans="2:12" ht="15" customHeight="1" x14ac:dyDescent="0.25">
      <c r="B17" s="70" t="s">
        <v>72</v>
      </c>
      <c r="C17" s="132"/>
      <c r="D17" s="132"/>
      <c r="E17" s="75"/>
      <c r="F17" s="104"/>
      <c r="G17" s="76" t="s">
        <v>73</v>
      </c>
      <c r="H17" s="133">
        <v>59.816504820670005</v>
      </c>
      <c r="I17" s="133">
        <v>62.421001357839273</v>
      </c>
      <c r="J17" s="78">
        <f>I17/H17-1</f>
        <v>4.3541436347335205E-2</v>
      </c>
    </row>
    <row r="18" spans="2:12" ht="15" customHeight="1" x14ac:dyDescent="0.25">
      <c r="B18" s="76" t="s">
        <v>73</v>
      </c>
      <c r="C18" s="133">
        <v>49.963074726629678</v>
      </c>
      <c r="D18" s="133">
        <v>54.383538596137022</v>
      </c>
      <c r="E18" s="78">
        <f>D18/C18-1</f>
        <v>8.8474616378068749E-2</v>
      </c>
      <c r="F18" s="104"/>
      <c r="G18" s="60" t="s">
        <v>100</v>
      </c>
      <c r="H18" s="60"/>
      <c r="I18" s="60"/>
      <c r="J18" s="60"/>
    </row>
    <row r="19" spans="2:12" ht="20.25" customHeight="1" x14ac:dyDescent="0.25">
      <c r="B19" s="60" t="s">
        <v>100</v>
      </c>
      <c r="C19" s="60"/>
      <c r="D19" s="60"/>
      <c r="E19" s="60"/>
      <c r="F19" s="104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101</v>
      </c>
      <c r="C21" s="44"/>
      <c r="D21" s="44"/>
      <c r="E21" s="44"/>
      <c r="G21" s="44" t="s">
        <v>102</v>
      </c>
      <c r="H21" s="44"/>
      <c r="I21" s="44"/>
      <c r="J21" s="44"/>
    </row>
    <row r="22" spans="2:12" ht="25.5" x14ac:dyDescent="0.25">
      <c r="B22" s="66" t="s">
        <v>62</v>
      </c>
      <c r="C22" s="46" t="str">
        <f>actualizaciones!$A$3</f>
        <v>acum. sept. 2013</v>
      </c>
      <c r="D22" s="46" t="str">
        <f>actualizaciones!$A$2</f>
        <v>acum. sept. 2014</v>
      </c>
      <c r="E22" s="68" t="s">
        <v>49</v>
      </c>
      <c r="F22" s="104"/>
      <c r="G22" s="66" t="s">
        <v>62</v>
      </c>
      <c r="H22" s="46" t="str">
        <f>actualizaciones!$A$3</f>
        <v>acum. sept. 2013</v>
      </c>
      <c r="I22" s="46" t="str">
        <f>actualizaciones!$A$2</f>
        <v>acum. sept. 2014</v>
      </c>
      <c r="J22" s="68" t="s">
        <v>49</v>
      </c>
      <c r="L22" s="62" t="s">
        <v>44</v>
      </c>
    </row>
    <row r="23" spans="2:12" ht="15" customHeight="1" x14ac:dyDescent="0.25">
      <c r="B23" s="70" t="s">
        <v>63</v>
      </c>
      <c r="C23" s="71"/>
      <c r="D23" s="71"/>
      <c r="E23" s="71"/>
      <c r="F23" s="104"/>
      <c r="G23" s="70" t="s">
        <v>63</v>
      </c>
      <c r="H23" s="71"/>
      <c r="I23" s="71"/>
      <c r="J23" s="71"/>
    </row>
    <row r="24" spans="2:12" ht="15" customHeight="1" x14ac:dyDescent="0.25">
      <c r="B24" s="72" t="s">
        <v>98</v>
      </c>
      <c r="C24" s="131">
        <v>59.424262152041109</v>
      </c>
      <c r="D24" s="131">
        <v>63.253617963354216</v>
      </c>
      <c r="E24" s="74">
        <f>D24/C24-1</f>
        <v>6.4440948404465459E-2</v>
      </c>
      <c r="F24" s="104"/>
      <c r="G24" s="72" t="s">
        <v>98</v>
      </c>
      <c r="H24" s="131">
        <v>63.586472081068656</v>
      </c>
      <c r="I24" s="131">
        <v>67.103741593977247</v>
      </c>
      <c r="J24" s="74">
        <f>I24/H24-1</f>
        <v>5.5314745382072816E-2</v>
      </c>
    </row>
    <row r="25" spans="2:12" ht="15" customHeight="1" x14ac:dyDescent="0.25">
      <c r="B25" s="70" t="s">
        <v>65</v>
      </c>
      <c r="C25" s="132"/>
      <c r="D25" s="132"/>
      <c r="E25" s="75"/>
      <c r="F25" s="104"/>
      <c r="G25" s="70" t="s">
        <v>65</v>
      </c>
      <c r="H25" s="132"/>
      <c r="I25" s="132"/>
      <c r="J25" s="75"/>
    </row>
    <row r="26" spans="2:12" ht="15" customHeight="1" x14ac:dyDescent="0.25">
      <c r="B26" s="76" t="s">
        <v>66</v>
      </c>
      <c r="C26" s="133">
        <v>65.033545367139638</v>
      </c>
      <c r="D26" s="133">
        <v>67.636532479569524</v>
      </c>
      <c r="E26" s="78">
        <f>D26/C26-1</f>
        <v>4.002529921650444E-2</v>
      </c>
      <c r="F26" s="104"/>
      <c r="G26" s="76" t="s">
        <v>66</v>
      </c>
      <c r="H26" s="133">
        <v>72.596168476347131</v>
      </c>
      <c r="I26" s="133">
        <v>75.149503951782776</v>
      </c>
      <c r="J26" s="78">
        <f t="shared" ref="J26:J31" si="1">I26/H26-1</f>
        <v>3.5171766348351508E-2</v>
      </c>
    </row>
    <row r="27" spans="2:12" ht="15" customHeight="1" x14ac:dyDescent="0.25">
      <c r="B27" s="79" t="s">
        <v>69</v>
      </c>
      <c r="C27" s="134">
        <v>68.865299538306118</v>
      </c>
      <c r="D27" s="134">
        <v>69.819884643751323</v>
      </c>
      <c r="E27" s="82">
        <f>D27/C27-1</f>
        <v>1.3861627145238975E-2</v>
      </c>
      <c r="F27" s="104"/>
      <c r="G27" s="79" t="s">
        <v>67</v>
      </c>
      <c r="H27" s="134">
        <v>71.162458203864375</v>
      </c>
      <c r="I27" s="134">
        <v>71.748966318103115</v>
      </c>
      <c r="J27" s="82">
        <f t="shared" si="1"/>
        <v>8.2418191985236255E-3</v>
      </c>
    </row>
    <row r="28" spans="2:12" ht="15" customHeight="1" x14ac:dyDescent="0.25">
      <c r="B28" s="79" t="s">
        <v>70</v>
      </c>
      <c r="C28" s="134">
        <v>50.523967546897978</v>
      </c>
      <c r="D28" s="134">
        <v>60.632889587417374</v>
      </c>
      <c r="E28" s="82">
        <f>D28/C28-1</f>
        <v>0.20008171430986632</v>
      </c>
      <c r="F28" s="104"/>
      <c r="G28" s="79" t="s">
        <v>68</v>
      </c>
      <c r="H28" s="134">
        <v>77.696188394265448</v>
      </c>
      <c r="I28" s="134">
        <v>80.480217748592509</v>
      </c>
      <c r="J28" s="82">
        <f t="shared" si="1"/>
        <v>3.5832251386640035E-2</v>
      </c>
    </row>
    <row r="29" spans="2:12" ht="15" customHeight="1" x14ac:dyDescent="0.25">
      <c r="B29" s="79" t="s">
        <v>71</v>
      </c>
      <c r="C29" s="134">
        <v>23.695809684820674</v>
      </c>
      <c r="D29" s="134">
        <v>40.178722119082941</v>
      </c>
      <c r="E29" s="82">
        <f>D29/C29-1</f>
        <v>0.69560452474519474</v>
      </c>
      <c r="F29" s="104"/>
      <c r="G29" s="79" t="s">
        <v>70</v>
      </c>
      <c r="H29" s="134">
        <v>63.516557027495281</v>
      </c>
      <c r="I29" s="134">
        <v>66.793162959857256</v>
      </c>
      <c r="J29" s="82">
        <f t="shared" si="1"/>
        <v>5.1586642691347162E-2</v>
      </c>
    </row>
    <row r="30" spans="2:12" ht="15" customHeight="1" x14ac:dyDescent="0.25">
      <c r="B30" s="70" t="s">
        <v>72</v>
      </c>
      <c r="C30" s="132"/>
      <c r="D30" s="132"/>
      <c r="E30" s="75"/>
      <c r="F30" s="104"/>
      <c r="G30" s="79" t="s">
        <v>76</v>
      </c>
      <c r="H30" s="134">
        <v>45.585133285857104</v>
      </c>
      <c r="I30" s="134">
        <v>49.674678441801731</v>
      </c>
      <c r="J30" s="82">
        <f t="shared" si="1"/>
        <v>8.9712256193257955E-2</v>
      </c>
    </row>
    <row r="31" spans="2:12" ht="15" customHeight="1" x14ac:dyDescent="0.25">
      <c r="B31" s="76" t="s">
        <v>73</v>
      </c>
      <c r="C31" s="133">
        <v>48.080503586789057</v>
      </c>
      <c r="D31" s="133">
        <v>54.24357677746368</v>
      </c>
      <c r="E31" s="78">
        <f>D31/C31-1</f>
        <v>0.12818237603418181</v>
      </c>
      <c r="F31" s="104"/>
      <c r="G31" s="79" t="s">
        <v>77</v>
      </c>
      <c r="H31" s="134">
        <v>44.772071914358101</v>
      </c>
      <c r="I31" s="134">
        <v>49.976963451687993</v>
      </c>
      <c r="J31" s="82">
        <f t="shared" si="1"/>
        <v>0.11625308623835928</v>
      </c>
    </row>
    <row r="32" spans="2:12" ht="21.75" customHeight="1" x14ac:dyDescent="0.25">
      <c r="B32" s="60" t="s">
        <v>100</v>
      </c>
      <c r="C32" s="60"/>
      <c r="D32" s="60"/>
      <c r="E32" s="60"/>
      <c r="F32" s="104"/>
      <c r="G32" s="70" t="s">
        <v>72</v>
      </c>
      <c r="H32" s="132"/>
      <c r="I32" s="132"/>
      <c r="J32" s="75"/>
    </row>
    <row r="33" spans="2:10" ht="20.100000000000001" customHeight="1" x14ac:dyDescent="0.25">
      <c r="B33" s="104"/>
      <c r="C33" s="104"/>
      <c r="D33" s="104"/>
      <c r="E33" s="104"/>
      <c r="F33" s="104"/>
      <c r="G33" s="76" t="s">
        <v>73</v>
      </c>
      <c r="H33" s="133">
        <v>53.039030587404596</v>
      </c>
      <c r="I33" s="133">
        <v>56.972747023213678</v>
      </c>
      <c r="J33" s="78">
        <f>I33/H33-1</f>
        <v>7.4166446713738399E-2</v>
      </c>
    </row>
    <row r="34" spans="2:10" ht="24.95" customHeight="1" x14ac:dyDescent="0.25">
      <c r="G34" s="60" t="s">
        <v>100</v>
      </c>
      <c r="H34" s="60"/>
      <c r="I34" s="60"/>
      <c r="J34" s="60"/>
    </row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spans="2:5" ht="15" customHeight="1" x14ac:dyDescent="0.25"/>
    <row r="50" spans="2:5" ht="23.25" customHeight="1" x14ac:dyDescent="0.25"/>
    <row r="51" spans="2:5" x14ac:dyDescent="0.25">
      <c r="B51" s="104"/>
      <c r="C51" s="104"/>
      <c r="D51" s="104"/>
      <c r="E51" s="104"/>
    </row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9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34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topLeftCell="A13" zoomScaleNormal="100" workbookViewId="0">
      <selection activeCell="I53" sqref="I53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70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22"/>
  <sheetViews>
    <sheetView showGridLines="0" showRowColHeaders="0" zoomScaleNormal="100" workbookViewId="0">
      <selection activeCell="O28" sqref="O28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10" width="10.7109375" style="85" customWidth="1"/>
    <col min="11" max="12" width="11.42578125" style="85"/>
    <col min="13" max="13" width="13.28515625" style="85" customWidth="1"/>
    <col min="14" max="14" width="11.42578125" style="85"/>
    <col min="15" max="15" width="15" style="85" customWidth="1"/>
    <col min="16" max="16384" width="11.42578125" style="85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103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86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87"/>
      <c r="M6" s="87"/>
      <c r="N6" s="87"/>
    </row>
    <row r="7" spans="2:14" ht="30" customHeight="1" x14ac:dyDescent="0.25">
      <c r="B7" s="86"/>
      <c r="C7" s="21" t="s">
        <v>104</v>
      </c>
      <c r="D7" s="21" t="s">
        <v>105</v>
      </c>
      <c r="E7" s="22" t="s">
        <v>104</v>
      </c>
      <c r="F7" s="22" t="s">
        <v>105</v>
      </c>
      <c r="G7" s="21" t="s">
        <v>104</v>
      </c>
      <c r="H7" s="21" t="s">
        <v>105</v>
      </c>
      <c r="I7" s="22" t="s">
        <v>104</v>
      </c>
      <c r="J7" s="22" t="s">
        <v>105</v>
      </c>
      <c r="L7" s="87"/>
      <c r="M7" s="87"/>
      <c r="N7" s="87"/>
    </row>
    <row r="8" spans="2:14" x14ac:dyDescent="0.25">
      <c r="B8" s="88" t="s">
        <v>35</v>
      </c>
      <c r="C8" s="135">
        <v>7.3829581985929185</v>
      </c>
      <c r="D8" s="135">
        <f t="shared" ref="D8:D16" si="0">C8-C21</f>
        <v>-0.34697375679437314</v>
      </c>
      <c r="E8" s="136">
        <v>8.3282973587447717</v>
      </c>
      <c r="F8" s="136">
        <f t="shared" ref="F8:F16" si="1">E8-E21</f>
        <v>-9.05243204588011E-2</v>
      </c>
      <c r="G8" s="135">
        <v>7.5711317059188836</v>
      </c>
      <c r="H8" s="135">
        <f t="shared" ref="H8:H16" si="2">G8-G21</f>
        <v>-0.95193276195277932</v>
      </c>
      <c r="I8" s="136">
        <v>6.4621682215954293</v>
      </c>
      <c r="J8" s="136">
        <f t="shared" ref="J8:J16" si="3">I8-I21</f>
        <v>-4.3200948565963238E-2</v>
      </c>
    </row>
    <row r="9" spans="2:14" x14ac:dyDescent="0.25">
      <c r="B9" s="88" t="s">
        <v>36</v>
      </c>
      <c r="C9" s="135">
        <v>7.7151210531758085</v>
      </c>
      <c r="D9" s="135">
        <f t="shared" si="0"/>
        <v>-0.12487894682419132</v>
      </c>
      <c r="E9" s="136">
        <v>8.461376228567433</v>
      </c>
      <c r="F9" s="136">
        <f t="shared" si="1"/>
        <v>-3.5195907580675367E-2</v>
      </c>
      <c r="G9" s="135">
        <v>8.3327790176943388</v>
      </c>
      <c r="H9" s="135">
        <f t="shared" si="2"/>
        <v>-0.1510790042444814</v>
      </c>
      <c r="I9" s="136">
        <v>6.3663599426386233</v>
      </c>
      <c r="J9" s="136">
        <f t="shared" si="3"/>
        <v>5.3765541269173767E-2</v>
      </c>
    </row>
    <row r="10" spans="2:14" x14ac:dyDescent="0.25">
      <c r="B10" s="88" t="s">
        <v>37</v>
      </c>
      <c r="C10" s="135">
        <v>7.6249442138988988</v>
      </c>
      <c r="D10" s="135">
        <f t="shared" si="0"/>
        <v>-0.33723477699177273</v>
      </c>
      <c r="E10" s="136">
        <v>8.3800000000000008</v>
      </c>
      <c r="F10" s="136">
        <f t="shared" si="1"/>
        <v>-0.26680367795960791</v>
      </c>
      <c r="G10" s="135">
        <v>8.32</v>
      </c>
      <c r="H10" s="135">
        <f t="shared" si="2"/>
        <v>-0.430219904747565</v>
      </c>
      <c r="I10" s="136">
        <v>6.22</v>
      </c>
      <c r="J10" s="136">
        <f t="shared" si="3"/>
        <v>-0.21435129913199003</v>
      </c>
    </row>
    <row r="11" spans="2:14" x14ac:dyDescent="0.25">
      <c r="B11" s="88" t="s">
        <v>38</v>
      </c>
      <c r="C11" s="135">
        <v>7.3848271504648437</v>
      </c>
      <c r="D11" s="135">
        <f t="shared" si="0"/>
        <v>0.26482715046484362</v>
      </c>
      <c r="E11" s="136">
        <v>8.0970997185616618</v>
      </c>
      <c r="F11" s="136">
        <f t="shared" si="1"/>
        <v>0.36866769056774995</v>
      </c>
      <c r="G11" s="135">
        <v>8.0665823185196892</v>
      </c>
      <c r="H11" s="135">
        <f t="shared" si="2"/>
        <v>0.32170898808995663</v>
      </c>
      <c r="I11" s="136">
        <v>6.1466315248135768</v>
      </c>
      <c r="J11" s="136">
        <f t="shared" si="3"/>
        <v>0.16156791280671001</v>
      </c>
      <c r="L11" s="93"/>
      <c r="M11" s="93"/>
      <c r="N11" s="93"/>
    </row>
    <row r="12" spans="2:14" x14ac:dyDescent="0.25">
      <c r="B12" s="88" t="s">
        <v>39</v>
      </c>
      <c r="C12" s="135">
        <v>7</v>
      </c>
      <c r="D12" s="135">
        <f t="shared" si="0"/>
        <v>-0.23000000000000043</v>
      </c>
      <c r="E12" s="136">
        <v>7.58</v>
      </c>
      <c r="F12" s="136">
        <f t="shared" si="1"/>
        <v>-0.2998490311116333</v>
      </c>
      <c r="G12" s="135">
        <v>7.51</v>
      </c>
      <c r="H12" s="135">
        <f t="shared" si="2"/>
        <v>-0.12272260451769412</v>
      </c>
      <c r="I12" s="136">
        <v>6.47</v>
      </c>
      <c r="J12" s="136">
        <f t="shared" si="3"/>
        <v>-0.18191827424144158</v>
      </c>
    </row>
    <row r="13" spans="2:14" x14ac:dyDescent="0.25">
      <c r="B13" s="88" t="s">
        <v>40</v>
      </c>
      <c r="C13" s="135">
        <v>7.2169327441372468</v>
      </c>
      <c r="D13" s="135">
        <f t="shared" si="0"/>
        <v>-0.20306725586275309</v>
      </c>
      <c r="E13" s="136">
        <v>7.78</v>
      </c>
      <c r="F13" s="136">
        <f t="shared" si="1"/>
        <v>6.4394526207074421E-3</v>
      </c>
      <c r="G13" s="135">
        <v>7.42</v>
      </c>
      <c r="H13" s="135">
        <f t="shared" si="2"/>
        <v>-0.5904702075004753</v>
      </c>
      <c r="I13" s="136">
        <v>7.13</v>
      </c>
      <c r="J13" s="136">
        <f t="shared" si="3"/>
        <v>0.15818443269319982</v>
      </c>
    </row>
    <row r="14" spans="2:14" x14ac:dyDescent="0.25">
      <c r="B14" s="88" t="s">
        <v>41</v>
      </c>
      <c r="C14" s="135">
        <v>7.82</v>
      </c>
      <c r="D14" s="135">
        <f t="shared" si="0"/>
        <v>0.4316463623884701</v>
      </c>
      <c r="E14" s="136">
        <v>8.19</v>
      </c>
      <c r="F14" s="136">
        <f t="shared" si="1"/>
        <v>0.69172963158550527</v>
      </c>
      <c r="G14" s="135">
        <v>8.2200000000000006</v>
      </c>
      <c r="H14" s="135">
        <f t="shared" si="2"/>
        <v>0.40527287706615489</v>
      </c>
      <c r="I14" s="136">
        <v>8.15</v>
      </c>
      <c r="J14" s="136">
        <f t="shared" si="3"/>
        <v>-1.9999999999999574E-2</v>
      </c>
    </row>
    <row r="15" spans="2:14" x14ac:dyDescent="0.25">
      <c r="B15" s="88" t="s">
        <v>42</v>
      </c>
      <c r="C15" s="135">
        <v>8.27</v>
      </c>
      <c r="D15" s="135">
        <f t="shared" si="0"/>
        <v>-1.9999999999999574E-2</v>
      </c>
      <c r="E15" s="136">
        <v>8.7899999999999991</v>
      </c>
      <c r="F15" s="136">
        <f t="shared" si="1"/>
        <v>0.22897400325713235</v>
      </c>
      <c r="G15" s="135">
        <v>8.61</v>
      </c>
      <c r="H15" s="135">
        <f t="shared" si="2"/>
        <v>-0.43223061884352276</v>
      </c>
      <c r="I15" s="136">
        <v>9.44</v>
      </c>
      <c r="J15" s="136">
        <f t="shared" si="3"/>
        <v>-0.16246648995168655</v>
      </c>
    </row>
    <row r="16" spans="2:14" x14ac:dyDescent="0.25">
      <c r="B16" s="88" t="s">
        <v>43</v>
      </c>
      <c r="C16" s="135">
        <v>8.91</v>
      </c>
      <c r="D16" s="135">
        <f t="shared" si="0"/>
        <v>-6.97141421041092E-2</v>
      </c>
      <c r="E16" s="136">
        <v>9.42</v>
      </c>
      <c r="F16" s="136">
        <f t="shared" si="1"/>
        <v>-0.15737918766676628</v>
      </c>
      <c r="G16" s="135">
        <v>9.4427924958577556</v>
      </c>
      <c r="H16" s="135">
        <f t="shared" si="2"/>
        <v>-0.15292167165927495</v>
      </c>
      <c r="I16" s="136">
        <v>10.01</v>
      </c>
      <c r="J16" s="136">
        <f t="shared" si="3"/>
        <v>0.26597966198796819</v>
      </c>
    </row>
    <row r="17" spans="2:16" ht="27.75" customHeight="1" x14ac:dyDescent="0.25">
      <c r="B17" s="29" t="str">
        <f>actualizaciones!$A$2</f>
        <v>acum. sept. 2014</v>
      </c>
      <c r="C17" s="137">
        <v>7.6989869505673054</v>
      </c>
      <c r="D17" s="137">
        <v>-7.1431935172722838E-2</v>
      </c>
      <c r="E17" s="137">
        <v>8.3294803188476045</v>
      </c>
      <c r="F17" s="137">
        <v>6.0188103641113599E-2</v>
      </c>
      <c r="G17" s="137">
        <v>8.1533455303670799</v>
      </c>
      <c r="H17" s="137">
        <v>-0.23956235879727572</v>
      </c>
      <c r="I17" s="137">
        <v>7.2763860291643008</v>
      </c>
      <c r="J17" s="137">
        <v>-1.2442999286303547E-2</v>
      </c>
      <c r="M17" s="87"/>
      <c r="N17" s="87"/>
      <c r="O17" s="87"/>
      <c r="P17" s="87"/>
    </row>
    <row r="18" spans="2:16" outlineLevel="1" x14ac:dyDescent="0.25">
      <c r="B18" s="88" t="s">
        <v>32</v>
      </c>
      <c r="C18" s="135">
        <v>8.0187613864760987</v>
      </c>
      <c r="D18" s="135">
        <f>C18-C31</f>
        <v>-5.185122397571007E-2</v>
      </c>
      <c r="E18" s="136">
        <v>8.5365926958042202</v>
      </c>
      <c r="F18" s="136">
        <f>E18-E31</f>
        <v>-2.403005729794927E-2</v>
      </c>
      <c r="G18" s="135">
        <v>8.2730514726932167</v>
      </c>
      <c r="H18" s="135">
        <f>G18-G31</f>
        <v>-0.41989606622022713</v>
      </c>
      <c r="I18" s="136">
        <v>8.3964970969972814</v>
      </c>
      <c r="J18" s="136">
        <f>I18-I31</f>
        <v>2.0142922954939024E-2</v>
      </c>
    </row>
    <row r="19" spans="2:16" outlineLevel="1" x14ac:dyDescent="0.25">
      <c r="B19" s="88" t="s">
        <v>33</v>
      </c>
      <c r="C19" s="135">
        <v>7.7354669053880158</v>
      </c>
      <c r="D19" s="135">
        <f t="shared" ref="D19:D29" si="4">C19-C32</f>
        <v>-0.2506585149679168</v>
      </c>
      <c r="E19" s="136">
        <v>8.2200000000000006</v>
      </c>
      <c r="F19" s="136">
        <f t="shared" ref="F19:F29" si="5">E19-E32</f>
        <v>-0.2784289026059259</v>
      </c>
      <c r="G19" s="135">
        <v>8.2899999999999991</v>
      </c>
      <c r="H19" s="135">
        <f t="shared" ref="H19:H29" si="6">G19-G32</f>
        <v>-0.30844765879995606</v>
      </c>
      <c r="I19" s="136">
        <v>7.79</v>
      </c>
      <c r="J19" s="136">
        <f t="shared" ref="J19:J29" si="7">I19-I32</f>
        <v>-0.15332351360865637</v>
      </c>
    </row>
    <row r="20" spans="2:16" outlineLevel="1" x14ac:dyDescent="0.25">
      <c r="B20" s="88" t="s">
        <v>34</v>
      </c>
      <c r="C20" s="135">
        <v>7.57</v>
      </c>
      <c r="D20" s="135">
        <f t="shared" si="4"/>
        <v>5.0799316807156103E-2</v>
      </c>
      <c r="E20" s="136">
        <v>8.26</v>
      </c>
      <c r="F20" s="136">
        <f t="shared" si="5"/>
        <v>0.13136838437864995</v>
      </c>
      <c r="G20" s="135">
        <v>8.15</v>
      </c>
      <c r="H20" s="135">
        <f t="shared" si="6"/>
        <v>0.19453376718665272</v>
      </c>
      <c r="I20" s="136">
        <v>6.48</v>
      </c>
      <c r="J20" s="136">
        <f t="shared" si="7"/>
        <v>-0.38879678526341976</v>
      </c>
    </row>
    <row r="21" spans="2:16" outlineLevel="1" x14ac:dyDescent="0.25">
      <c r="B21" s="88" t="s">
        <v>35</v>
      </c>
      <c r="C21" s="135">
        <v>7.7299319553872916</v>
      </c>
      <c r="D21" s="135">
        <f t="shared" si="4"/>
        <v>0.12884843394259615</v>
      </c>
      <c r="E21" s="136">
        <v>8.4188216792035728</v>
      </c>
      <c r="F21" s="136">
        <f t="shared" si="5"/>
        <v>0.12042932559460873</v>
      </c>
      <c r="G21" s="135">
        <v>8.5230644678716629</v>
      </c>
      <c r="H21" s="135">
        <f t="shared" si="6"/>
        <v>0.17236818169759616</v>
      </c>
      <c r="I21" s="136">
        <v>6.5053691701613925</v>
      </c>
      <c r="J21" s="136">
        <f t="shared" si="7"/>
        <v>-8.4974284293560132E-2</v>
      </c>
    </row>
    <row r="22" spans="2:16" outlineLevel="1" x14ac:dyDescent="0.25">
      <c r="B22" s="88" t="s">
        <v>36</v>
      </c>
      <c r="C22" s="135">
        <v>7.84</v>
      </c>
      <c r="D22" s="135">
        <f t="shared" si="4"/>
        <v>5.9999999999999609E-2</v>
      </c>
      <c r="E22" s="136">
        <v>8.4965721361481084</v>
      </c>
      <c r="F22" s="136">
        <f t="shared" si="5"/>
        <v>0.20763981207577586</v>
      </c>
      <c r="G22" s="135">
        <v>8.4838580219388202</v>
      </c>
      <c r="H22" s="135">
        <f t="shared" si="6"/>
        <v>7.0643463375985149E-2</v>
      </c>
      <c r="I22" s="136">
        <v>6.3125944013694495</v>
      </c>
      <c r="J22" s="136">
        <f t="shared" si="7"/>
        <v>-0.34360939542515734</v>
      </c>
    </row>
    <row r="23" spans="2:16" outlineLevel="1" x14ac:dyDescent="0.25">
      <c r="B23" s="88" t="s">
        <v>37</v>
      </c>
      <c r="C23" s="135">
        <v>7.9621789908906715</v>
      </c>
      <c r="D23" s="135">
        <f t="shared" si="4"/>
        <v>0.17925201087679987</v>
      </c>
      <c r="E23" s="136">
        <v>8.6468036779596087</v>
      </c>
      <c r="F23" s="136">
        <f t="shared" si="5"/>
        <v>9.4217588267065722E-2</v>
      </c>
      <c r="G23" s="135">
        <v>8.7502199047475653</v>
      </c>
      <c r="H23" s="135">
        <f t="shared" si="6"/>
        <v>9.7454205014662065E-2</v>
      </c>
      <c r="I23" s="136">
        <v>6.4343512991319898</v>
      </c>
      <c r="J23" s="136">
        <f t="shared" si="7"/>
        <v>0.33377792240798509</v>
      </c>
    </row>
    <row r="24" spans="2:16" outlineLevel="1" x14ac:dyDescent="0.25">
      <c r="B24" s="88" t="s">
        <v>38</v>
      </c>
      <c r="C24" s="135">
        <v>7.12</v>
      </c>
      <c r="D24" s="135">
        <f t="shared" si="4"/>
        <v>5.790715995515594E-2</v>
      </c>
      <c r="E24" s="136">
        <v>7.7284320279939118</v>
      </c>
      <c r="F24" s="136">
        <f t="shared" si="5"/>
        <v>4.590072936862466E-2</v>
      </c>
      <c r="G24" s="135">
        <v>7.7448733304297326</v>
      </c>
      <c r="H24" s="135">
        <f t="shared" si="6"/>
        <v>4.460333498809721E-2</v>
      </c>
      <c r="I24" s="136">
        <v>5.9850636120068668</v>
      </c>
      <c r="J24" s="136">
        <f t="shared" si="7"/>
        <v>-0.70573901328724009</v>
      </c>
      <c r="L24" s="93"/>
      <c r="M24" s="93"/>
      <c r="N24" s="93"/>
    </row>
    <row r="25" spans="2:16" outlineLevel="1" x14ac:dyDescent="0.25">
      <c r="B25" s="88" t="s">
        <v>39</v>
      </c>
      <c r="C25" s="135">
        <v>7.23</v>
      </c>
      <c r="D25" s="135">
        <f t="shared" si="4"/>
        <v>-2.3816588646178971E-2</v>
      </c>
      <c r="E25" s="136">
        <v>7.8798490311116334</v>
      </c>
      <c r="F25" s="136">
        <f t="shared" si="5"/>
        <v>0.11717156185765543</v>
      </c>
      <c r="G25" s="135">
        <v>7.6327226045176939</v>
      </c>
      <c r="H25" s="135">
        <f t="shared" si="6"/>
        <v>-0.37359070914670944</v>
      </c>
      <c r="I25" s="136">
        <v>6.6519182742414413</v>
      </c>
      <c r="J25" s="136">
        <f t="shared" si="7"/>
        <v>-0.29827994670094604</v>
      </c>
    </row>
    <row r="26" spans="2:16" outlineLevel="1" x14ac:dyDescent="0.25">
      <c r="B26" s="88" t="s">
        <v>40</v>
      </c>
      <c r="C26" s="135">
        <v>7.42</v>
      </c>
      <c r="D26" s="135">
        <f t="shared" si="4"/>
        <v>0.19302062476916149</v>
      </c>
      <c r="E26" s="136">
        <v>7.7735605473792928</v>
      </c>
      <c r="F26" s="136">
        <f t="shared" si="5"/>
        <v>0.30807086603604805</v>
      </c>
      <c r="G26" s="135">
        <v>8.0104702075004752</v>
      </c>
      <c r="H26" s="135">
        <f t="shared" si="6"/>
        <v>0.1759711542924709</v>
      </c>
      <c r="I26" s="136">
        <v>6.9718155673068001</v>
      </c>
      <c r="J26" s="136">
        <f t="shared" si="7"/>
        <v>-0.15063631390243426</v>
      </c>
    </row>
    <row r="27" spans="2:16" outlineLevel="1" x14ac:dyDescent="0.25">
      <c r="B27" s="88" t="s">
        <v>41</v>
      </c>
      <c r="C27" s="135">
        <v>7.3883536376115302</v>
      </c>
      <c r="D27" s="135">
        <f t="shared" si="4"/>
        <v>-0.29240229514258154</v>
      </c>
      <c r="E27" s="136">
        <v>7.4982703684144942</v>
      </c>
      <c r="F27" s="136">
        <f t="shared" si="5"/>
        <v>-0.41192007852146073</v>
      </c>
      <c r="G27" s="135">
        <v>7.8147271229338457</v>
      </c>
      <c r="H27" s="135">
        <f t="shared" si="6"/>
        <v>-0.44748770444272523</v>
      </c>
      <c r="I27" s="136">
        <v>8.17</v>
      </c>
      <c r="J27" s="136">
        <f t="shared" si="7"/>
        <v>-0.28124110621036102</v>
      </c>
    </row>
    <row r="28" spans="2:16" outlineLevel="1" x14ac:dyDescent="0.25">
      <c r="B28" s="88" t="s">
        <v>42</v>
      </c>
      <c r="C28" s="135">
        <v>8.2899999999999991</v>
      </c>
      <c r="D28" s="135">
        <f t="shared" si="4"/>
        <v>-0.46365301759086819</v>
      </c>
      <c r="E28" s="136">
        <v>8.5610259967428668</v>
      </c>
      <c r="F28" s="136">
        <f t="shared" si="5"/>
        <v>-0.66053071869593971</v>
      </c>
      <c r="G28" s="135">
        <v>9.0422306188435222</v>
      </c>
      <c r="H28" s="135">
        <f t="shared" si="6"/>
        <v>-0.40085776645072535</v>
      </c>
      <c r="I28" s="136">
        <v>9.6024664899516861</v>
      </c>
      <c r="J28" s="136">
        <f t="shared" si="7"/>
        <v>-0.26523645858845413</v>
      </c>
    </row>
    <row r="29" spans="2:16" outlineLevel="1" x14ac:dyDescent="0.25">
      <c r="B29" s="88" t="s">
        <v>43</v>
      </c>
      <c r="C29" s="135">
        <v>8.9797141421041093</v>
      </c>
      <c r="D29" s="135">
        <f t="shared" si="4"/>
        <v>-1.1958030735705449E-2</v>
      </c>
      <c r="E29" s="136">
        <v>9.5773791876667662</v>
      </c>
      <c r="F29" s="136">
        <f t="shared" si="5"/>
        <v>7.8402258251770718E-2</v>
      </c>
      <c r="G29" s="135">
        <v>9.5957141675170305</v>
      </c>
      <c r="H29" s="135">
        <f t="shared" si="6"/>
        <v>-5.5880323997092418E-2</v>
      </c>
      <c r="I29" s="136">
        <v>9.7440203380120316</v>
      </c>
      <c r="J29" s="136">
        <f t="shared" si="7"/>
        <v>6.0779829903733429E-2</v>
      </c>
    </row>
    <row r="30" spans="2:16" ht="15" customHeight="1" x14ac:dyDescent="0.25">
      <c r="B30" s="94">
        <v>2013</v>
      </c>
      <c r="C30" s="138">
        <v>7.7710196585714959</v>
      </c>
      <c r="D30" s="138">
        <f>C30-C43</f>
        <v>-3.9675374521966233E-2</v>
      </c>
      <c r="E30" s="138">
        <v>8.2859606163798496</v>
      </c>
      <c r="F30" s="138">
        <f>E30-E43</f>
        <v>-3.2594268582524677E-2</v>
      </c>
      <c r="G30" s="138">
        <v>8.3520781741893639</v>
      </c>
      <c r="H30" s="138">
        <f>G30-G43</f>
        <v>-0.10830859482461541</v>
      </c>
      <c r="I30" s="138">
        <v>7.3577550301166221</v>
      </c>
      <c r="J30" s="138">
        <f>I30-I43</f>
        <v>-0.25001157142161645</v>
      </c>
      <c r="M30" s="87"/>
      <c r="N30" s="87"/>
      <c r="O30" s="87"/>
      <c r="P30" s="87"/>
    </row>
    <row r="31" spans="2:16" outlineLevel="1" x14ac:dyDescent="0.25">
      <c r="B31" s="88" t="s">
        <v>32</v>
      </c>
      <c r="C31" s="135">
        <v>8.0706126104518088</v>
      </c>
      <c r="D31" s="135">
        <f>C31-C44</f>
        <v>0.19986971954477006</v>
      </c>
      <c r="E31" s="136">
        <v>8.5606227531021695</v>
      </c>
      <c r="F31" s="136">
        <f>E31-E44</f>
        <v>0.47305159248484152</v>
      </c>
      <c r="G31" s="135">
        <v>8.6929475389134439</v>
      </c>
      <c r="H31" s="135">
        <f>G31-G44</f>
        <v>-0.10485029287622183</v>
      </c>
      <c r="I31" s="136">
        <v>8.3763541740423424</v>
      </c>
      <c r="J31" s="136">
        <f>I31-I44</f>
        <v>5.7369402468738784E-2</v>
      </c>
    </row>
    <row r="32" spans="2:16" outlineLevel="1" x14ac:dyDescent="0.25">
      <c r="B32" s="88" t="s">
        <v>33</v>
      </c>
      <c r="C32" s="135">
        <v>7.9861254203559326</v>
      </c>
      <c r="D32" s="135">
        <f t="shared" ref="D32:D95" si="8">C32-C45</f>
        <v>-0.40183810400562159</v>
      </c>
      <c r="E32" s="136">
        <v>8.4984289026059265</v>
      </c>
      <c r="F32" s="136">
        <f t="shared" ref="F32:F95" si="9">E32-E45</f>
        <v>-0.4715710973940741</v>
      </c>
      <c r="G32" s="135">
        <v>8.5984476587999552</v>
      </c>
      <c r="H32" s="135">
        <f t="shared" ref="H32:H95" si="10">G32-G45</f>
        <v>-0.30155234120004515</v>
      </c>
      <c r="I32" s="136">
        <v>7.9433235136086564</v>
      </c>
      <c r="J32" s="136">
        <f t="shared" ref="J32:J95" si="11">I32-I45</f>
        <v>-0.40667648639134324</v>
      </c>
    </row>
    <row r="33" spans="2:16" outlineLevel="1" x14ac:dyDescent="0.25">
      <c r="B33" s="88" t="s">
        <v>34</v>
      </c>
      <c r="C33" s="135">
        <v>7.5192006831928442</v>
      </c>
      <c r="D33" s="135">
        <f t="shared" si="8"/>
        <v>0.22920068319284415</v>
      </c>
      <c r="E33" s="136">
        <v>8.1286316156213498</v>
      </c>
      <c r="F33" s="136">
        <f t="shared" si="9"/>
        <v>0.23863161562135016</v>
      </c>
      <c r="G33" s="135">
        <v>7.9554662328133476</v>
      </c>
      <c r="H33" s="135">
        <f t="shared" si="10"/>
        <v>0.11546623281334778</v>
      </c>
      <c r="I33" s="136">
        <v>6.8687967852634202</v>
      </c>
      <c r="J33" s="136">
        <f t="shared" si="11"/>
        <v>0.78879678526342012</v>
      </c>
    </row>
    <row r="34" spans="2:16" outlineLevel="1" x14ac:dyDescent="0.25">
      <c r="B34" s="88" t="s">
        <v>35</v>
      </c>
      <c r="C34" s="135">
        <v>7.6010835214446955</v>
      </c>
      <c r="D34" s="135">
        <f t="shared" si="8"/>
        <v>2.8103375159165722E-2</v>
      </c>
      <c r="E34" s="136">
        <v>8.2983923536089641</v>
      </c>
      <c r="F34" s="136">
        <f t="shared" si="9"/>
        <v>-1.1719723122528336E-2</v>
      </c>
      <c r="G34" s="135">
        <v>8.3506962861740668</v>
      </c>
      <c r="H34" s="135">
        <f t="shared" si="10"/>
        <v>-3.5813358629944503E-2</v>
      </c>
      <c r="I34" s="136">
        <v>6.5903434544549526</v>
      </c>
      <c r="J34" s="136">
        <f t="shared" si="11"/>
        <v>-0.33256503769751333</v>
      </c>
    </row>
    <row r="35" spans="2:16" outlineLevel="1" x14ac:dyDescent="0.25">
      <c r="B35" s="88" t="s">
        <v>36</v>
      </c>
      <c r="C35" s="135">
        <v>7.78</v>
      </c>
      <c r="D35" s="135">
        <f t="shared" si="8"/>
        <v>-0.14613125192564436</v>
      </c>
      <c r="E35" s="136">
        <v>8.2889323240723325</v>
      </c>
      <c r="F35" s="136">
        <f t="shared" si="9"/>
        <v>-0.36106767592766786</v>
      </c>
      <c r="G35" s="135">
        <v>8.4132145585628351</v>
      </c>
      <c r="H35" s="135">
        <f t="shared" si="10"/>
        <v>-0.11678544143716429</v>
      </c>
      <c r="I35" s="136">
        <v>6.6562037967946068</v>
      </c>
      <c r="J35" s="136">
        <f t="shared" si="11"/>
        <v>5.6203796794607186E-2</v>
      </c>
    </row>
    <row r="36" spans="2:16" outlineLevel="1" x14ac:dyDescent="0.25">
      <c r="B36" s="88" t="s">
        <v>37</v>
      </c>
      <c r="C36" s="135">
        <v>7.7829269800138716</v>
      </c>
      <c r="D36" s="135">
        <f t="shared" si="8"/>
        <v>0.53290505488563511</v>
      </c>
      <c r="E36" s="136">
        <v>8.552586089692543</v>
      </c>
      <c r="F36" s="136">
        <f t="shared" si="9"/>
        <v>0.7225860896925429</v>
      </c>
      <c r="G36" s="135">
        <v>8.6527656997329032</v>
      </c>
      <c r="H36" s="135">
        <f t="shared" si="10"/>
        <v>0.59276569973290272</v>
      </c>
      <c r="I36" s="136">
        <v>6.1005733767240047</v>
      </c>
      <c r="J36" s="136">
        <f t="shared" si="11"/>
        <v>0.14057337672400472</v>
      </c>
    </row>
    <row r="37" spans="2:16" outlineLevel="1" x14ac:dyDescent="0.25">
      <c r="B37" s="88" t="s">
        <v>38</v>
      </c>
      <c r="C37" s="135">
        <v>7.0620928400448442</v>
      </c>
      <c r="D37" s="135">
        <f t="shared" si="8"/>
        <v>-0.44790715995515562</v>
      </c>
      <c r="E37" s="136">
        <v>7.6825312986252872</v>
      </c>
      <c r="F37" s="136">
        <f t="shared" si="9"/>
        <v>-0.37746870137471333</v>
      </c>
      <c r="G37" s="135">
        <v>7.7002699954416354</v>
      </c>
      <c r="H37" s="135">
        <f t="shared" si="10"/>
        <v>-0.39973000455836427</v>
      </c>
      <c r="I37" s="136">
        <v>6.6908026252941069</v>
      </c>
      <c r="J37" s="136">
        <f t="shared" si="11"/>
        <v>8.0802625294106534E-2</v>
      </c>
      <c r="L37" s="93"/>
      <c r="M37" s="93"/>
      <c r="N37" s="93"/>
    </row>
    <row r="38" spans="2:16" outlineLevel="1" x14ac:dyDescent="0.25">
      <c r="B38" s="88" t="s">
        <v>39</v>
      </c>
      <c r="C38" s="135">
        <v>7.2538165886461794</v>
      </c>
      <c r="D38" s="135">
        <f t="shared" si="8"/>
        <v>-6.4313960239855916E-2</v>
      </c>
      <c r="E38" s="136">
        <v>7.7626774692539779</v>
      </c>
      <c r="F38" s="136">
        <f t="shared" si="9"/>
        <v>-0.19557702002966781</v>
      </c>
      <c r="G38" s="135">
        <v>8.0063133136644034</v>
      </c>
      <c r="H38" s="135">
        <f t="shared" si="10"/>
        <v>-6.251690399880161E-3</v>
      </c>
      <c r="I38" s="136">
        <v>6.9501982209423874</v>
      </c>
      <c r="J38" s="136">
        <f t="shared" si="11"/>
        <v>0.37961456335483845</v>
      </c>
    </row>
    <row r="39" spans="2:16" outlineLevel="1" x14ac:dyDescent="0.25">
      <c r="B39" s="88" t="s">
        <v>40</v>
      </c>
      <c r="C39" s="135">
        <v>7.2269793752308384</v>
      </c>
      <c r="D39" s="135">
        <f t="shared" si="8"/>
        <v>8.9254685545441248E-2</v>
      </c>
      <c r="E39" s="136">
        <v>7.4654896813432448</v>
      </c>
      <c r="F39" s="136">
        <f t="shared" si="9"/>
        <v>-1.2325108796662043E-2</v>
      </c>
      <c r="G39" s="135">
        <v>7.8344990532080043</v>
      </c>
      <c r="H39" s="135">
        <f t="shared" si="10"/>
        <v>0.25680142130520345</v>
      </c>
      <c r="I39" s="136">
        <v>7.1224518812092343</v>
      </c>
      <c r="J39" s="136">
        <f t="shared" si="11"/>
        <v>0.12723102675593978</v>
      </c>
    </row>
    <row r="40" spans="2:16" outlineLevel="1" x14ac:dyDescent="0.25">
      <c r="B40" s="88" t="s">
        <v>41</v>
      </c>
      <c r="C40" s="135">
        <v>7.6807559327541117</v>
      </c>
      <c r="D40" s="135">
        <f t="shared" si="8"/>
        <v>-0.37005551825943073</v>
      </c>
      <c r="E40" s="136">
        <v>7.910190446935955</v>
      </c>
      <c r="F40" s="136">
        <f t="shared" si="9"/>
        <v>-0.49287221023739036</v>
      </c>
      <c r="G40" s="135">
        <v>8.262214827376571</v>
      </c>
      <c r="H40" s="135">
        <f t="shared" si="10"/>
        <v>-0.5691684754875368</v>
      </c>
      <c r="I40" s="136">
        <v>8.451241106210361</v>
      </c>
      <c r="J40" s="136">
        <f t="shared" si="11"/>
        <v>0.15124110621036024</v>
      </c>
    </row>
    <row r="41" spans="2:16" outlineLevel="1" x14ac:dyDescent="0.25">
      <c r="B41" s="88" t="s">
        <v>42</v>
      </c>
      <c r="C41" s="135">
        <v>8.7536530175908673</v>
      </c>
      <c r="D41" s="135">
        <f t="shared" si="8"/>
        <v>0.18365301759086705</v>
      </c>
      <c r="E41" s="136">
        <v>9.2215567154388065</v>
      </c>
      <c r="F41" s="136">
        <f t="shared" si="9"/>
        <v>0.18155671543880736</v>
      </c>
      <c r="G41" s="135">
        <v>9.4430883852942475</v>
      </c>
      <c r="H41" s="135">
        <f t="shared" si="10"/>
        <v>0.23308838529424669</v>
      </c>
      <c r="I41" s="136">
        <v>9.8677029485401402</v>
      </c>
      <c r="J41" s="136">
        <f t="shared" si="11"/>
        <v>0.44770294854014026</v>
      </c>
    </row>
    <row r="42" spans="2:16" outlineLevel="1" x14ac:dyDescent="0.25">
      <c r="B42" s="88" t="s">
        <v>43</v>
      </c>
      <c r="C42" s="135">
        <v>8.9916721728398148</v>
      </c>
      <c r="D42" s="135">
        <f t="shared" si="8"/>
        <v>0.13200830729359581</v>
      </c>
      <c r="E42" s="136">
        <v>9.4989769294149955</v>
      </c>
      <c r="F42" s="136">
        <f t="shared" si="9"/>
        <v>0.10897692941499493</v>
      </c>
      <c r="G42" s="135">
        <v>9.651594491514123</v>
      </c>
      <c r="H42" s="135">
        <f t="shared" si="10"/>
        <v>0.18159449151412232</v>
      </c>
      <c r="I42" s="136">
        <v>9.6832405081082982</v>
      </c>
      <c r="J42" s="136">
        <f t="shared" si="11"/>
        <v>0.3532405081082981</v>
      </c>
    </row>
    <row r="43" spans="2:16" ht="15" customHeight="1" x14ac:dyDescent="0.25">
      <c r="B43" s="94">
        <v>2012</v>
      </c>
      <c r="C43" s="138">
        <v>7.8106950330934621</v>
      </c>
      <c r="D43" s="138">
        <f>C43-C56</f>
        <v>1.4395740216805564E-2</v>
      </c>
      <c r="E43" s="138">
        <v>8.3185548849623743</v>
      </c>
      <c r="F43" s="138">
        <f>E43-E56</f>
        <v>7.1201757054577541E-3</v>
      </c>
      <c r="G43" s="138">
        <v>8.4603867690139793</v>
      </c>
      <c r="H43" s="138">
        <f>G43-G56</f>
        <v>2.2882844291238769E-4</v>
      </c>
      <c r="I43" s="138">
        <v>7.6077666015382386</v>
      </c>
      <c r="J43" s="138">
        <f>I43-I56</f>
        <v>0.19073854802550372</v>
      </c>
      <c r="M43" s="87"/>
      <c r="N43" s="87"/>
      <c r="O43" s="87"/>
      <c r="P43" s="87"/>
    </row>
    <row r="44" spans="2:16" hidden="1" outlineLevel="1" x14ac:dyDescent="0.25">
      <c r="B44" s="88" t="s">
        <v>32</v>
      </c>
      <c r="C44" s="135">
        <v>7.8707428909070387</v>
      </c>
      <c r="D44" s="135">
        <f t="shared" si="8"/>
        <v>0.38432490142389142</v>
      </c>
      <c r="E44" s="136">
        <v>8.0875711606173279</v>
      </c>
      <c r="F44" s="136">
        <f t="shared" si="9"/>
        <v>7.7571160617328161E-2</v>
      </c>
      <c r="G44" s="135">
        <v>8.7977978317896657</v>
      </c>
      <c r="H44" s="135">
        <f t="shared" si="10"/>
        <v>0.52779783178966611</v>
      </c>
      <c r="I44" s="136">
        <v>8.3189847715736036</v>
      </c>
      <c r="J44" s="136">
        <f t="shared" si="11"/>
        <v>0.57889781053284306</v>
      </c>
    </row>
    <row r="45" spans="2:16" hidden="1" outlineLevel="1" x14ac:dyDescent="0.25">
      <c r="B45" s="88" t="s">
        <v>33</v>
      </c>
      <c r="C45" s="135">
        <v>8.3879635243615542</v>
      </c>
      <c r="D45" s="135">
        <f t="shared" si="8"/>
        <v>0.26762487889300424</v>
      </c>
      <c r="E45" s="136">
        <v>8.9700000000000006</v>
      </c>
      <c r="F45" s="136">
        <f t="shared" si="9"/>
        <v>0.14000000000000057</v>
      </c>
      <c r="G45" s="135">
        <v>8.9</v>
      </c>
      <c r="H45" s="135">
        <f t="shared" si="10"/>
        <v>0.32000000000000028</v>
      </c>
      <c r="I45" s="136">
        <v>8.35</v>
      </c>
      <c r="J45" s="136">
        <f t="shared" si="11"/>
        <v>0.40999999999999925</v>
      </c>
    </row>
    <row r="46" spans="2:16" hidden="1" outlineLevel="1" x14ac:dyDescent="0.25">
      <c r="B46" s="88" t="s">
        <v>34</v>
      </c>
      <c r="C46" s="135">
        <v>7.29</v>
      </c>
      <c r="D46" s="135">
        <f t="shared" si="8"/>
        <v>0.23024542961714189</v>
      </c>
      <c r="E46" s="136">
        <v>7.89</v>
      </c>
      <c r="F46" s="136">
        <f t="shared" si="9"/>
        <v>0.33999999999999986</v>
      </c>
      <c r="G46" s="135">
        <v>7.84</v>
      </c>
      <c r="H46" s="135">
        <f t="shared" si="10"/>
        <v>3.0000000000000249E-2</v>
      </c>
      <c r="I46" s="136">
        <v>6.08</v>
      </c>
      <c r="J46" s="136">
        <f t="shared" si="11"/>
        <v>-0.16999999999999993</v>
      </c>
    </row>
    <row r="47" spans="2:16" hidden="1" outlineLevel="1" x14ac:dyDescent="0.25">
      <c r="B47" s="88" t="s">
        <v>35</v>
      </c>
      <c r="C47" s="135">
        <v>7.5729801462855297</v>
      </c>
      <c r="D47" s="135">
        <f t="shared" si="8"/>
        <v>-4.5372054730218103E-2</v>
      </c>
      <c r="E47" s="136">
        <v>8.3101120767314924</v>
      </c>
      <c r="F47" s="136">
        <f t="shared" si="9"/>
        <v>0.15219706256718624</v>
      </c>
      <c r="G47" s="135">
        <v>8.3865096448040113</v>
      </c>
      <c r="H47" s="135">
        <f t="shared" si="10"/>
        <v>-0.2953548656261038</v>
      </c>
      <c r="I47" s="136">
        <v>6.922908492152466</v>
      </c>
      <c r="J47" s="136">
        <f t="shared" si="11"/>
        <v>0.75548775859142214</v>
      </c>
    </row>
    <row r="48" spans="2:16" hidden="1" outlineLevel="1" x14ac:dyDescent="0.25">
      <c r="B48" s="88" t="s">
        <v>36</v>
      </c>
      <c r="C48" s="135">
        <v>7.9261312519256446</v>
      </c>
      <c r="D48" s="135">
        <f t="shared" si="8"/>
        <v>0.17945779245247362</v>
      </c>
      <c r="E48" s="136">
        <v>8.65</v>
      </c>
      <c r="F48" s="136">
        <f t="shared" si="9"/>
        <v>0.24432717678100246</v>
      </c>
      <c r="G48" s="135">
        <v>8.5299999999999994</v>
      </c>
      <c r="H48" s="135">
        <f t="shared" si="10"/>
        <v>0.11069807775690066</v>
      </c>
      <c r="I48" s="136">
        <v>6.6</v>
      </c>
      <c r="J48" s="136">
        <f t="shared" si="11"/>
        <v>0.40758243891615997</v>
      </c>
    </row>
    <row r="49" spans="2:16" hidden="1" outlineLevel="1" x14ac:dyDescent="0.25">
      <c r="B49" s="88" t="s">
        <v>37</v>
      </c>
      <c r="C49" s="135">
        <v>7.2500219251282365</v>
      </c>
      <c r="D49" s="135">
        <f t="shared" si="8"/>
        <v>4.0299792162467263E-2</v>
      </c>
      <c r="E49" s="136">
        <v>7.83</v>
      </c>
      <c r="F49" s="136">
        <f t="shared" si="9"/>
        <v>-0.16619883577868766</v>
      </c>
      <c r="G49" s="135">
        <v>8.06</v>
      </c>
      <c r="H49" s="135">
        <f t="shared" si="10"/>
        <v>0.17030994246226427</v>
      </c>
      <c r="I49" s="136">
        <v>5.96</v>
      </c>
      <c r="J49" s="136">
        <f t="shared" si="11"/>
        <v>-3.1780424516898442E-2</v>
      </c>
    </row>
    <row r="50" spans="2:16" hidden="1" outlineLevel="1" x14ac:dyDescent="0.25">
      <c r="B50" s="88" t="s">
        <v>38</v>
      </c>
      <c r="C50" s="135">
        <v>7.51</v>
      </c>
      <c r="D50" s="135">
        <f t="shared" si="8"/>
        <v>0.41219580042833126</v>
      </c>
      <c r="E50" s="136">
        <v>8.06</v>
      </c>
      <c r="F50" s="136">
        <f t="shared" si="9"/>
        <v>0.32792710458738394</v>
      </c>
      <c r="G50" s="135">
        <v>8.1</v>
      </c>
      <c r="H50" s="135">
        <f t="shared" si="10"/>
        <v>0.26137292696780889</v>
      </c>
      <c r="I50" s="136">
        <v>6.61</v>
      </c>
      <c r="J50" s="136">
        <f t="shared" si="11"/>
        <v>0.2521404165184995</v>
      </c>
      <c r="L50" s="93"/>
      <c r="M50" s="93"/>
      <c r="N50" s="93"/>
    </row>
    <row r="51" spans="2:16" hidden="1" outlineLevel="1" x14ac:dyDescent="0.25">
      <c r="B51" s="88" t="s">
        <v>39</v>
      </c>
      <c r="C51" s="135">
        <v>7.3181305488860353</v>
      </c>
      <c r="D51" s="135">
        <f t="shared" si="8"/>
        <v>0.51319721149325304</v>
      </c>
      <c r="E51" s="136">
        <v>7.9582544892836458</v>
      </c>
      <c r="F51" s="136">
        <f t="shared" si="9"/>
        <v>0.77022862129490477</v>
      </c>
      <c r="G51" s="135">
        <v>8.0125650040642835</v>
      </c>
      <c r="H51" s="135">
        <f t="shared" si="10"/>
        <v>0.55641999442582435</v>
      </c>
      <c r="I51" s="136">
        <v>6.5705836575875489</v>
      </c>
      <c r="J51" s="136">
        <f t="shared" si="11"/>
        <v>-6.7834122074665437E-2</v>
      </c>
    </row>
    <row r="52" spans="2:16" hidden="1" outlineLevel="1" x14ac:dyDescent="0.25">
      <c r="B52" s="88" t="s">
        <v>40</v>
      </c>
      <c r="C52" s="135">
        <v>7.1377246896853972</v>
      </c>
      <c r="D52" s="135">
        <f t="shared" si="8"/>
        <v>0.73693803535655</v>
      </c>
      <c r="E52" s="136">
        <v>7.4778147901399068</v>
      </c>
      <c r="F52" s="136">
        <f t="shared" si="9"/>
        <v>0.70127929774154385</v>
      </c>
      <c r="G52" s="135">
        <v>7.5776976319028009</v>
      </c>
      <c r="H52" s="135">
        <f t="shared" si="10"/>
        <v>1.0519250089142407</v>
      </c>
      <c r="I52" s="136">
        <v>6.9952208544532946</v>
      </c>
      <c r="J52" s="136">
        <f t="shared" si="11"/>
        <v>0.71159209191148864</v>
      </c>
    </row>
    <row r="53" spans="2:16" hidden="1" outlineLevel="1" x14ac:dyDescent="0.25">
      <c r="B53" s="88" t="s">
        <v>41</v>
      </c>
      <c r="C53" s="135">
        <v>8.0508114510135425</v>
      </c>
      <c r="D53" s="135">
        <f t="shared" si="8"/>
        <v>0.19098075517492319</v>
      </c>
      <c r="E53" s="136">
        <v>8.4030626571733453</v>
      </c>
      <c r="F53" s="136">
        <f t="shared" si="9"/>
        <v>0.29188820285527761</v>
      </c>
      <c r="G53" s="135">
        <v>8.8313833028641078</v>
      </c>
      <c r="H53" s="135">
        <f t="shared" si="10"/>
        <v>0.39060775252999136</v>
      </c>
      <c r="I53" s="136">
        <v>8.3000000000000007</v>
      </c>
      <c r="J53" s="136">
        <f t="shared" si="11"/>
        <v>7.1910871033086465E-2</v>
      </c>
    </row>
    <row r="54" spans="2:16" hidden="1" outlineLevel="1" x14ac:dyDescent="0.25">
      <c r="B54" s="88" t="s">
        <v>42</v>
      </c>
      <c r="C54" s="135">
        <v>8.57</v>
      </c>
      <c r="D54" s="135">
        <f t="shared" si="8"/>
        <v>0.31760449956297876</v>
      </c>
      <c r="E54" s="136">
        <v>9.0399999999999991</v>
      </c>
      <c r="F54" s="136">
        <f t="shared" si="9"/>
        <v>0.41999999999999993</v>
      </c>
      <c r="G54" s="135">
        <v>9.2100000000000009</v>
      </c>
      <c r="H54" s="135">
        <f t="shared" si="10"/>
        <v>0.61000000000000121</v>
      </c>
      <c r="I54" s="136">
        <v>9.42</v>
      </c>
      <c r="J54" s="136">
        <f t="shared" si="11"/>
        <v>-9.9999999999999645E-2</v>
      </c>
    </row>
    <row r="55" spans="2:16" hidden="1" outlineLevel="1" x14ac:dyDescent="0.25">
      <c r="B55" s="88" t="s">
        <v>43</v>
      </c>
      <c r="C55" s="135">
        <v>8.859663865546219</v>
      </c>
      <c r="D55" s="135">
        <f t="shared" si="8"/>
        <v>0.41559120905299629</v>
      </c>
      <c r="E55" s="136">
        <v>9.39</v>
      </c>
      <c r="F55" s="136">
        <f t="shared" si="9"/>
        <v>0.55000000000000071</v>
      </c>
      <c r="G55" s="135">
        <v>9.4700000000000006</v>
      </c>
      <c r="H55" s="135">
        <f t="shared" si="10"/>
        <v>0.75999999999999979</v>
      </c>
      <c r="I55" s="136">
        <v>9.33</v>
      </c>
      <c r="J55" s="136">
        <f t="shared" si="11"/>
        <v>-0.11999999999999922</v>
      </c>
    </row>
    <row r="56" spans="2:16" ht="15" customHeight="1" collapsed="1" x14ac:dyDescent="0.25">
      <c r="B56" s="37">
        <v>2011</v>
      </c>
      <c r="C56" s="139">
        <v>7.7962992928766566</v>
      </c>
      <c r="D56" s="139">
        <f t="shared" si="8"/>
        <v>0.297447114643977</v>
      </c>
      <c r="E56" s="139">
        <v>8.3114347092569165</v>
      </c>
      <c r="F56" s="139">
        <f t="shared" si="9"/>
        <v>0.30958422402311037</v>
      </c>
      <c r="G56" s="139">
        <v>8.460157940571067</v>
      </c>
      <c r="H56" s="139">
        <f t="shared" si="10"/>
        <v>0.36623045217325867</v>
      </c>
      <c r="I56" s="139">
        <v>7.4170280535127349</v>
      </c>
      <c r="J56" s="139">
        <f t="shared" si="11"/>
        <v>0.22729099249380447</v>
      </c>
      <c r="M56" s="87"/>
      <c r="N56" s="87"/>
      <c r="O56" s="87"/>
      <c r="P56" s="87"/>
    </row>
    <row r="57" spans="2:16" hidden="1" outlineLevel="1" x14ac:dyDescent="0.25">
      <c r="B57" s="88" t="s">
        <v>32</v>
      </c>
      <c r="C57" s="135">
        <v>7.4864179894831473</v>
      </c>
      <c r="D57" s="135">
        <f t="shared" si="8"/>
        <v>-0.45035224680064534</v>
      </c>
      <c r="E57" s="136">
        <v>8.01</v>
      </c>
      <c r="F57" s="136">
        <f t="shared" si="9"/>
        <v>-0.4260997327235696</v>
      </c>
      <c r="G57" s="135">
        <v>8.27</v>
      </c>
      <c r="H57" s="135">
        <f t="shared" si="10"/>
        <v>-1.7072208957383594E-2</v>
      </c>
      <c r="I57" s="136">
        <v>7.7400869610407605</v>
      </c>
      <c r="J57" s="136">
        <f t="shared" si="11"/>
        <v>-0.31248200201502829</v>
      </c>
    </row>
    <row r="58" spans="2:16" hidden="1" outlineLevel="1" x14ac:dyDescent="0.25">
      <c r="B58" s="88" t="s">
        <v>33</v>
      </c>
      <c r="C58" s="135">
        <v>8.12033864546855</v>
      </c>
      <c r="D58" s="135">
        <f t="shared" si="8"/>
        <v>5.7789224002284811E-2</v>
      </c>
      <c r="E58" s="136">
        <v>8.83</v>
      </c>
      <c r="F58" s="136">
        <f t="shared" si="9"/>
        <v>0.11604276318302276</v>
      </c>
      <c r="G58" s="135">
        <v>8.58</v>
      </c>
      <c r="H58" s="135">
        <f t="shared" si="10"/>
        <v>0.19058253890500865</v>
      </c>
      <c r="I58" s="136">
        <v>7.94</v>
      </c>
      <c r="J58" s="136">
        <f t="shared" si="11"/>
        <v>-4.1548184288942025E-2</v>
      </c>
    </row>
    <row r="59" spans="2:16" hidden="1" outlineLevel="1" x14ac:dyDescent="0.25">
      <c r="B59" s="88" t="s">
        <v>34</v>
      </c>
      <c r="C59" s="135">
        <v>7.0597545703828581</v>
      </c>
      <c r="D59" s="135">
        <f t="shared" si="8"/>
        <v>-4.7346209865665401E-2</v>
      </c>
      <c r="E59" s="136">
        <v>7.55</v>
      </c>
      <c r="F59" s="136">
        <f t="shared" si="9"/>
        <v>-6.5637942184126885E-3</v>
      </c>
      <c r="G59" s="135">
        <v>7.81</v>
      </c>
      <c r="H59" s="135">
        <f t="shared" si="10"/>
        <v>0.13184929253043709</v>
      </c>
      <c r="I59" s="136">
        <v>6.25</v>
      </c>
      <c r="J59" s="136">
        <f t="shared" si="11"/>
        <v>-0.1497950819672127</v>
      </c>
    </row>
    <row r="60" spans="2:16" hidden="1" outlineLevel="1" x14ac:dyDescent="0.25">
      <c r="B60" s="88" t="s">
        <v>35</v>
      </c>
      <c r="C60" s="135">
        <v>7.6183522010157478</v>
      </c>
      <c r="D60" s="135">
        <f t="shared" si="8"/>
        <v>-5.3366025818877283E-2</v>
      </c>
      <c r="E60" s="136">
        <v>8.1579150141643062</v>
      </c>
      <c r="F60" s="136">
        <f t="shared" si="9"/>
        <v>-0.33208498583569401</v>
      </c>
      <c r="G60" s="135">
        <v>8.6818645104301151</v>
      </c>
      <c r="H60" s="135">
        <f t="shared" si="10"/>
        <v>0.61186451043011481</v>
      </c>
      <c r="I60" s="136">
        <v>6.1674207335610438</v>
      </c>
      <c r="J60" s="136">
        <f t="shared" si="11"/>
        <v>-0.69257926643895651</v>
      </c>
    </row>
    <row r="61" spans="2:16" hidden="1" outlineLevel="1" x14ac:dyDescent="0.25">
      <c r="B61" s="88" t="s">
        <v>36</v>
      </c>
      <c r="C61" s="135">
        <v>7.746673459473171</v>
      </c>
      <c r="D61" s="135">
        <f t="shared" si="8"/>
        <v>0.11516134485567786</v>
      </c>
      <c r="E61" s="136">
        <v>8.4056728232189979</v>
      </c>
      <c r="F61" s="136">
        <f t="shared" si="9"/>
        <v>0.2056728232189986</v>
      </c>
      <c r="G61" s="135">
        <v>8.4193019222430987</v>
      </c>
      <c r="H61" s="135">
        <f t="shared" si="10"/>
        <v>0.29930192224309948</v>
      </c>
      <c r="I61" s="136">
        <v>6.1924175610838397</v>
      </c>
      <c r="J61" s="136">
        <f t="shared" si="11"/>
        <v>-0.27758243891616008</v>
      </c>
    </row>
    <row r="62" spans="2:16" hidden="1" outlineLevel="1" x14ac:dyDescent="0.25">
      <c r="B62" s="88" t="s">
        <v>37</v>
      </c>
      <c r="C62" s="135">
        <v>7.2097221329657692</v>
      </c>
      <c r="D62" s="135">
        <f t="shared" si="8"/>
        <v>-0.11217931684364846</v>
      </c>
      <c r="E62" s="136">
        <v>7.9961988357786877</v>
      </c>
      <c r="F62" s="136">
        <f t="shared" si="9"/>
        <v>-7.3801164221312554E-2</v>
      </c>
      <c r="G62" s="135">
        <v>7.8896900575377362</v>
      </c>
      <c r="H62" s="135">
        <f t="shared" si="10"/>
        <v>-2.0309942462263919E-2</v>
      </c>
      <c r="I62" s="136">
        <v>5.9917804245168984</v>
      </c>
      <c r="J62" s="136">
        <f t="shared" si="11"/>
        <v>-0.23821957548310202</v>
      </c>
    </row>
    <row r="63" spans="2:16" hidden="1" outlineLevel="1" x14ac:dyDescent="0.25">
      <c r="B63" s="88" t="s">
        <v>38</v>
      </c>
      <c r="C63" s="135">
        <v>7.0978041995716685</v>
      </c>
      <c r="D63" s="135">
        <f t="shared" si="8"/>
        <v>-0.24405449738538287</v>
      </c>
      <c r="E63" s="136">
        <v>7.7320728954126166</v>
      </c>
      <c r="F63" s="136">
        <f t="shared" si="9"/>
        <v>-0.25224997276931393</v>
      </c>
      <c r="G63" s="135">
        <v>7.8386270730321908</v>
      </c>
      <c r="H63" s="135">
        <f t="shared" si="10"/>
        <v>-0.16333999100118035</v>
      </c>
      <c r="I63" s="136">
        <v>6.3578595834815008</v>
      </c>
      <c r="J63" s="136">
        <f t="shared" si="11"/>
        <v>-0.15110179876335739</v>
      </c>
      <c r="L63" s="93"/>
      <c r="M63" s="93"/>
      <c r="N63" s="93"/>
    </row>
    <row r="64" spans="2:16" hidden="1" outlineLevel="1" x14ac:dyDescent="0.25">
      <c r="B64" s="88" t="s">
        <v>39</v>
      </c>
      <c r="C64" s="135">
        <v>6.8049333373927823</v>
      </c>
      <c r="D64" s="135">
        <f t="shared" si="8"/>
        <v>-0.11244154591918765</v>
      </c>
      <c r="E64" s="136">
        <v>7.188025867988741</v>
      </c>
      <c r="F64" s="136">
        <f t="shared" si="9"/>
        <v>-9.1974132011259258E-2</v>
      </c>
      <c r="G64" s="135">
        <v>7.4561450096384592</v>
      </c>
      <c r="H64" s="135">
        <f t="shared" si="10"/>
        <v>1.6145009638458774E-2</v>
      </c>
      <c r="I64" s="136">
        <v>6.6384177796622144</v>
      </c>
      <c r="J64" s="136">
        <f t="shared" si="11"/>
        <v>-0.10158222033778586</v>
      </c>
    </row>
    <row r="65" spans="2:15" hidden="1" outlineLevel="1" x14ac:dyDescent="0.25">
      <c r="B65" s="88" t="s">
        <v>40</v>
      </c>
      <c r="C65" s="135">
        <v>6.4007866543288472</v>
      </c>
      <c r="D65" s="135">
        <f t="shared" si="8"/>
        <v>-0.57395942028339419</v>
      </c>
      <c r="E65" s="136">
        <v>6.7765354923983629</v>
      </c>
      <c r="F65" s="136">
        <f t="shared" si="9"/>
        <v>-0.92277302976878062</v>
      </c>
      <c r="G65" s="135">
        <v>6.5257726229885602</v>
      </c>
      <c r="H65" s="135">
        <f t="shared" si="10"/>
        <v>-0.73422737701143959</v>
      </c>
      <c r="I65" s="136">
        <v>6.2836287625418059</v>
      </c>
      <c r="J65" s="136">
        <f t="shared" si="11"/>
        <v>-0.11637123745819444</v>
      </c>
    </row>
    <row r="66" spans="2:15" hidden="1" outlineLevel="1" x14ac:dyDescent="0.25">
      <c r="B66" s="88" t="s">
        <v>41</v>
      </c>
      <c r="C66" s="135">
        <v>7.8598306958386193</v>
      </c>
      <c r="D66" s="135">
        <f t="shared" si="8"/>
        <v>-0.16314077236224556</v>
      </c>
      <c r="E66" s="136">
        <v>8.1111744543180677</v>
      </c>
      <c r="F66" s="136">
        <f t="shared" si="9"/>
        <v>-0.45882554568193257</v>
      </c>
      <c r="G66" s="135">
        <v>8.4407755503341164</v>
      </c>
      <c r="H66" s="135">
        <f t="shared" si="10"/>
        <v>0.17077555033411684</v>
      </c>
      <c r="I66" s="136">
        <v>8.2280891289669142</v>
      </c>
      <c r="J66" s="136">
        <f t="shared" si="11"/>
        <v>-0.17191087103308611</v>
      </c>
    </row>
    <row r="67" spans="2:15" hidden="1" outlineLevel="1" x14ac:dyDescent="0.25">
      <c r="B67" s="88" t="s">
        <v>42</v>
      </c>
      <c r="C67" s="135">
        <v>8.2523955004370215</v>
      </c>
      <c r="D67" s="135">
        <f t="shared" si="8"/>
        <v>9.1010892234356433E-2</v>
      </c>
      <c r="E67" s="136">
        <v>8.6199999999999992</v>
      </c>
      <c r="F67" s="136">
        <f t="shared" si="9"/>
        <v>0.33000000000000007</v>
      </c>
      <c r="G67" s="135">
        <v>8.6</v>
      </c>
      <c r="H67" s="135">
        <f t="shared" si="10"/>
        <v>-0.12000000000000099</v>
      </c>
      <c r="I67" s="136">
        <v>9.52</v>
      </c>
      <c r="J67" s="136">
        <f t="shared" si="11"/>
        <v>0.52999999999999936</v>
      </c>
    </row>
    <row r="68" spans="2:15" hidden="1" outlineLevel="1" x14ac:dyDescent="0.25">
      <c r="B68" s="88" t="s">
        <v>43</v>
      </c>
      <c r="C68" s="135">
        <v>8.4440726564932227</v>
      </c>
      <c r="D68" s="135">
        <f t="shared" si="8"/>
        <v>-0.54008672154370707</v>
      </c>
      <c r="E68" s="136">
        <v>8.84</v>
      </c>
      <c r="F68" s="136">
        <f t="shared" si="9"/>
        <v>-0.27999999999999936</v>
      </c>
      <c r="G68" s="135">
        <v>8.7100000000000009</v>
      </c>
      <c r="H68" s="135">
        <f t="shared" si="10"/>
        <v>-0.72999999999999865</v>
      </c>
      <c r="I68" s="136">
        <v>9.4499999999999993</v>
      </c>
      <c r="J68" s="136">
        <f t="shared" si="11"/>
        <v>-0.85000000000000142</v>
      </c>
    </row>
    <row r="69" spans="2:15" collapsed="1" x14ac:dyDescent="0.25">
      <c r="B69" s="37">
        <v>2010</v>
      </c>
      <c r="C69" s="139">
        <v>7.4988521782326796</v>
      </c>
      <c r="D69" s="139">
        <f t="shared" si="8"/>
        <v>-0.17455028602755984</v>
      </c>
      <c r="E69" s="139">
        <v>8.0018504852338062</v>
      </c>
      <c r="F69" s="139">
        <f t="shared" si="9"/>
        <v>-0.19659090246600108</v>
      </c>
      <c r="G69" s="139">
        <v>8.0939274883978083</v>
      </c>
      <c r="H69" s="139">
        <f t="shared" si="10"/>
        <v>-3.5557489616776294E-2</v>
      </c>
      <c r="I69" s="139">
        <v>7.1897370610189304</v>
      </c>
      <c r="J69" s="139">
        <f t="shared" si="11"/>
        <v>-0.18976177874372713</v>
      </c>
    </row>
    <row r="70" spans="2:15" ht="15" hidden="1" customHeight="1" outlineLevel="1" x14ac:dyDescent="0.25">
      <c r="B70" s="88" t="s">
        <v>32</v>
      </c>
      <c r="C70" s="135">
        <v>7.9367702362837926</v>
      </c>
      <c r="D70" s="135">
        <f t="shared" si="8"/>
        <v>-0.24934493108455857</v>
      </c>
      <c r="E70" s="136">
        <v>8.4360997327235694</v>
      </c>
      <c r="F70" s="136">
        <f t="shared" si="9"/>
        <v>-0.21390026727643097</v>
      </c>
      <c r="G70" s="135">
        <v>8.2870722089573832</v>
      </c>
      <c r="H70" s="135">
        <f t="shared" si="10"/>
        <v>-0.50292779104261598</v>
      </c>
      <c r="I70" s="136">
        <v>8.0525689630557888</v>
      </c>
      <c r="J70" s="136">
        <f t="shared" si="11"/>
        <v>-0.30743103694421059</v>
      </c>
      <c r="L70" s="93"/>
      <c r="M70" s="93"/>
      <c r="N70" s="93"/>
    </row>
    <row r="71" spans="2:15" ht="15" hidden="1" customHeight="1" outlineLevel="1" x14ac:dyDescent="0.25">
      <c r="B71" s="88" t="s">
        <v>33</v>
      </c>
      <c r="C71" s="135">
        <v>8.0625494214662652</v>
      </c>
      <c r="D71" s="135">
        <f t="shared" si="8"/>
        <v>0.18277918938214022</v>
      </c>
      <c r="E71" s="136">
        <v>8.7139572368169773</v>
      </c>
      <c r="F71" s="136">
        <f t="shared" si="9"/>
        <v>0.2839572368169776</v>
      </c>
      <c r="G71" s="135">
        <v>8.3894174610949914</v>
      </c>
      <c r="H71" s="135">
        <f t="shared" si="10"/>
        <v>0.26941746109499221</v>
      </c>
      <c r="I71" s="136">
        <v>7.9815481842889424</v>
      </c>
      <c r="J71" s="136">
        <f t="shared" si="11"/>
        <v>-2.8451815711057371E-2</v>
      </c>
      <c r="M71" s="93"/>
      <c r="N71" s="93"/>
      <c r="O71" s="93"/>
    </row>
    <row r="72" spans="2:15" ht="15" hidden="1" customHeight="1" outlineLevel="1" x14ac:dyDescent="0.25">
      <c r="B72" s="88" t="s">
        <v>34</v>
      </c>
      <c r="C72" s="135">
        <v>7.1071007802485235</v>
      </c>
      <c r="D72" s="135">
        <f t="shared" si="8"/>
        <v>-0.34152400107212966</v>
      </c>
      <c r="E72" s="136">
        <v>7.5565637942184125</v>
      </c>
      <c r="F72" s="136">
        <f t="shared" si="9"/>
        <v>-0.46343620578158706</v>
      </c>
      <c r="G72" s="135">
        <v>7.6781507074695625</v>
      </c>
      <c r="H72" s="135">
        <f t="shared" si="10"/>
        <v>-0.21184929253043716</v>
      </c>
      <c r="I72" s="136">
        <v>6.3997950819672127</v>
      </c>
      <c r="J72" s="136">
        <f t="shared" si="11"/>
        <v>-0.78020491803278702</v>
      </c>
    </row>
    <row r="73" spans="2:15" ht="15" hidden="1" customHeight="1" outlineLevel="1" x14ac:dyDescent="0.25">
      <c r="B73" s="88" t="s">
        <v>35</v>
      </c>
      <c r="C73" s="135">
        <v>7.6717182268346251</v>
      </c>
      <c r="D73" s="135">
        <f t="shared" si="8"/>
        <v>-0.21702075706506818</v>
      </c>
      <c r="E73" s="136">
        <v>8.49</v>
      </c>
      <c r="F73" s="136">
        <f t="shared" si="9"/>
        <v>-0.1899999999999995</v>
      </c>
      <c r="G73" s="135">
        <v>8.07</v>
      </c>
      <c r="H73" s="135">
        <f t="shared" si="10"/>
        <v>-0.54999999999999893</v>
      </c>
      <c r="I73" s="136">
        <v>6.86</v>
      </c>
      <c r="J73" s="136">
        <f t="shared" si="11"/>
        <v>-0.35999999999999943</v>
      </c>
    </row>
    <row r="74" spans="2:15" ht="15" hidden="1" customHeight="1" outlineLevel="1" x14ac:dyDescent="0.25">
      <c r="B74" s="88" t="s">
        <v>36</v>
      </c>
      <c r="C74" s="135">
        <v>7.6315121146174931</v>
      </c>
      <c r="D74" s="135">
        <f t="shared" si="8"/>
        <v>-0.18507603992445709</v>
      </c>
      <c r="E74" s="136">
        <v>8.1999999999999993</v>
      </c>
      <c r="F74" s="136">
        <f t="shared" si="9"/>
        <v>-0.3100000000000005</v>
      </c>
      <c r="G74" s="135">
        <v>8.1199999999999992</v>
      </c>
      <c r="H74" s="135">
        <f t="shared" si="10"/>
        <v>-0.38000000000000078</v>
      </c>
      <c r="I74" s="136">
        <v>6.47</v>
      </c>
      <c r="J74" s="136">
        <f t="shared" si="11"/>
        <v>-0.49000000000000021</v>
      </c>
    </row>
    <row r="75" spans="2:15" ht="15" hidden="1" customHeight="1" outlineLevel="1" x14ac:dyDescent="0.25">
      <c r="B75" s="88" t="s">
        <v>37</v>
      </c>
      <c r="C75" s="135">
        <v>7.3219014498094177</v>
      </c>
      <c r="D75" s="135">
        <f t="shared" si="8"/>
        <v>-0.81052783204716672</v>
      </c>
      <c r="E75" s="136">
        <v>8.07</v>
      </c>
      <c r="F75" s="136">
        <f t="shared" si="9"/>
        <v>-1.1999999999999993</v>
      </c>
      <c r="G75" s="135">
        <v>7.91</v>
      </c>
      <c r="H75" s="135">
        <f t="shared" si="10"/>
        <v>-0.91999999999999993</v>
      </c>
      <c r="I75" s="136">
        <v>6.23</v>
      </c>
      <c r="J75" s="136">
        <f t="shared" si="11"/>
        <v>-0.55999999999999961</v>
      </c>
      <c r="M75" s="87"/>
      <c r="N75" s="87"/>
      <c r="O75" s="87"/>
    </row>
    <row r="76" spans="2:15" ht="15" hidden="1" customHeight="1" outlineLevel="1" x14ac:dyDescent="0.25">
      <c r="B76" s="88" t="s">
        <v>38</v>
      </c>
      <c r="C76" s="135">
        <v>7.3418586969570514</v>
      </c>
      <c r="D76" s="135">
        <f t="shared" si="8"/>
        <v>-0.32991360686646143</v>
      </c>
      <c r="E76" s="136">
        <v>7.9843228681819305</v>
      </c>
      <c r="F76" s="136">
        <f t="shared" si="9"/>
        <v>-0.32567713181807001</v>
      </c>
      <c r="G76" s="135">
        <v>8.0019670640333711</v>
      </c>
      <c r="H76" s="135">
        <f t="shared" si="10"/>
        <v>-0.17803293596662861</v>
      </c>
      <c r="I76" s="136">
        <v>6.5089613822448582</v>
      </c>
      <c r="J76" s="136">
        <f t="shared" si="11"/>
        <v>-0.42103861775514151</v>
      </c>
    </row>
    <row r="77" spans="2:15" ht="15" hidden="1" customHeight="1" outlineLevel="1" x14ac:dyDescent="0.25">
      <c r="B77" s="88" t="s">
        <v>39</v>
      </c>
      <c r="C77" s="135">
        <v>6.9173748833119699</v>
      </c>
      <c r="D77" s="135">
        <f t="shared" si="8"/>
        <v>-0.26784965291272389</v>
      </c>
      <c r="E77" s="136">
        <v>7.28</v>
      </c>
      <c r="F77" s="136">
        <f t="shared" si="9"/>
        <v>-0.54</v>
      </c>
      <c r="G77" s="135">
        <v>7.44</v>
      </c>
      <c r="H77" s="135">
        <f t="shared" si="10"/>
        <v>-0.29999999999999982</v>
      </c>
      <c r="I77" s="136">
        <v>6.74</v>
      </c>
      <c r="J77" s="136">
        <f t="shared" si="11"/>
        <v>-0.10999999999999943</v>
      </c>
    </row>
    <row r="78" spans="2:15" ht="15" hidden="1" customHeight="1" outlineLevel="1" x14ac:dyDescent="0.25">
      <c r="B78" s="88" t="s">
        <v>40</v>
      </c>
      <c r="C78" s="135">
        <v>6.9747460746122414</v>
      </c>
      <c r="D78" s="135">
        <f t="shared" si="8"/>
        <v>-0.98068060153978198</v>
      </c>
      <c r="E78" s="136">
        <v>7.6993085221671436</v>
      </c>
      <c r="F78" s="136">
        <f t="shared" si="9"/>
        <v>-0.85069147783285715</v>
      </c>
      <c r="G78" s="135">
        <v>7.26</v>
      </c>
      <c r="H78" s="135">
        <f t="shared" si="10"/>
        <v>-0.99000000000000021</v>
      </c>
      <c r="I78" s="136">
        <v>6.4</v>
      </c>
      <c r="J78" s="136">
        <f t="shared" si="11"/>
        <v>-1.58</v>
      </c>
    </row>
    <row r="79" spans="2:15" ht="15" hidden="1" customHeight="1" outlineLevel="1" x14ac:dyDescent="0.25">
      <c r="B79" s="88" t="s">
        <v>41</v>
      </c>
      <c r="C79" s="135">
        <v>8.0229714682008648</v>
      </c>
      <c r="D79" s="135">
        <f t="shared" si="8"/>
        <v>0.18320119444637939</v>
      </c>
      <c r="E79" s="136">
        <v>8.57</v>
      </c>
      <c r="F79" s="136">
        <f t="shared" si="9"/>
        <v>0.33999999999999986</v>
      </c>
      <c r="G79" s="135">
        <v>8.27</v>
      </c>
      <c r="H79" s="135">
        <f t="shared" si="10"/>
        <v>-0.12000000000000099</v>
      </c>
      <c r="I79" s="136">
        <v>8.4</v>
      </c>
      <c r="J79" s="136">
        <f t="shared" si="11"/>
        <v>0.91999999999999993</v>
      </c>
    </row>
    <row r="80" spans="2:15" ht="15" hidden="1" customHeight="1" outlineLevel="1" x14ac:dyDescent="0.25">
      <c r="B80" s="88" t="s">
        <v>42</v>
      </c>
      <c r="C80" s="135">
        <v>8.1613846082026651</v>
      </c>
      <c r="D80" s="135">
        <f t="shared" si="8"/>
        <v>1.1223057665395331E-2</v>
      </c>
      <c r="E80" s="136">
        <v>8.2899999999999991</v>
      </c>
      <c r="F80" s="136">
        <f t="shared" si="9"/>
        <v>-1.0000000000001563E-2</v>
      </c>
      <c r="G80" s="135">
        <v>8.7200000000000006</v>
      </c>
      <c r="H80" s="135">
        <f t="shared" si="10"/>
        <v>-3.9999999999999147E-2</v>
      </c>
      <c r="I80" s="136">
        <v>8.99</v>
      </c>
      <c r="J80" s="136">
        <f t="shared" si="11"/>
        <v>-0.23000000000000043</v>
      </c>
    </row>
    <row r="81" spans="2:10" ht="15" hidden="1" customHeight="1" outlineLevel="1" x14ac:dyDescent="0.25">
      <c r="B81" s="88" t="s">
        <v>43</v>
      </c>
      <c r="C81" s="135">
        <v>8.9841593780369298</v>
      </c>
      <c r="D81" s="135">
        <f t="shared" si="8"/>
        <v>-0.28937282598164771</v>
      </c>
      <c r="E81" s="136">
        <v>9.1199999999999992</v>
      </c>
      <c r="F81" s="136">
        <f t="shared" si="9"/>
        <v>-0.74000000000000021</v>
      </c>
      <c r="G81" s="135">
        <v>9.44</v>
      </c>
      <c r="H81" s="135">
        <f t="shared" si="10"/>
        <v>-0.17999999999999972</v>
      </c>
      <c r="I81" s="136">
        <v>10.3</v>
      </c>
      <c r="J81" s="136">
        <f t="shared" si="11"/>
        <v>0.62000000000000099</v>
      </c>
    </row>
    <row r="82" spans="2:10" collapsed="1" x14ac:dyDescent="0.25">
      <c r="B82" s="37">
        <v>2009</v>
      </c>
      <c r="C82" s="139">
        <v>7.6734024642602394</v>
      </c>
      <c r="D82" s="139">
        <f t="shared" si="8"/>
        <v>-0.27434471765047785</v>
      </c>
      <c r="E82" s="139">
        <v>8.1984413876998072</v>
      </c>
      <c r="F82" s="139">
        <f t="shared" si="9"/>
        <v>-0.34171515979331701</v>
      </c>
      <c r="G82" s="139">
        <v>8.1294849780145846</v>
      </c>
      <c r="H82" s="139">
        <f t="shared" si="10"/>
        <v>-0.34935057569446926</v>
      </c>
      <c r="I82" s="139">
        <v>7.3794988397626575</v>
      </c>
      <c r="J82" s="139">
        <f t="shared" si="11"/>
        <v>-0.27277701344407568</v>
      </c>
    </row>
    <row r="83" spans="2:10" ht="15" hidden="1" customHeight="1" outlineLevel="1" x14ac:dyDescent="0.25">
      <c r="B83" s="88" t="s">
        <v>32</v>
      </c>
      <c r="C83" s="135">
        <v>8.1861151673683512</v>
      </c>
      <c r="D83" s="135">
        <f t="shared" si="8"/>
        <v>-7.8654324528276476E-2</v>
      </c>
      <c r="E83" s="136">
        <v>8.65</v>
      </c>
      <c r="F83" s="136">
        <f t="shared" si="9"/>
        <v>-0.4399999999999995</v>
      </c>
      <c r="G83" s="135">
        <v>8.7899999999999991</v>
      </c>
      <c r="H83" s="135">
        <f t="shared" si="10"/>
        <v>8.9999999999999858E-2</v>
      </c>
      <c r="I83" s="136">
        <v>8.36</v>
      </c>
      <c r="J83" s="136">
        <f t="shared" si="11"/>
        <v>0.37999999999999901</v>
      </c>
    </row>
    <row r="84" spans="2:10" ht="15" hidden="1" customHeight="1" outlineLevel="1" x14ac:dyDescent="0.25">
      <c r="B84" s="88" t="s">
        <v>33</v>
      </c>
      <c r="C84" s="135">
        <v>7.879770232084125</v>
      </c>
      <c r="D84" s="135">
        <f t="shared" si="8"/>
        <v>-9.6316581895286468E-2</v>
      </c>
      <c r="E84" s="136">
        <v>8.43</v>
      </c>
      <c r="F84" s="136">
        <f t="shared" si="9"/>
        <v>8.0000000000000071E-2</v>
      </c>
      <c r="G84" s="135">
        <v>8.1199999999999992</v>
      </c>
      <c r="H84" s="135">
        <f t="shared" si="10"/>
        <v>-0.45000000000000107</v>
      </c>
      <c r="I84" s="136">
        <v>8.01</v>
      </c>
      <c r="J84" s="136">
        <f t="shared" si="11"/>
        <v>2.9999999999999361E-2</v>
      </c>
    </row>
    <row r="85" spans="2:10" ht="15" hidden="1" customHeight="1" outlineLevel="1" x14ac:dyDescent="0.25">
      <c r="B85" s="88" t="s">
        <v>34</v>
      </c>
      <c r="C85" s="135">
        <v>7.4486247813206532</v>
      </c>
      <c r="D85" s="135">
        <f t="shared" si="8"/>
        <v>7.2366068803741967E-2</v>
      </c>
      <c r="E85" s="136">
        <v>8.02</v>
      </c>
      <c r="F85" s="136">
        <f t="shared" si="9"/>
        <v>-3.0000000000001137E-2</v>
      </c>
      <c r="G85" s="135">
        <v>7.89</v>
      </c>
      <c r="H85" s="135">
        <f t="shared" si="10"/>
        <v>8.9999999999999858E-2</v>
      </c>
      <c r="I85" s="136">
        <v>7.18</v>
      </c>
      <c r="J85" s="136">
        <f t="shared" si="11"/>
        <v>0.62000000000000011</v>
      </c>
    </row>
    <row r="86" spans="2:10" ht="15" hidden="1" customHeight="1" outlineLevel="1" x14ac:dyDescent="0.25">
      <c r="B86" s="88" t="s">
        <v>35</v>
      </c>
      <c r="C86" s="135">
        <v>7.8887389838996933</v>
      </c>
      <c r="D86" s="135">
        <f t="shared" si="8"/>
        <v>3.0160891737101458E-2</v>
      </c>
      <c r="E86" s="136">
        <v>8.68</v>
      </c>
      <c r="F86" s="136">
        <f t="shared" si="9"/>
        <v>-5.0000000000000711E-2</v>
      </c>
      <c r="G86" s="135">
        <v>8.6199999999999992</v>
      </c>
      <c r="H86" s="135">
        <f t="shared" si="10"/>
        <v>0</v>
      </c>
      <c r="I86" s="136">
        <v>7.22</v>
      </c>
      <c r="J86" s="136">
        <f t="shared" si="11"/>
        <v>0.34999999999999964</v>
      </c>
    </row>
    <row r="87" spans="2:10" ht="13.5" hidden="1" customHeight="1" outlineLevel="1" x14ac:dyDescent="0.25">
      <c r="B87" s="88" t="s">
        <v>36</v>
      </c>
      <c r="C87" s="135">
        <v>7.8165881545419502</v>
      </c>
      <c r="D87" s="135">
        <f t="shared" si="8"/>
        <v>-0.18649172559244498</v>
      </c>
      <c r="E87" s="136">
        <v>8.51</v>
      </c>
      <c r="F87" s="136">
        <f t="shared" si="9"/>
        <v>-0.3100000000000005</v>
      </c>
      <c r="G87" s="135">
        <v>8.5</v>
      </c>
      <c r="H87" s="135">
        <f t="shared" si="10"/>
        <v>-0.26999999999999957</v>
      </c>
      <c r="I87" s="136">
        <v>6.96</v>
      </c>
      <c r="J87" s="136">
        <f t="shared" si="11"/>
        <v>0.20000000000000018</v>
      </c>
    </row>
    <row r="88" spans="2:10" ht="13.5" hidden="1" customHeight="1" outlineLevel="1" x14ac:dyDescent="0.25">
      <c r="B88" s="88" t="s">
        <v>37</v>
      </c>
      <c r="C88" s="135">
        <v>8.1324292818565844</v>
      </c>
      <c r="D88" s="135">
        <f t="shared" si="8"/>
        <v>0.23258823367552051</v>
      </c>
      <c r="E88" s="136">
        <v>9.27</v>
      </c>
      <c r="F88" s="136">
        <f t="shared" si="9"/>
        <v>0.45999999999999908</v>
      </c>
      <c r="G88" s="135">
        <v>8.83</v>
      </c>
      <c r="H88" s="135">
        <f t="shared" si="10"/>
        <v>-1.9999999999999574E-2</v>
      </c>
      <c r="I88" s="136">
        <v>6.79</v>
      </c>
      <c r="J88" s="136">
        <f t="shared" si="11"/>
        <v>0.21999999999999975</v>
      </c>
    </row>
    <row r="89" spans="2:10" ht="15" hidden="1" customHeight="1" outlineLevel="1" x14ac:dyDescent="0.25">
      <c r="B89" s="88" t="s">
        <v>38</v>
      </c>
      <c r="C89" s="135">
        <v>7.6717723038235128</v>
      </c>
      <c r="D89" s="135">
        <f t="shared" si="8"/>
        <v>0.54770399480467091</v>
      </c>
      <c r="E89" s="136">
        <v>8.31</v>
      </c>
      <c r="F89" s="136">
        <f t="shared" si="9"/>
        <v>0.71000000000000085</v>
      </c>
      <c r="G89" s="135">
        <v>8.18</v>
      </c>
      <c r="H89" s="135">
        <f t="shared" si="10"/>
        <v>0.37000000000000011</v>
      </c>
      <c r="I89" s="136">
        <v>6.93</v>
      </c>
      <c r="J89" s="136">
        <f t="shared" si="11"/>
        <v>0.62999999999999989</v>
      </c>
    </row>
    <row r="90" spans="2:10" ht="15" hidden="1" customHeight="1" outlineLevel="1" x14ac:dyDescent="0.25">
      <c r="B90" s="88" t="s">
        <v>39</v>
      </c>
      <c r="C90" s="135">
        <v>7.1852245362246938</v>
      </c>
      <c r="D90" s="135">
        <f t="shared" si="8"/>
        <v>-0.74777561309327467</v>
      </c>
      <c r="E90" s="136">
        <v>7.82</v>
      </c>
      <c r="F90" s="136">
        <f t="shared" si="9"/>
        <v>-0.83999999999999986</v>
      </c>
      <c r="G90" s="135">
        <v>7.74</v>
      </c>
      <c r="H90" s="135">
        <f t="shared" si="10"/>
        <v>-0.91999999999999993</v>
      </c>
      <c r="I90" s="136">
        <v>6.85</v>
      </c>
      <c r="J90" s="136">
        <f t="shared" si="11"/>
        <v>-8.0000000000000071E-2</v>
      </c>
    </row>
    <row r="91" spans="2:10" ht="15" hidden="1" customHeight="1" outlineLevel="1" x14ac:dyDescent="0.25">
      <c r="B91" s="88" t="s">
        <v>40</v>
      </c>
      <c r="C91" s="135">
        <v>7.9554266761520234</v>
      </c>
      <c r="D91" s="135">
        <f t="shared" si="8"/>
        <v>0.42234069756053039</v>
      </c>
      <c r="E91" s="136">
        <v>8.5500000000000007</v>
      </c>
      <c r="F91" s="136">
        <f t="shared" si="9"/>
        <v>0.49000000000000021</v>
      </c>
      <c r="G91" s="135">
        <v>8.25</v>
      </c>
      <c r="H91" s="135">
        <f t="shared" si="10"/>
        <v>0.16000000000000014</v>
      </c>
      <c r="I91" s="136">
        <v>7.98</v>
      </c>
      <c r="J91" s="136">
        <f t="shared" si="11"/>
        <v>1.1100000000000003</v>
      </c>
    </row>
    <row r="92" spans="2:10" ht="15" hidden="1" customHeight="1" outlineLevel="1" x14ac:dyDescent="0.25">
      <c r="B92" s="88" t="s">
        <v>41</v>
      </c>
      <c r="C92" s="135">
        <v>7.8397702737544854</v>
      </c>
      <c r="D92" s="135">
        <f t="shared" si="8"/>
        <v>-6.1495295363092062E-2</v>
      </c>
      <c r="E92" s="136">
        <v>8.23</v>
      </c>
      <c r="F92" s="136">
        <f t="shared" si="9"/>
        <v>9.9999999999999645E-2</v>
      </c>
      <c r="G92" s="135">
        <v>8.39</v>
      </c>
      <c r="H92" s="135">
        <f t="shared" si="10"/>
        <v>-9.9999999999997868E-3</v>
      </c>
      <c r="I92" s="136">
        <v>7.48</v>
      </c>
      <c r="J92" s="136">
        <f t="shared" si="11"/>
        <v>-1.0199999999999996</v>
      </c>
    </row>
    <row r="93" spans="2:10" ht="15" hidden="1" customHeight="1" outlineLevel="1" x14ac:dyDescent="0.25">
      <c r="B93" s="88" t="s">
        <v>42</v>
      </c>
      <c r="C93" s="135">
        <v>8.1501615505372698</v>
      </c>
      <c r="D93" s="135">
        <f t="shared" si="8"/>
        <v>-0.19827175464384084</v>
      </c>
      <c r="E93" s="136">
        <v>8.3000000000000007</v>
      </c>
      <c r="F93" s="136">
        <f t="shared" si="9"/>
        <v>-0.20999999999999908</v>
      </c>
      <c r="G93" s="135">
        <v>8.76</v>
      </c>
      <c r="H93" s="135">
        <f t="shared" si="10"/>
        <v>3.9999999999999147E-2</v>
      </c>
      <c r="I93" s="136">
        <v>9.2200000000000006</v>
      </c>
      <c r="J93" s="136">
        <f t="shared" si="11"/>
        <v>8.9999999999999858E-2</v>
      </c>
    </row>
    <row r="94" spans="2:10" ht="15" hidden="1" customHeight="1" outlineLevel="1" x14ac:dyDescent="0.25">
      <c r="B94" s="88" t="s">
        <v>43</v>
      </c>
      <c r="C94" s="135">
        <v>9.2735322040185775</v>
      </c>
      <c r="D94" s="135">
        <f t="shared" si="8"/>
        <v>7.8287979871753066E-2</v>
      </c>
      <c r="E94" s="136">
        <v>9.86</v>
      </c>
      <c r="F94" s="136">
        <f t="shared" si="9"/>
        <v>0.25999999999999979</v>
      </c>
      <c r="G94" s="135">
        <v>9.6199999999999992</v>
      </c>
      <c r="H94" s="135">
        <f t="shared" si="10"/>
        <v>0.22999999999999865</v>
      </c>
      <c r="I94" s="136">
        <v>9.68</v>
      </c>
      <c r="J94" s="136">
        <f t="shared" si="11"/>
        <v>-1.9999999999999574E-2</v>
      </c>
    </row>
    <row r="95" spans="2:10" collapsed="1" x14ac:dyDescent="0.25">
      <c r="B95" s="37">
        <v>2008</v>
      </c>
      <c r="C95" s="139">
        <v>7.9477471819107173</v>
      </c>
      <c r="D95" s="139">
        <f t="shared" si="8"/>
        <v>2.905718422156589E-3</v>
      </c>
      <c r="E95" s="139">
        <v>8.5401565474931243</v>
      </c>
      <c r="F95" s="139">
        <f t="shared" si="9"/>
        <v>1.6909883088906952E-2</v>
      </c>
      <c r="G95" s="139">
        <v>8.4788355537090538</v>
      </c>
      <c r="H95" s="139">
        <f t="shared" si="10"/>
        <v>-5.5505329127216285E-2</v>
      </c>
      <c r="I95" s="139">
        <v>7.6522758532067332</v>
      </c>
      <c r="J95" s="139">
        <f t="shared" si="11"/>
        <v>0.23236929736358469</v>
      </c>
    </row>
    <row r="96" spans="2:10" ht="15" hidden="1" customHeight="1" outlineLevel="1" x14ac:dyDescent="0.25">
      <c r="B96" s="88" t="s">
        <v>32</v>
      </c>
      <c r="C96" s="135">
        <v>8.2647694918966277</v>
      </c>
      <c r="D96" s="135">
        <f t="shared" ref="D96:D108" si="12">C96-C109</f>
        <v>0.41118309476933845</v>
      </c>
      <c r="E96" s="136">
        <v>9.09</v>
      </c>
      <c r="F96" s="136">
        <f t="shared" ref="F96:F108" si="13">E96-E109</f>
        <v>0.89000000000000057</v>
      </c>
      <c r="G96" s="135">
        <v>8.6999999999999993</v>
      </c>
      <c r="H96" s="135">
        <f t="shared" ref="H96:H108" si="14">G96-G109</f>
        <v>0.26999999999999957</v>
      </c>
      <c r="I96" s="136">
        <v>7.98</v>
      </c>
      <c r="J96" s="136">
        <f t="shared" ref="J96:J108" si="15">I96-I109</f>
        <v>-2.9999999999999361E-2</v>
      </c>
    </row>
    <row r="97" spans="2:12" ht="15" hidden="1" customHeight="1" outlineLevel="1" x14ac:dyDescent="0.25">
      <c r="B97" s="88" t="s">
        <v>33</v>
      </c>
      <c r="C97" s="135">
        <v>7.9760868139794114</v>
      </c>
      <c r="D97" s="135">
        <f t="shared" si="12"/>
        <v>-0.31439700590189279</v>
      </c>
      <c r="E97" s="136">
        <v>8.35</v>
      </c>
      <c r="F97" s="136">
        <f t="shared" si="13"/>
        <v>-0.34999999999999964</v>
      </c>
      <c r="G97" s="135">
        <v>8.57</v>
      </c>
      <c r="H97" s="135">
        <f t="shared" si="14"/>
        <v>-0.33999999999999986</v>
      </c>
      <c r="I97" s="136">
        <v>7.98</v>
      </c>
      <c r="J97" s="136">
        <f t="shared" si="15"/>
        <v>-0.21999999999999886</v>
      </c>
    </row>
    <row r="98" spans="2:12" ht="15" hidden="1" customHeight="1" outlineLevel="1" x14ac:dyDescent="0.25">
      <c r="B98" s="88" t="s">
        <v>34</v>
      </c>
      <c r="C98" s="135">
        <v>7.3762587125169112</v>
      </c>
      <c r="D98" s="135">
        <f t="shared" si="12"/>
        <v>-0.18526153593793371</v>
      </c>
      <c r="E98" s="136">
        <v>8.0500000000000007</v>
      </c>
      <c r="F98" s="136">
        <f t="shared" si="13"/>
        <v>9.0000000000000746E-2</v>
      </c>
      <c r="G98" s="135">
        <v>7.8</v>
      </c>
      <c r="H98" s="135">
        <f t="shared" si="14"/>
        <v>-0.19000000000000039</v>
      </c>
      <c r="I98" s="136">
        <v>6.56</v>
      </c>
      <c r="J98" s="136">
        <f t="shared" si="15"/>
        <v>-0.57000000000000028</v>
      </c>
    </row>
    <row r="99" spans="2:12" ht="15" hidden="1" customHeight="1" outlineLevel="1" x14ac:dyDescent="0.25">
      <c r="B99" s="88" t="s">
        <v>35</v>
      </c>
      <c r="C99" s="135">
        <v>7.8585780921625918</v>
      </c>
      <c r="D99" s="135">
        <f t="shared" si="12"/>
        <v>0.3418211093679222</v>
      </c>
      <c r="E99" s="136">
        <v>8.73</v>
      </c>
      <c r="F99" s="136">
        <f t="shared" si="13"/>
        <v>0.67999999999999972</v>
      </c>
      <c r="G99" s="135">
        <v>8.6199999999999992</v>
      </c>
      <c r="H99" s="135">
        <f t="shared" si="14"/>
        <v>0.33999999999999986</v>
      </c>
      <c r="I99" s="136">
        <v>6.87</v>
      </c>
      <c r="J99" s="136">
        <f t="shared" si="15"/>
        <v>8.0000000000000071E-2</v>
      </c>
    </row>
    <row r="100" spans="2:12" ht="15" hidden="1" customHeight="1" outlineLevel="1" x14ac:dyDescent="0.25">
      <c r="B100" s="88" t="s">
        <v>36</v>
      </c>
      <c r="C100" s="135">
        <v>8.0030798801343952</v>
      </c>
      <c r="D100" s="135">
        <f t="shared" si="12"/>
        <v>-0.52925320116594499</v>
      </c>
      <c r="E100" s="136">
        <v>8.82</v>
      </c>
      <c r="F100" s="136">
        <f t="shared" si="13"/>
        <v>-0.69999999999999929</v>
      </c>
      <c r="G100" s="135">
        <v>8.77</v>
      </c>
      <c r="H100" s="135">
        <f t="shared" si="14"/>
        <v>-0.59999999999999964</v>
      </c>
      <c r="I100" s="136">
        <v>6.76</v>
      </c>
      <c r="J100" s="136">
        <f t="shared" si="15"/>
        <v>-0.19000000000000039</v>
      </c>
    </row>
    <row r="101" spans="2:12" ht="15" hidden="1" customHeight="1" outlineLevel="1" x14ac:dyDescent="0.25">
      <c r="B101" s="88" t="s">
        <v>37</v>
      </c>
      <c r="C101" s="135">
        <v>7.8998410481810639</v>
      </c>
      <c r="D101" s="135">
        <f t="shared" si="12"/>
        <v>-0.38587764538012959</v>
      </c>
      <c r="E101" s="136">
        <v>8.81</v>
      </c>
      <c r="F101" s="136">
        <f t="shared" si="13"/>
        <v>-0.27999999999999936</v>
      </c>
      <c r="G101" s="135">
        <v>8.85</v>
      </c>
      <c r="H101" s="135">
        <f t="shared" si="14"/>
        <v>-0.58999999999999986</v>
      </c>
      <c r="I101" s="136">
        <v>6.57</v>
      </c>
      <c r="J101" s="136">
        <f t="shared" si="15"/>
        <v>-0.3199999999999994</v>
      </c>
    </row>
    <row r="102" spans="2:12" ht="15" hidden="1" customHeight="1" outlineLevel="1" thickBot="1" x14ac:dyDescent="0.25">
      <c r="B102" s="88" t="s">
        <v>38</v>
      </c>
      <c r="C102" s="135">
        <v>7.1240683090188419</v>
      </c>
      <c r="D102" s="135">
        <f t="shared" si="12"/>
        <v>-0.37036971892157045</v>
      </c>
      <c r="E102" s="136">
        <v>7.6</v>
      </c>
      <c r="F102" s="136">
        <f t="shared" si="13"/>
        <v>-0.35000000000000053</v>
      </c>
      <c r="G102" s="135">
        <v>7.81</v>
      </c>
      <c r="H102" s="135">
        <f t="shared" si="14"/>
        <v>-0.60000000000000053</v>
      </c>
      <c r="I102" s="136">
        <v>6.3</v>
      </c>
      <c r="J102" s="136">
        <f t="shared" si="15"/>
        <v>-0.58000000000000007</v>
      </c>
    </row>
    <row r="103" spans="2:12" ht="16.5" hidden="1" customHeight="1" outlineLevel="1" thickBot="1" x14ac:dyDescent="0.3">
      <c r="B103" s="88" t="s">
        <v>39</v>
      </c>
      <c r="C103" s="135">
        <v>7.9330001493179685</v>
      </c>
      <c r="D103" s="135">
        <f t="shared" si="12"/>
        <v>-9.4676640072881568E-3</v>
      </c>
      <c r="E103" s="136">
        <v>8.66</v>
      </c>
      <c r="F103" s="136">
        <f t="shared" si="13"/>
        <v>0.12000000000000099</v>
      </c>
      <c r="G103" s="135">
        <v>8.66</v>
      </c>
      <c r="H103" s="135">
        <f t="shared" si="14"/>
        <v>-1.9999999999999574E-2</v>
      </c>
      <c r="I103" s="136">
        <v>6.93</v>
      </c>
      <c r="J103" s="136">
        <f t="shared" si="15"/>
        <v>-0.41999999999999993</v>
      </c>
      <c r="L103" s="40" t="s">
        <v>44</v>
      </c>
    </row>
    <row r="104" spans="2:12" ht="15" hidden="1" customHeight="1" outlineLevel="1" x14ac:dyDescent="0.25">
      <c r="B104" s="88" t="s">
        <v>40</v>
      </c>
      <c r="C104" s="135">
        <v>7.533085978591493</v>
      </c>
      <c r="D104" s="135">
        <f t="shared" si="12"/>
        <v>1.3333993111463549E-2</v>
      </c>
      <c r="E104" s="136">
        <v>8.06</v>
      </c>
      <c r="F104" s="136">
        <f t="shared" si="13"/>
        <v>-1.9999999999999574E-2</v>
      </c>
      <c r="G104" s="135">
        <v>8.09</v>
      </c>
      <c r="H104" s="135">
        <f t="shared" si="14"/>
        <v>0.14999999999999947</v>
      </c>
      <c r="I104" s="136">
        <v>6.87</v>
      </c>
      <c r="J104" s="136">
        <f t="shared" si="15"/>
        <v>-8.0000000000000071E-2</v>
      </c>
    </row>
    <row r="105" spans="2:12" ht="15" hidden="1" customHeight="1" outlineLevel="1" x14ac:dyDescent="0.25">
      <c r="B105" s="88" t="s">
        <v>41</v>
      </c>
      <c r="C105" s="135">
        <v>7.9012655691175775</v>
      </c>
      <c r="D105" s="135">
        <f t="shared" si="12"/>
        <v>-0.33724286966505712</v>
      </c>
      <c r="E105" s="136">
        <v>8.1300000000000008</v>
      </c>
      <c r="F105" s="136">
        <f t="shared" si="13"/>
        <v>-0.44999999999999929</v>
      </c>
      <c r="G105" s="135">
        <v>8.4</v>
      </c>
      <c r="H105" s="135">
        <f t="shared" si="14"/>
        <v>-0.29999999999999893</v>
      </c>
      <c r="I105" s="136">
        <v>8.5</v>
      </c>
      <c r="J105" s="136">
        <f t="shared" si="15"/>
        <v>-0.26999999999999957</v>
      </c>
    </row>
    <row r="106" spans="2:12" ht="15" hidden="1" customHeight="1" outlineLevel="1" x14ac:dyDescent="0.25">
      <c r="B106" s="88" t="s">
        <v>42</v>
      </c>
      <c r="C106" s="135">
        <v>8.3484333051811106</v>
      </c>
      <c r="D106" s="135">
        <f t="shared" si="12"/>
        <v>-0.13011692927560681</v>
      </c>
      <c r="E106" s="136">
        <v>8.51</v>
      </c>
      <c r="F106" s="136">
        <f t="shared" si="13"/>
        <v>-0.26999999999999957</v>
      </c>
      <c r="G106" s="135">
        <v>8.7200000000000006</v>
      </c>
      <c r="H106" s="135">
        <f t="shared" si="14"/>
        <v>-0.4399999999999995</v>
      </c>
      <c r="I106" s="136">
        <v>9.1300000000000008</v>
      </c>
      <c r="J106" s="136">
        <f t="shared" si="15"/>
        <v>0.20000000000000107</v>
      </c>
    </row>
    <row r="107" spans="2:12" ht="15" hidden="1" customHeight="1" outlineLevel="1" x14ac:dyDescent="0.25">
      <c r="B107" s="88" t="s">
        <v>43</v>
      </c>
      <c r="C107" s="135">
        <v>9.1952442241468244</v>
      </c>
      <c r="D107" s="135">
        <f t="shared" si="12"/>
        <v>0.2733815994746589</v>
      </c>
      <c r="E107" s="136">
        <v>9.6</v>
      </c>
      <c r="F107" s="136">
        <f t="shared" si="13"/>
        <v>9.9999999999997868E-3</v>
      </c>
      <c r="G107" s="135">
        <v>9.39</v>
      </c>
      <c r="H107" s="135">
        <f t="shared" si="14"/>
        <v>0.48000000000000043</v>
      </c>
      <c r="I107" s="136">
        <v>9.6999999999999993</v>
      </c>
      <c r="J107" s="136">
        <f t="shared" si="15"/>
        <v>0.23999999999999844</v>
      </c>
    </row>
    <row r="108" spans="2:12" collapsed="1" x14ac:dyDescent="0.25">
      <c r="B108" s="37">
        <v>2007</v>
      </c>
      <c r="C108" s="139">
        <v>7.9448414634885607</v>
      </c>
      <c r="D108" s="139">
        <f t="shared" si="12"/>
        <v>-0.10660970714706242</v>
      </c>
      <c r="E108" s="139">
        <v>8.5232466644042173</v>
      </c>
      <c r="F108" s="139">
        <f t="shared" si="13"/>
        <v>-6.3904544111387906E-2</v>
      </c>
      <c r="G108" s="139">
        <v>8.5343408828362701</v>
      </c>
      <c r="H108" s="139">
        <f t="shared" si="14"/>
        <v>-0.14722058882153455</v>
      </c>
      <c r="I108" s="139">
        <v>7.4199065558431485</v>
      </c>
      <c r="J108" s="139">
        <f t="shared" si="15"/>
        <v>-0.17561320864949526</v>
      </c>
    </row>
    <row r="109" spans="2:12" ht="15" hidden="1" customHeight="1" outlineLevel="1" x14ac:dyDescent="0.25">
      <c r="B109" s="88" t="s">
        <v>32</v>
      </c>
      <c r="C109" s="135">
        <v>7.8535863971272892</v>
      </c>
      <c r="D109" s="140"/>
      <c r="E109" s="136">
        <v>8.1999999999999993</v>
      </c>
      <c r="F109" s="136"/>
      <c r="G109" s="135">
        <v>8.43</v>
      </c>
      <c r="H109" s="140"/>
      <c r="I109" s="136">
        <v>8.01</v>
      </c>
      <c r="J109" s="136"/>
    </row>
    <row r="110" spans="2:12" ht="15" hidden="1" customHeight="1" outlineLevel="1" x14ac:dyDescent="0.25">
      <c r="B110" s="88" t="s">
        <v>33</v>
      </c>
      <c r="C110" s="135">
        <v>8.2904838198813042</v>
      </c>
      <c r="D110" s="140"/>
      <c r="E110" s="136">
        <v>8.6999999999999993</v>
      </c>
      <c r="F110" s="136"/>
      <c r="G110" s="135">
        <v>8.91</v>
      </c>
      <c r="H110" s="140"/>
      <c r="I110" s="136">
        <v>8.1999999999999993</v>
      </c>
      <c r="J110" s="136"/>
    </row>
    <row r="111" spans="2:12" ht="15" hidden="1" customHeight="1" outlineLevel="1" x14ac:dyDescent="0.25">
      <c r="B111" s="88" t="s">
        <v>34</v>
      </c>
      <c r="C111" s="135">
        <v>7.5615202484548449</v>
      </c>
      <c r="D111" s="140"/>
      <c r="E111" s="136">
        <v>7.96</v>
      </c>
      <c r="F111" s="136"/>
      <c r="G111" s="135">
        <v>7.99</v>
      </c>
      <c r="H111" s="140"/>
      <c r="I111" s="136">
        <v>7.13</v>
      </c>
      <c r="J111" s="136"/>
    </row>
    <row r="112" spans="2:12" ht="15" hidden="1" customHeight="1" outlineLevel="1" x14ac:dyDescent="0.25">
      <c r="B112" s="88" t="s">
        <v>35</v>
      </c>
      <c r="C112" s="135">
        <v>7.5167569827946696</v>
      </c>
      <c r="D112" s="140"/>
      <c r="E112" s="136">
        <v>8.0500000000000007</v>
      </c>
      <c r="F112" s="136"/>
      <c r="G112" s="135">
        <v>8.2799999999999994</v>
      </c>
      <c r="H112" s="140"/>
      <c r="I112" s="136">
        <v>6.79</v>
      </c>
      <c r="J112" s="136"/>
    </row>
    <row r="113" spans="2:10" ht="15" hidden="1" customHeight="1" outlineLevel="1" x14ac:dyDescent="0.25">
      <c r="B113" s="88" t="s">
        <v>36</v>
      </c>
      <c r="C113" s="135">
        <v>8.5323330813003402</v>
      </c>
      <c r="D113" s="140"/>
      <c r="E113" s="136">
        <v>9.52</v>
      </c>
      <c r="F113" s="136"/>
      <c r="G113" s="135">
        <v>9.3699999999999992</v>
      </c>
      <c r="H113" s="140"/>
      <c r="I113" s="136">
        <v>6.95</v>
      </c>
      <c r="J113" s="136"/>
    </row>
    <row r="114" spans="2:10" ht="15" hidden="1" customHeight="1" outlineLevel="1" x14ac:dyDescent="0.25">
      <c r="B114" s="88" t="s">
        <v>37</v>
      </c>
      <c r="C114" s="135">
        <v>8.2857186935611935</v>
      </c>
      <c r="D114" s="140"/>
      <c r="E114" s="136">
        <v>9.09</v>
      </c>
      <c r="F114" s="136"/>
      <c r="G114" s="135">
        <v>9.44</v>
      </c>
      <c r="H114" s="140"/>
      <c r="I114" s="136">
        <v>6.89</v>
      </c>
      <c r="J114" s="136"/>
    </row>
    <row r="115" spans="2:10" ht="15" hidden="1" customHeight="1" outlineLevel="1" x14ac:dyDescent="0.25">
      <c r="B115" s="88" t="s">
        <v>38</v>
      </c>
      <c r="C115" s="135">
        <v>7.4944380279404124</v>
      </c>
      <c r="D115" s="140"/>
      <c r="E115" s="136">
        <v>7.95</v>
      </c>
      <c r="F115" s="136"/>
      <c r="G115" s="135">
        <v>8.41</v>
      </c>
      <c r="H115" s="140"/>
      <c r="I115" s="136">
        <v>6.88</v>
      </c>
      <c r="J115" s="136"/>
    </row>
    <row r="116" spans="2:10" ht="15" hidden="1" customHeight="1" outlineLevel="1" x14ac:dyDescent="0.25">
      <c r="B116" s="88" t="s">
        <v>39</v>
      </c>
      <c r="C116" s="135">
        <v>7.9424678133252566</v>
      </c>
      <c r="D116" s="140"/>
      <c r="E116" s="136">
        <v>8.5399999999999991</v>
      </c>
      <c r="F116" s="136"/>
      <c r="G116" s="135">
        <v>8.68</v>
      </c>
      <c r="H116" s="140"/>
      <c r="I116" s="136">
        <v>7.35</v>
      </c>
      <c r="J116" s="136"/>
    </row>
    <row r="117" spans="2:10" ht="15" hidden="1" customHeight="1" outlineLevel="1" x14ac:dyDescent="0.25">
      <c r="B117" s="88" t="s">
        <v>40</v>
      </c>
      <c r="C117" s="135">
        <v>7.5197519854800294</v>
      </c>
      <c r="D117" s="140"/>
      <c r="E117" s="136">
        <v>8.08</v>
      </c>
      <c r="F117" s="136"/>
      <c r="G117" s="135">
        <v>7.94</v>
      </c>
      <c r="H117" s="140"/>
      <c r="I117" s="136">
        <v>6.95</v>
      </c>
      <c r="J117" s="136"/>
    </row>
    <row r="118" spans="2:10" ht="15" hidden="1" customHeight="1" outlineLevel="1" x14ac:dyDescent="0.25">
      <c r="B118" s="88" t="s">
        <v>41</v>
      </c>
      <c r="C118" s="135">
        <v>8.2385084387826346</v>
      </c>
      <c r="D118" s="140"/>
      <c r="E118" s="136">
        <v>8.58</v>
      </c>
      <c r="F118" s="136"/>
      <c r="G118" s="135">
        <v>8.6999999999999993</v>
      </c>
      <c r="H118" s="140"/>
      <c r="I118" s="136">
        <v>8.77</v>
      </c>
      <c r="J118" s="136"/>
    </row>
    <row r="119" spans="2:10" ht="15" hidden="1" customHeight="1" outlineLevel="1" x14ac:dyDescent="0.25">
      <c r="B119" s="88" t="s">
        <v>42</v>
      </c>
      <c r="C119" s="135">
        <v>8.4785502344567174</v>
      </c>
      <c r="D119" s="140"/>
      <c r="E119" s="136">
        <v>8.7799999999999994</v>
      </c>
      <c r="F119" s="136"/>
      <c r="G119" s="135">
        <v>9.16</v>
      </c>
      <c r="H119" s="140"/>
      <c r="I119" s="136">
        <v>8.93</v>
      </c>
      <c r="J119" s="136"/>
    </row>
    <row r="120" spans="2:10" ht="15" hidden="1" customHeight="1" outlineLevel="1" x14ac:dyDescent="0.25">
      <c r="B120" s="88" t="s">
        <v>43</v>
      </c>
      <c r="C120" s="135">
        <v>8.9218626246721655</v>
      </c>
      <c r="D120" s="140"/>
      <c r="E120" s="136">
        <v>9.59</v>
      </c>
      <c r="F120" s="136"/>
      <c r="G120" s="135">
        <v>8.91</v>
      </c>
      <c r="H120" s="140"/>
      <c r="I120" s="136">
        <v>9.4600000000000009</v>
      </c>
      <c r="J120" s="136"/>
    </row>
    <row r="121" spans="2:10" collapsed="1" x14ac:dyDescent="0.25">
      <c r="B121" s="37">
        <v>2006</v>
      </c>
      <c r="C121" s="139">
        <v>8.0514511706356231</v>
      </c>
      <c r="D121" s="141"/>
      <c r="E121" s="139">
        <v>8.5871512085156052</v>
      </c>
      <c r="F121" s="139"/>
      <c r="G121" s="139">
        <v>8.6815614716578047</v>
      </c>
      <c r="H121" s="142"/>
      <c r="I121" s="139">
        <v>7.5955197644926438</v>
      </c>
      <c r="J121" s="139"/>
    </row>
    <row r="122" spans="2:10" ht="15" customHeight="1" x14ac:dyDescent="0.25">
      <c r="B122" s="41" t="s">
        <v>45</v>
      </c>
      <c r="C122" s="41"/>
      <c r="D122" s="41"/>
      <c r="E122" s="41"/>
      <c r="F122" s="41"/>
      <c r="G122" s="41"/>
      <c r="H122" s="41"/>
      <c r="I122" s="42"/>
      <c r="J122" s="42"/>
    </row>
  </sheetData>
  <mergeCells count="6">
    <mergeCell ref="B122:H122"/>
    <mergeCell ref="B5:J5"/>
    <mergeCell ref="C6:D6"/>
    <mergeCell ref="E6:F6"/>
    <mergeCell ref="G6:H6"/>
    <mergeCell ref="I6:J6"/>
  </mergeCells>
  <hyperlinks>
    <hyperlink ref="L10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B23" sqref="B23:B26"/>
    </sheetView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3" width="11.42578125" style="43" customWidth="1"/>
    <col min="4" max="4" width="11.140625" style="43" customWidth="1"/>
    <col min="5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3" t="s">
        <v>106</v>
      </c>
      <c r="C5" s="113"/>
      <c r="D5" s="113"/>
      <c r="E5" s="113"/>
    </row>
    <row r="6" spans="2:5" ht="49.5" customHeight="1" x14ac:dyDescent="0.25">
      <c r="B6" s="66" t="s">
        <v>47</v>
      </c>
      <c r="C6" s="46" t="str">
        <f>actualizaciones!A3</f>
        <v>acum. sept. 2013</v>
      </c>
      <c r="D6" s="46" t="str">
        <f>actualizaciones!A2</f>
        <v>acum. sept. 2014</v>
      </c>
      <c r="E6" s="115" t="s">
        <v>107</v>
      </c>
    </row>
    <row r="7" spans="2:5" ht="15" customHeight="1" x14ac:dyDescent="0.25">
      <c r="B7" s="116" t="s">
        <v>50</v>
      </c>
      <c r="C7" s="117"/>
      <c r="D7" s="117"/>
      <c r="E7" s="117"/>
    </row>
    <row r="8" spans="2:5" ht="15" customHeight="1" x14ac:dyDescent="0.25">
      <c r="B8" s="143" t="s">
        <v>108</v>
      </c>
      <c r="C8" s="119">
        <v>7.7704188857400283</v>
      </c>
      <c r="D8" s="119">
        <v>7.6989869505673054</v>
      </c>
      <c r="E8" s="144">
        <f>D8-C8</f>
        <v>-7.1431935172722838E-2</v>
      </c>
    </row>
    <row r="9" spans="2:5" ht="15" customHeight="1" x14ac:dyDescent="0.2">
      <c r="B9" s="121" t="s">
        <v>109</v>
      </c>
      <c r="C9" s="122">
        <v>7.3988936008608137</v>
      </c>
      <c r="D9" s="122">
        <v>7.2911508836810102</v>
      </c>
      <c r="E9" s="145">
        <f>D9-C9</f>
        <v>-0.10774271717980355</v>
      </c>
    </row>
    <row r="10" spans="2:5" ht="15" customHeight="1" x14ac:dyDescent="0.2">
      <c r="B10" s="121" t="s">
        <v>110</v>
      </c>
      <c r="C10" s="122">
        <v>8.4503269578862188</v>
      </c>
      <c r="D10" s="122">
        <v>8.4875085792724771</v>
      </c>
      <c r="E10" s="145">
        <f>D10-C10</f>
        <v>3.7181621386258357E-2</v>
      </c>
    </row>
    <row r="11" spans="2:5" ht="15" customHeight="1" x14ac:dyDescent="0.25">
      <c r="B11" s="116" t="s">
        <v>54</v>
      </c>
      <c r="C11" s="125"/>
      <c r="D11" s="125"/>
      <c r="E11" s="146"/>
    </row>
    <row r="12" spans="2:5" ht="15" customHeight="1" x14ac:dyDescent="0.25">
      <c r="B12" s="143" t="s">
        <v>108</v>
      </c>
      <c r="C12" s="119">
        <v>8.2692922152064909</v>
      </c>
      <c r="D12" s="119">
        <v>8.3294803188476045</v>
      </c>
      <c r="E12" s="144">
        <f>D12-C12</f>
        <v>6.0188103641113599E-2</v>
      </c>
    </row>
    <row r="13" spans="2:5" ht="15" customHeight="1" x14ac:dyDescent="0.2">
      <c r="B13" s="121" t="s">
        <v>109</v>
      </c>
      <c r="C13" s="122">
        <v>8.0333654264445773</v>
      </c>
      <c r="D13" s="122">
        <v>8.0251472480137451</v>
      </c>
      <c r="E13" s="145">
        <f>D13-C13</f>
        <v>-8.2181784308321681E-3</v>
      </c>
    </row>
    <row r="14" spans="2:5" ht="15" customHeight="1" x14ac:dyDescent="0.2">
      <c r="B14" s="121" t="s">
        <v>110</v>
      </c>
      <c r="C14" s="122">
        <v>8.81282479796708</v>
      </c>
      <c r="D14" s="122">
        <v>9.1258463160045817</v>
      </c>
      <c r="E14" s="145">
        <f>D14-C14</f>
        <v>0.31302151803750178</v>
      </c>
    </row>
    <row r="15" spans="2:5" ht="15" customHeight="1" x14ac:dyDescent="0.25">
      <c r="B15" s="116" t="s">
        <v>55</v>
      </c>
      <c r="C15" s="125"/>
      <c r="D15" s="125"/>
      <c r="E15" s="146"/>
    </row>
    <row r="16" spans="2:5" ht="15" customHeight="1" x14ac:dyDescent="0.25">
      <c r="B16" s="143" t="s">
        <v>108</v>
      </c>
      <c r="C16" s="119">
        <v>8.3929078891643556</v>
      </c>
      <c r="D16" s="119">
        <v>8.1533455303670799</v>
      </c>
      <c r="E16" s="144">
        <f>D16-C16</f>
        <v>-0.23956235879727572</v>
      </c>
    </row>
    <row r="17" spans="2:12" ht="15" customHeight="1" x14ac:dyDescent="0.2">
      <c r="B17" s="121" t="s">
        <v>109</v>
      </c>
      <c r="C17" s="122">
        <v>8.3590667005796035</v>
      </c>
      <c r="D17" s="122">
        <v>7.9659806153089905</v>
      </c>
      <c r="E17" s="145">
        <f>D17-C17</f>
        <v>-0.39308608527061306</v>
      </c>
    </row>
    <row r="18" spans="2:12" ht="15" customHeight="1" x14ac:dyDescent="0.2">
      <c r="B18" s="121" t="s">
        <v>110</v>
      </c>
      <c r="C18" s="122">
        <v>8.4259349454368344</v>
      </c>
      <c r="D18" s="122">
        <v>8.3474163073977117</v>
      </c>
      <c r="E18" s="145">
        <f>D18-C18</f>
        <v>-7.8518638039122735E-2</v>
      </c>
    </row>
    <row r="19" spans="2:12" ht="15" customHeight="1" x14ac:dyDescent="0.25">
      <c r="B19" s="116" t="s">
        <v>56</v>
      </c>
      <c r="C19" s="125"/>
      <c r="D19" s="125"/>
      <c r="E19" s="146"/>
    </row>
    <row r="20" spans="2:12" ht="15" customHeight="1" x14ac:dyDescent="0.25">
      <c r="B20" s="143" t="s">
        <v>108</v>
      </c>
      <c r="C20" s="119">
        <v>7.2888290284506043</v>
      </c>
      <c r="D20" s="119">
        <v>7.2763860291643008</v>
      </c>
      <c r="E20" s="144">
        <f>D20-C20</f>
        <v>-1.2442999286303547E-2</v>
      </c>
    </row>
    <row r="21" spans="2:12" ht="15" customHeight="1" x14ac:dyDescent="0.2">
      <c r="B21" s="121" t="s">
        <v>109</v>
      </c>
      <c r="C21" s="122">
        <v>7.2455354839026764</v>
      </c>
      <c r="D21" s="122">
        <v>7.1756594653297148</v>
      </c>
      <c r="E21" s="145">
        <f>D21-C21</f>
        <v>-6.9876018572961662E-2</v>
      </c>
    </row>
    <row r="22" spans="2:12" ht="15" customHeight="1" x14ac:dyDescent="0.2">
      <c r="B22" s="121" t="s">
        <v>110</v>
      </c>
      <c r="C22" s="122">
        <v>7.4099405355240089</v>
      </c>
      <c r="D22" s="122">
        <v>7.5479732574607343</v>
      </c>
      <c r="E22" s="145">
        <f>D22-C22</f>
        <v>0.13803272193672544</v>
      </c>
    </row>
    <row r="23" spans="2:12" ht="21.75" customHeight="1" x14ac:dyDescent="0.25">
      <c r="B23" s="60" t="s">
        <v>111</v>
      </c>
      <c r="C23" s="60"/>
      <c r="D23" s="60"/>
      <c r="E23" s="60"/>
    </row>
    <row r="24" spans="2:12" ht="15" customHeight="1" x14ac:dyDescent="0.25"/>
    <row r="25" spans="2:12" ht="30" customHeight="1" x14ac:dyDescent="0.25">
      <c r="B25" s="61"/>
      <c r="C25" s="61"/>
      <c r="D25" s="61"/>
      <c r="E25" s="62" t="s">
        <v>44</v>
      </c>
      <c r="F25" s="61"/>
      <c r="G25" s="61"/>
      <c r="H25" s="61"/>
      <c r="I25" s="61"/>
      <c r="J25" s="61"/>
      <c r="K25" s="61"/>
      <c r="L25" s="61"/>
    </row>
  </sheetData>
  <mergeCells count="2">
    <mergeCell ref="B5:E5"/>
    <mergeCell ref="B23:E23"/>
  </mergeCells>
  <hyperlinks>
    <hyperlink ref="E25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K39" sqref="K39"/>
    </sheetView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59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22"/>
  <sheetViews>
    <sheetView showGridLines="0" showRowColHeaders="0" zoomScaleNormal="100" workbookViewId="0">
      <selection activeCell="K7" sqref="K7:L7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20"/>
      <c r="M6" s="20"/>
      <c r="N6" s="20"/>
    </row>
    <row r="7" spans="2:14" ht="30" customHeight="1" x14ac:dyDescent="0.25">
      <c r="B7" s="17"/>
      <c r="C7" s="21" t="s">
        <v>30</v>
      </c>
      <c r="D7" s="21" t="s">
        <v>31</v>
      </c>
      <c r="E7" s="22" t="s">
        <v>30</v>
      </c>
      <c r="F7" s="22" t="s">
        <v>31</v>
      </c>
      <c r="G7" s="21" t="s">
        <v>30</v>
      </c>
      <c r="H7" s="21" t="s">
        <v>31</v>
      </c>
      <c r="I7" s="22" t="s">
        <v>30</v>
      </c>
      <c r="J7" s="22" t="s">
        <v>31</v>
      </c>
      <c r="L7" s="20"/>
      <c r="M7" s="20"/>
      <c r="N7" s="20"/>
    </row>
    <row r="8" spans="2:14" x14ac:dyDescent="0.25">
      <c r="B8" s="23" t="s">
        <v>35</v>
      </c>
      <c r="C8" s="24">
        <v>420871</v>
      </c>
      <c r="D8" s="25">
        <f t="shared" ref="D8:D14" si="0">C8/C21-1</f>
        <v>7.6616699068863259E-2</v>
      </c>
      <c r="E8" s="26">
        <v>142508</v>
      </c>
      <c r="F8" s="27">
        <f t="shared" ref="F8:F16" si="1">E8/E21-1</f>
        <v>5.7165323956617886E-2</v>
      </c>
      <c r="G8" s="24">
        <v>125598</v>
      </c>
      <c r="H8" s="25">
        <f t="shared" ref="H8:H16" si="2">G8/G21-1</f>
        <v>0.10524648445062401</v>
      </c>
      <c r="I8" s="26">
        <v>69135</v>
      </c>
      <c r="J8" s="27">
        <f t="shared" ref="J8:J16" si="3">I8/I21-1</f>
        <v>9.8217689668318675E-2</v>
      </c>
    </row>
    <row r="9" spans="2:14" x14ac:dyDescent="0.25">
      <c r="B9" s="23" t="s">
        <v>36</v>
      </c>
      <c r="C9" s="24">
        <v>493213</v>
      </c>
      <c r="D9" s="25">
        <f t="shared" si="0"/>
        <v>5.126374258784816E-2</v>
      </c>
      <c r="E9" s="26">
        <v>171643</v>
      </c>
      <c r="F9" s="27">
        <f t="shared" si="1"/>
        <v>3.6773277762677026E-2</v>
      </c>
      <c r="G9" s="24">
        <v>137106</v>
      </c>
      <c r="H9" s="25">
        <f t="shared" si="2"/>
        <v>1.8951217337019433E-2</v>
      </c>
      <c r="I9" s="26">
        <v>83680</v>
      </c>
      <c r="J9" s="27">
        <f t="shared" si="3"/>
        <v>5.326754606786821E-2</v>
      </c>
    </row>
    <row r="10" spans="2:14" x14ac:dyDescent="0.25">
      <c r="B10" s="23" t="s">
        <v>37</v>
      </c>
      <c r="C10" s="24">
        <v>450381</v>
      </c>
      <c r="D10" s="25">
        <f t="shared" si="0"/>
        <v>5.9847181661799365E-2</v>
      </c>
      <c r="E10" s="26">
        <v>156388</v>
      </c>
      <c r="F10" s="27">
        <f t="shared" si="1"/>
        <v>6.9919544633572306E-2</v>
      </c>
      <c r="G10" s="24">
        <v>128725</v>
      </c>
      <c r="H10" s="25">
        <f t="shared" si="2"/>
        <v>2.0080671363250868E-2</v>
      </c>
      <c r="I10" s="26">
        <v>75363</v>
      </c>
      <c r="J10" s="27">
        <f t="shared" si="3"/>
        <v>8.664244311791669E-2</v>
      </c>
    </row>
    <row r="11" spans="2:14" x14ac:dyDescent="0.25">
      <c r="B11" s="23" t="s">
        <v>38</v>
      </c>
      <c r="C11" s="24">
        <v>398844</v>
      </c>
      <c r="D11" s="25">
        <f t="shared" si="0"/>
        <v>2.2045351462301577E-2</v>
      </c>
      <c r="E11" s="26">
        <v>143193</v>
      </c>
      <c r="F11" s="27">
        <f t="shared" si="1"/>
        <v>1.8427902874781354E-2</v>
      </c>
      <c r="G11" s="24">
        <v>113814</v>
      </c>
      <c r="H11" s="25">
        <f t="shared" si="2"/>
        <v>3.2719947735191601E-2</v>
      </c>
      <c r="I11" s="26">
        <v>62224</v>
      </c>
      <c r="J11" s="27">
        <f t="shared" si="3"/>
        <v>-1.7166417994256555E-3</v>
      </c>
      <c r="L11" s="28"/>
      <c r="M11" s="28"/>
      <c r="N11" s="28"/>
    </row>
    <row r="12" spans="2:14" x14ac:dyDescent="0.25">
      <c r="B12" s="23" t="s">
        <v>39</v>
      </c>
      <c r="C12" s="24">
        <v>395389</v>
      </c>
      <c r="D12" s="25">
        <f t="shared" si="0"/>
        <v>6.8956940437922221E-2</v>
      </c>
      <c r="E12" s="26">
        <v>146829</v>
      </c>
      <c r="F12" s="27">
        <f t="shared" si="1"/>
        <v>7.8142553988266084E-2</v>
      </c>
      <c r="G12" s="24">
        <v>111398</v>
      </c>
      <c r="H12" s="25">
        <f t="shared" si="2"/>
        <v>5.1529653857408597E-2</v>
      </c>
      <c r="I12" s="26">
        <v>52591</v>
      </c>
      <c r="J12" s="27">
        <f t="shared" si="3"/>
        <v>3.4176941380056336E-2</v>
      </c>
    </row>
    <row r="13" spans="2:14" x14ac:dyDescent="0.25">
      <c r="B13" s="23" t="s">
        <v>40</v>
      </c>
      <c r="C13" s="24">
        <v>436527</v>
      </c>
      <c r="D13" s="25">
        <f t="shared" si="0"/>
        <v>0.13447284710382967</v>
      </c>
      <c r="E13" s="26">
        <v>153123</v>
      </c>
      <c r="F13" s="27">
        <f t="shared" si="1"/>
        <v>9.8222738617781191E-2</v>
      </c>
      <c r="G13" s="24">
        <v>131390</v>
      </c>
      <c r="H13" s="25">
        <f t="shared" si="2"/>
        <v>0.19106542293292716</v>
      </c>
      <c r="I13" s="26">
        <v>59018</v>
      </c>
      <c r="J13" s="27">
        <f t="shared" si="3"/>
        <v>9.5055199925781597E-2</v>
      </c>
    </row>
    <row r="14" spans="2:14" x14ac:dyDescent="0.25">
      <c r="B14" s="23" t="s">
        <v>41</v>
      </c>
      <c r="C14" s="24">
        <v>445061</v>
      </c>
      <c r="D14" s="25">
        <f t="shared" si="0"/>
        <v>-4.542510295126978E-2</v>
      </c>
      <c r="E14" s="26">
        <v>154308</v>
      </c>
      <c r="F14" s="27">
        <f t="shared" si="1"/>
        <v>-8.4404834661460981E-2</v>
      </c>
      <c r="G14" s="24">
        <v>128285</v>
      </c>
      <c r="H14" s="25">
        <f t="shared" si="2"/>
        <v>-4.7843480713421593E-2</v>
      </c>
      <c r="I14" s="26">
        <v>64514</v>
      </c>
      <c r="J14" s="27">
        <f t="shared" si="3"/>
        <v>0</v>
      </c>
    </row>
    <row r="15" spans="2:14" x14ac:dyDescent="0.25">
      <c r="B15" s="23" t="s">
        <v>42</v>
      </c>
      <c r="C15" s="24">
        <v>401057</v>
      </c>
      <c r="D15" s="25">
        <f>C15/C28-1</f>
        <v>5.3516827605047723E-2</v>
      </c>
      <c r="E15" s="26">
        <v>135384</v>
      </c>
      <c r="F15" s="27">
        <f t="shared" si="1"/>
        <v>2.074914047891907E-2</v>
      </c>
      <c r="G15" s="24">
        <v>114973</v>
      </c>
      <c r="H15" s="25">
        <f t="shared" si="2"/>
        <v>8.0654560493270244E-2</v>
      </c>
      <c r="I15" s="26">
        <v>55708</v>
      </c>
      <c r="J15" s="27">
        <f t="shared" si="3"/>
        <v>4.7280657229334722E-2</v>
      </c>
    </row>
    <row r="16" spans="2:14" x14ac:dyDescent="0.25">
      <c r="B16" s="23" t="s">
        <v>43</v>
      </c>
      <c r="C16" s="24">
        <v>405261</v>
      </c>
      <c r="D16" s="25">
        <f>C16/C29-1</f>
        <v>4.4608266422652143E-2</v>
      </c>
      <c r="E16" s="26">
        <v>141718</v>
      </c>
      <c r="F16" s="27">
        <f t="shared" si="1"/>
        <v>5.0385413578416749E-2</v>
      </c>
      <c r="G16" s="24">
        <v>112258</v>
      </c>
      <c r="H16" s="25">
        <f t="shared" si="2"/>
        <v>3.2001250264302117E-2</v>
      </c>
      <c r="I16" s="26">
        <v>57174</v>
      </c>
      <c r="J16" s="27">
        <f t="shared" si="3"/>
        <v>2.3596390718991778E-2</v>
      </c>
    </row>
    <row r="17" spans="2:16" ht="24.75" customHeight="1" x14ac:dyDescent="0.25">
      <c r="B17" s="29" t="str">
        <f>actualizaciones!$A$2</f>
        <v>acum. sept. 2014</v>
      </c>
      <c r="C17" s="30">
        <v>3846604</v>
      </c>
      <c r="D17" s="31">
        <v>4.9603008935232173E-2</v>
      </c>
      <c r="E17" s="32">
        <v>1345094</v>
      </c>
      <c r="F17" s="33">
        <v>3.5622142132862855E-2</v>
      </c>
      <c r="G17" s="30">
        <v>1103547</v>
      </c>
      <c r="H17" s="31">
        <v>5.025196408262711E-2</v>
      </c>
      <c r="I17" s="32">
        <v>579407</v>
      </c>
      <c r="J17" s="33">
        <v>4.8897892091904982E-2</v>
      </c>
      <c r="M17" s="20"/>
      <c r="N17" s="20"/>
      <c r="O17" s="20"/>
      <c r="P17" s="20"/>
    </row>
    <row r="18" spans="2:16" outlineLevel="1" x14ac:dyDescent="0.25">
      <c r="B18" s="23" t="s">
        <v>32</v>
      </c>
      <c r="C18" s="24">
        <v>425395</v>
      </c>
      <c r="D18" s="25">
        <f t="shared" ref="D18:D27" si="4">C18/C31-1</f>
        <v>8.5432226029756642E-2</v>
      </c>
      <c r="E18" s="26">
        <v>146409</v>
      </c>
      <c r="F18" s="27">
        <f t="shared" ref="F18:F29" si="5">E18/E31-1</f>
        <v>6.1180853531253687E-2</v>
      </c>
      <c r="G18" s="24">
        <v>122259</v>
      </c>
      <c r="H18" s="25">
        <f t="shared" ref="H18:H29" si="6">G18/G31-1</f>
        <v>0.1187580640733521</v>
      </c>
      <c r="I18" s="26">
        <v>62177</v>
      </c>
      <c r="J18" s="27">
        <f t="shared" ref="J18:J29" si="7">I18/I31-1</f>
        <v>0.10063371804857324</v>
      </c>
    </row>
    <row r="19" spans="2:16" outlineLevel="1" x14ac:dyDescent="0.25">
      <c r="B19" s="23" t="s">
        <v>33</v>
      </c>
      <c r="C19" s="24">
        <v>446825</v>
      </c>
      <c r="D19" s="25">
        <f t="shared" si="4"/>
        <v>0.12554630527601796</v>
      </c>
      <c r="E19" s="26">
        <v>153852</v>
      </c>
      <c r="F19" s="27">
        <f t="shared" si="5"/>
        <v>7.4295450101946825E-2</v>
      </c>
      <c r="G19" s="24">
        <v>123861</v>
      </c>
      <c r="H19" s="25">
        <f t="shared" si="6"/>
        <v>8.3847426036279593E-2</v>
      </c>
      <c r="I19" s="26">
        <v>69540</v>
      </c>
      <c r="J19" s="27">
        <f t="shared" si="7"/>
        <v>0.28842198877216396</v>
      </c>
    </row>
    <row r="20" spans="2:16" outlineLevel="1" x14ac:dyDescent="0.25">
      <c r="B20" s="23" t="s">
        <v>34</v>
      </c>
      <c r="C20" s="24">
        <v>436009</v>
      </c>
      <c r="D20" s="25">
        <f t="shared" si="4"/>
        <v>2.5751476839903642E-2</v>
      </c>
      <c r="E20" s="26">
        <v>156972</v>
      </c>
      <c r="F20" s="27">
        <f t="shared" si="5"/>
        <v>1.2768318569225778E-2</v>
      </c>
      <c r="G20" s="24">
        <v>123348</v>
      </c>
      <c r="H20" s="25">
        <f t="shared" si="6"/>
        <v>-1.6269499473633875E-2</v>
      </c>
      <c r="I20" s="26">
        <v>64975</v>
      </c>
      <c r="J20" s="27">
        <f t="shared" si="7"/>
        <v>0.15529595846446553</v>
      </c>
    </row>
    <row r="21" spans="2:16" outlineLevel="1" x14ac:dyDescent="0.25">
      <c r="B21" s="23" t="s">
        <v>35</v>
      </c>
      <c r="C21" s="24">
        <v>390920</v>
      </c>
      <c r="D21" s="25">
        <f t="shared" si="4"/>
        <v>8.5004837149307289E-3</v>
      </c>
      <c r="E21" s="26">
        <v>134802</v>
      </c>
      <c r="F21" s="27">
        <f t="shared" si="5"/>
        <v>-1.2692716153367312E-2</v>
      </c>
      <c r="G21" s="24">
        <v>113638</v>
      </c>
      <c r="H21" s="25">
        <f t="shared" si="6"/>
        <v>2.162128145424469E-2</v>
      </c>
      <c r="I21" s="26">
        <v>62952</v>
      </c>
      <c r="J21" s="27">
        <f t="shared" si="7"/>
        <v>4.4499751119960074E-2</v>
      </c>
    </row>
    <row r="22" spans="2:16" outlineLevel="1" x14ac:dyDescent="0.25">
      <c r="B22" s="23" t="s">
        <v>36</v>
      </c>
      <c r="C22" s="24">
        <v>469162</v>
      </c>
      <c r="D22" s="25">
        <f t="shared" si="4"/>
        <v>1.4292478018640198E-2</v>
      </c>
      <c r="E22" s="26">
        <v>165555</v>
      </c>
      <c r="F22" s="27">
        <f t="shared" si="5"/>
        <v>4.9410893463073258E-3</v>
      </c>
      <c r="G22" s="24">
        <v>134556</v>
      </c>
      <c r="H22" s="25">
        <f t="shared" si="6"/>
        <v>-1.9655691620741322E-3</v>
      </c>
      <c r="I22" s="26">
        <v>79448</v>
      </c>
      <c r="J22" s="27">
        <f t="shared" si="7"/>
        <v>0.17464072387485952</v>
      </c>
    </row>
    <row r="23" spans="2:16" outlineLevel="1" x14ac:dyDescent="0.25">
      <c r="B23" s="23" t="s">
        <v>37</v>
      </c>
      <c r="C23" s="24">
        <v>424949</v>
      </c>
      <c r="D23" s="25">
        <f t="shared" si="4"/>
        <v>-2.7249440887438081E-2</v>
      </c>
      <c r="E23" s="26">
        <v>146168</v>
      </c>
      <c r="F23" s="27">
        <f t="shared" si="5"/>
        <v>-5.3689928201940962E-2</v>
      </c>
      <c r="G23" s="24">
        <v>126191</v>
      </c>
      <c r="H23" s="25">
        <f t="shared" si="6"/>
        <v>-2.0195353748680089E-2</v>
      </c>
      <c r="I23" s="26">
        <v>69354</v>
      </c>
      <c r="J23" s="27">
        <f t="shared" si="7"/>
        <v>0.3434449093444909</v>
      </c>
    </row>
    <row r="24" spans="2:16" outlineLevel="1" x14ac:dyDescent="0.25">
      <c r="B24" s="23" t="s">
        <v>38</v>
      </c>
      <c r="C24" s="24">
        <v>390241</v>
      </c>
      <c r="D24" s="25">
        <f t="shared" si="4"/>
        <v>-1.4632508155824175E-2</v>
      </c>
      <c r="E24" s="26">
        <v>140602</v>
      </c>
      <c r="F24" s="27">
        <f t="shared" si="5"/>
        <v>3.5688284250046109E-3</v>
      </c>
      <c r="G24" s="24">
        <v>110208</v>
      </c>
      <c r="H24" s="25">
        <f t="shared" si="6"/>
        <v>-3.3907219748238071E-2</v>
      </c>
      <c r="I24" s="26">
        <v>62331</v>
      </c>
      <c r="J24" s="27">
        <f t="shared" si="7"/>
        <v>0.10267659702443077</v>
      </c>
      <c r="L24" s="28"/>
      <c r="M24" s="28"/>
      <c r="N24" s="28"/>
    </row>
    <row r="25" spans="2:16" outlineLevel="1" x14ac:dyDescent="0.25">
      <c r="B25" s="23" t="s">
        <v>39</v>
      </c>
      <c r="C25" s="24">
        <v>369883</v>
      </c>
      <c r="D25" s="25">
        <f t="shared" si="4"/>
        <v>4.6860406536739507E-2</v>
      </c>
      <c r="E25" s="26">
        <v>136187</v>
      </c>
      <c r="F25" s="27">
        <f t="shared" si="5"/>
        <v>4.2891274715513239E-2</v>
      </c>
      <c r="G25" s="24">
        <v>105939</v>
      </c>
      <c r="H25" s="25">
        <f t="shared" si="6"/>
        <v>9.2853163877942624E-2</v>
      </c>
      <c r="I25" s="26">
        <v>50853</v>
      </c>
      <c r="J25" s="27">
        <f t="shared" si="7"/>
        <v>2.9979684818839392E-3</v>
      </c>
    </row>
    <row r="26" spans="2:16" outlineLevel="1" x14ac:dyDescent="0.25">
      <c r="B26" s="23" t="s">
        <v>40</v>
      </c>
      <c r="C26" s="24">
        <v>384784</v>
      </c>
      <c r="D26" s="25">
        <f t="shared" si="4"/>
        <v>-6.5023423983826767E-2</v>
      </c>
      <c r="E26" s="26">
        <v>139428</v>
      </c>
      <c r="F26" s="27">
        <f t="shared" si="5"/>
        <v>-9.4011540260955484E-2</v>
      </c>
      <c r="G26" s="24">
        <v>110313</v>
      </c>
      <c r="H26" s="25">
        <f t="shared" si="6"/>
        <v>-5.9067879015336278E-2</v>
      </c>
      <c r="I26" s="26">
        <v>53895</v>
      </c>
      <c r="J26" s="27">
        <f t="shared" si="7"/>
        <v>-4.2156148364050017E-2</v>
      </c>
    </row>
    <row r="27" spans="2:16" outlineLevel="1" x14ac:dyDescent="0.25">
      <c r="B27" s="23" t="s">
        <v>41</v>
      </c>
      <c r="C27" s="24">
        <v>466240</v>
      </c>
      <c r="D27" s="25">
        <f t="shared" si="4"/>
        <v>6.6854604906377846E-2</v>
      </c>
      <c r="E27" s="26">
        <v>168533</v>
      </c>
      <c r="F27" s="27">
        <f t="shared" si="5"/>
        <v>7.8514565094967459E-2</v>
      </c>
      <c r="G27" s="24">
        <v>134731</v>
      </c>
      <c r="H27" s="25">
        <f t="shared" si="6"/>
        <v>7.7744536524493757E-2</v>
      </c>
      <c r="I27" s="26">
        <v>64514</v>
      </c>
      <c r="J27" s="27">
        <f t="shared" si="7"/>
        <v>3.8504877499114576E-2</v>
      </c>
    </row>
    <row r="28" spans="2:16" outlineLevel="1" x14ac:dyDescent="0.25">
      <c r="B28" s="23" t="s">
        <v>42</v>
      </c>
      <c r="C28" s="24">
        <v>380684</v>
      </c>
      <c r="D28" s="25">
        <f>C28/C41-1</f>
        <v>-5.0267817270534088E-2</v>
      </c>
      <c r="E28" s="26">
        <v>132632</v>
      </c>
      <c r="F28" s="27">
        <f t="shared" si="5"/>
        <v>-5.4276831807421377E-2</v>
      </c>
      <c r="G28" s="24">
        <v>106392</v>
      </c>
      <c r="H28" s="25">
        <f t="shared" si="6"/>
        <v>-5.6348396824692837E-2</v>
      </c>
      <c r="I28" s="26">
        <v>53193</v>
      </c>
      <c r="J28" s="27">
        <f t="shared" si="7"/>
        <v>-4.1895567283272372E-2</v>
      </c>
    </row>
    <row r="29" spans="2:16" outlineLevel="1" x14ac:dyDescent="0.25">
      <c r="B29" s="23" t="s">
        <v>43</v>
      </c>
      <c r="C29" s="24">
        <v>387955</v>
      </c>
      <c r="D29" s="25">
        <f>C29/C42-1</f>
        <v>-3.2687968284442648E-2</v>
      </c>
      <c r="E29" s="26">
        <v>134920</v>
      </c>
      <c r="F29" s="27">
        <f t="shared" si="5"/>
        <v>-7.3606152156001081E-2</v>
      </c>
      <c r="G29" s="24">
        <v>108777</v>
      </c>
      <c r="H29" s="25">
        <f t="shared" si="6"/>
        <v>-3.2930005956561592E-2</v>
      </c>
      <c r="I29" s="26">
        <v>55856</v>
      </c>
      <c r="J29" s="27">
        <f t="shared" si="7"/>
        <v>-1.8641179261029261E-2</v>
      </c>
    </row>
    <row r="30" spans="2:16" x14ac:dyDescent="0.25">
      <c r="B30" s="34">
        <v>2013</v>
      </c>
      <c r="C30" s="35">
        <v>4973047</v>
      </c>
      <c r="D30" s="36">
        <f>C30/C43-1</f>
        <v>1.4738358930766138E-2</v>
      </c>
      <c r="E30" s="35">
        <v>1756060</v>
      </c>
      <c r="F30" s="36">
        <f>E30/E43-1</f>
        <v>-1.4681782875650695E-3</v>
      </c>
      <c r="G30" s="35">
        <v>1420213</v>
      </c>
      <c r="H30" s="36">
        <f>G30/G43-1</f>
        <v>1.2785569827509891E-2</v>
      </c>
      <c r="I30" s="35">
        <v>749088</v>
      </c>
      <c r="J30" s="36">
        <f>I30/I43-1</f>
        <v>9.4695369938724738E-2</v>
      </c>
      <c r="M30" s="20"/>
      <c r="N30" s="20"/>
      <c r="O30" s="20"/>
      <c r="P30" s="20"/>
    </row>
    <row r="31" spans="2:16" outlineLevel="1" x14ac:dyDescent="0.25">
      <c r="B31" s="23" t="s">
        <v>32</v>
      </c>
      <c r="C31" s="24">
        <v>391913</v>
      </c>
      <c r="D31" s="25">
        <f t="shared" ref="D31:D40" si="8">C31/C44-1</f>
        <v>-5.8654970900697267E-2</v>
      </c>
      <c r="E31" s="26">
        <v>137968</v>
      </c>
      <c r="F31" s="27">
        <f t="shared" ref="F31:F42" si="9">E31/E44-1</f>
        <v>-9.1987232222185633E-2</v>
      </c>
      <c r="G31" s="24">
        <v>109281</v>
      </c>
      <c r="H31" s="25">
        <f t="shared" ref="H31:H42" si="10">G31/G44-1</f>
        <v>-7.2262358544225913E-2</v>
      </c>
      <c r="I31" s="26">
        <v>56492</v>
      </c>
      <c r="J31" s="27">
        <f t="shared" ref="J31:J42" si="11">I31/I44-1</f>
        <v>-4.4128595600676834E-2</v>
      </c>
    </row>
    <row r="32" spans="2:16" outlineLevel="1" x14ac:dyDescent="0.25">
      <c r="B32" s="23" t="s">
        <v>33</v>
      </c>
      <c r="C32" s="24">
        <v>396985</v>
      </c>
      <c r="D32" s="25">
        <f t="shared" si="8"/>
        <v>-3.7215337229888679E-2</v>
      </c>
      <c r="E32" s="26">
        <v>143212</v>
      </c>
      <c r="F32" s="27">
        <f t="shared" si="9"/>
        <v>-8.0828929414942241E-3</v>
      </c>
      <c r="G32" s="24">
        <v>114279</v>
      </c>
      <c r="H32" s="25">
        <f t="shared" si="10"/>
        <v>-7.5494899321257858E-2</v>
      </c>
      <c r="I32" s="26">
        <v>53973</v>
      </c>
      <c r="J32" s="27">
        <f t="shared" si="11"/>
        <v>-6.9398944791199679E-2</v>
      </c>
    </row>
    <row r="33" spans="2:16" outlineLevel="1" x14ac:dyDescent="0.25">
      <c r="B33" s="23" t="s">
        <v>34</v>
      </c>
      <c r="C33" s="24">
        <v>425063</v>
      </c>
      <c r="D33" s="25">
        <f t="shared" si="8"/>
        <v>-7.3644179533839615E-2</v>
      </c>
      <c r="E33" s="26">
        <v>154993</v>
      </c>
      <c r="F33" s="27">
        <f t="shared" si="9"/>
        <v>-8.7836485834343669E-2</v>
      </c>
      <c r="G33" s="24">
        <v>125388</v>
      </c>
      <c r="H33" s="25">
        <f t="shared" si="10"/>
        <v>-8.7018254101165704E-2</v>
      </c>
      <c r="I33" s="26">
        <v>56241</v>
      </c>
      <c r="J33" s="27">
        <f t="shared" si="11"/>
        <v>-5.6991951710261612E-2</v>
      </c>
    </row>
    <row r="34" spans="2:16" outlineLevel="1" x14ac:dyDescent="0.25">
      <c r="B34" s="23" t="s">
        <v>35</v>
      </c>
      <c r="C34" s="24">
        <v>387625</v>
      </c>
      <c r="D34" s="25">
        <f t="shared" si="8"/>
        <v>-7.9780453005595553E-2</v>
      </c>
      <c r="E34" s="26">
        <v>136535</v>
      </c>
      <c r="F34" s="27">
        <f t="shared" si="9"/>
        <v>-9.5603041704202196E-2</v>
      </c>
      <c r="G34" s="24">
        <v>111233</v>
      </c>
      <c r="H34" s="25">
        <f t="shared" si="10"/>
        <v>-8.2667392397964612E-2</v>
      </c>
      <c r="I34" s="26">
        <v>60270</v>
      </c>
      <c r="J34" s="27">
        <f t="shared" si="11"/>
        <v>5.5738508968609768E-2</v>
      </c>
    </row>
    <row r="35" spans="2:16" outlineLevel="1" x14ac:dyDescent="0.25">
      <c r="B35" s="23" t="s">
        <v>36</v>
      </c>
      <c r="C35" s="24">
        <v>462551</v>
      </c>
      <c r="D35" s="25">
        <f t="shared" si="8"/>
        <v>-4.9910650097566012E-2</v>
      </c>
      <c r="E35" s="26">
        <v>164741</v>
      </c>
      <c r="F35" s="27">
        <f t="shared" si="9"/>
        <v>-2.4987719204796366E-2</v>
      </c>
      <c r="G35" s="24">
        <v>134821</v>
      </c>
      <c r="H35" s="25">
        <f t="shared" si="10"/>
        <v>-5.8038958135375296E-2</v>
      </c>
      <c r="I35" s="26">
        <v>67636</v>
      </c>
      <c r="J35" s="27">
        <f t="shared" si="11"/>
        <v>-0.10106326422115897</v>
      </c>
    </row>
    <row r="36" spans="2:16" outlineLevel="1" x14ac:dyDescent="0.25">
      <c r="B36" s="23" t="s">
        <v>37</v>
      </c>
      <c r="C36" s="24">
        <v>436853</v>
      </c>
      <c r="D36" s="25">
        <f t="shared" si="8"/>
        <v>-0.10901785623234517</v>
      </c>
      <c r="E36" s="26">
        <v>154461</v>
      </c>
      <c r="F36" s="27">
        <f t="shared" si="9"/>
        <v>-0.13450256352786261</v>
      </c>
      <c r="G36" s="24">
        <v>128792</v>
      </c>
      <c r="H36" s="25">
        <f t="shared" si="10"/>
        <v>-9.4805349976455067E-2</v>
      </c>
      <c r="I36" s="26">
        <v>51624</v>
      </c>
      <c r="J36" s="27">
        <f t="shared" si="11"/>
        <v>-0.25581663543318434</v>
      </c>
    </row>
    <row r="37" spans="2:16" outlineLevel="1" x14ac:dyDescent="0.25">
      <c r="B37" s="23" t="s">
        <v>38</v>
      </c>
      <c r="C37" s="24">
        <v>396036</v>
      </c>
      <c r="D37" s="25">
        <f t="shared" si="8"/>
        <v>3.1120877518661327E-2</v>
      </c>
      <c r="E37" s="26">
        <v>140102</v>
      </c>
      <c r="F37" s="27">
        <f t="shared" si="9"/>
        <v>-2.8549812284950349E-5</v>
      </c>
      <c r="G37" s="24">
        <v>114076</v>
      </c>
      <c r="H37" s="25">
        <f t="shared" si="10"/>
        <v>-2.118495001930587E-2</v>
      </c>
      <c r="I37" s="26">
        <v>56527</v>
      </c>
      <c r="J37" s="27">
        <f t="shared" si="11"/>
        <v>-4.0874574957275867E-3</v>
      </c>
      <c r="L37" s="28"/>
      <c r="M37" s="28"/>
      <c r="N37" s="28"/>
    </row>
    <row r="38" spans="2:16" outlineLevel="1" x14ac:dyDescent="0.25">
      <c r="B38" s="23" t="s">
        <v>39</v>
      </c>
      <c r="C38" s="24">
        <v>353326</v>
      </c>
      <c r="D38" s="25">
        <f t="shared" si="8"/>
        <v>-1.355184544083976E-2</v>
      </c>
      <c r="E38" s="26">
        <v>130586</v>
      </c>
      <c r="F38" s="27">
        <f t="shared" si="9"/>
        <v>8.5808071056188151E-3</v>
      </c>
      <c r="G38" s="24">
        <v>96938</v>
      </c>
      <c r="H38" s="25">
        <f t="shared" si="10"/>
        <v>-5.0641961041631989E-2</v>
      </c>
      <c r="I38" s="26">
        <v>50701</v>
      </c>
      <c r="J38" s="27">
        <f t="shared" si="11"/>
        <v>-1.3599221789883265E-2</v>
      </c>
    </row>
    <row r="39" spans="2:16" outlineLevel="1" x14ac:dyDescent="0.25">
      <c r="B39" s="23" t="s">
        <v>40</v>
      </c>
      <c r="C39" s="24">
        <v>411544</v>
      </c>
      <c r="D39" s="25">
        <f t="shared" si="8"/>
        <v>-0.13285952983466043</v>
      </c>
      <c r="E39" s="26">
        <v>153896</v>
      </c>
      <c r="F39" s="27">
        <f t="shared" si="9"/>
        <v>-0.10844364626480896</v>
      </c>
      <c r="G39" s="24">
        <v>117238</v>
      </c>
      <c r="H39" s="25">
        <f t="shared" si="10"/>
        <v>-0.16602289136914294</v>
      </c>
      <c r="I39" s="26">
        <v>56267</v>
      </c>
      <c r="J39" s="27">
        <f t="shared" si="11"/>
        <v>-9.4585244186982109E-2</v>
      </c>
    </row>
    <row r="40" spans="2:16" outlineLevel="1" x14ac:dyDescent="0.25">
      <c r="B40" s="23" t="s">
        <v>41</v>
      </c>
      <c r="C40" s="24">
        <v>437023</v>
      </c>
      <c r="D40" s="25">
        <f t="shared" si="8"/>
        <v>-3.7919814726757206E-2</v>
      </c>
      <c r="E40" s="26">
        <v>156264</v>
      </c>
      <c r="F40" s="27">
        <f t="shared" si="9"/>
        <v>-2.4891889699412806E-2</v>
      </c>
      <c r="G40" s="24">
        <v>125012</v>
      </c>
      <c r="H40" s="25">
        <f t="shared" si="10"/>
        <v>-4.7745277269957365E-2</v>
      </c>
      <c r="I40" s="26">
        <v>62122</v>
      </c>
      <c r="J40" s="27">
        <f t="shared" si="11"/>
        <v>-6.7349267355272691E-2</v>
      </c>
    </row>
    <row r="41" spans="2:16" outlineLevel="1" x14ac:dyDescent="0.25">
      <c r="B41" s="23" t="s">
        <v>42</v>
      </c>
      <c r="C41" s="24">
        <v>400833</v>
      </c>
      <c r="D41" s="25">
        <f>C41/C54-1</f>
        <v>-4.0217513630518953E-2</v>
      </c>
      <c r="E41" s="26">
        <v>140244</v>
      </c>
      <c r="F41" s="27">
        <f t="shared" si="9"/>
        <v>-3.6415104710602941E-2</v>
      </c>
      <c r="G41" s="24">
        <v>112745</v>
      </c>
      <c r="H41" s="25">
        <f t="shared" si="10"/>
        <v>-7.5481754817548152E-2</v>
      </c>
      <c r="I41" s="26">
        <v>55519</v>
      </c>
      <c r="J41" s="27">
        <f t="shared" si="11"/>
        <v>-2.0517977488444306E-2</v>
      </c>
    </row>
    <row r="42" spans="2:16" outlineLevel="1" x14ac:dyDescent="0.25">
      <c r="B42" s="23" t="s">
        <v>43</v>
      </c>
      <c r="C42" s="24">
        <v>401065</v>
      </c>
      <c r="D42" s="25">
        <f>C42/C55-1</f>
        <v>4.0214233841684877E-2</v>
      </c>
      <c r="E42" s="26">
        <v>145640</v>
      </c>
      <c r="F42" s="27">
        <f t="shared" si="9"/>
        <v>7.9390489742677595E-2</v>
      </c>
      <c r="G42" s="24">
        <v>112481</v>
      </c>
      <c r="H42" s="25">
        <f t="shared" si="10"/>
        <v>-4.5881754177623191E-2</v>
      </c>
      <c r="I42" s="26">
        <v>56917</v>
      </c>
      <c r="J42" s="27">
        <f t="shared" si="11"/>
        <v>2.1445748537382014E-2</v>
      </c>
    </row>
    <row r="43" spans="2:16" x14ac:dyDescent="0.25">
      <c r="B43" s="34">
        <v>2012</v>
      </c>
      <c r="C43" s="35">
        <v>4900817</v>
      </c>
      <c r="D43" s="36">
        <f>C43/C56-1</f>
        <v>-5.0266627107499406E-2</v>
      </c>
      <c r="E43" s="35">
        <v>1758642</v>
      </c>
      <c r="F43" s="36">
        <f>E43/E56-1</f>
        <v>-4.8126744531568399E-2</v>
      </c>
      <c r="G43" s="35">
        <v>1402284</v>
      </c>
      <c r="H43" s="36">
        <f>G43/G56-1</f>
        <v>-7.4864094579616847E-2</v>
      </c>
      <c r="I43" s="35">
        <v>684289</v>
      </c>
      <c r="J43" s="36">
        <f>I43/I56-1</f>
        <v>-5.9722268025371283E-2</v>
      </c>
      <c r="M43" s="20"/>
      <c r="N43" s="20"/>
      <c r="O43" s="20"/>
      <c r="P43" s="20"/>
    </row>
    <row r="44" spans="2:16" hidden="1" outlineLevel="1" x14ac:dyDescent="0.25">
      <c r="B44" s="23" t="s">
        <v>32</v>
      </c>
      <c r="C44" s="24">
        <v>416333</v>
      </c>
      <c r="D44" s="25">
        <f t="shared" ref="D44:D55" si="12">C44/C57-1</f>
        <v>2.541285420489392E-2</v>
      </c>
      <c r="E44" s="26">
        <v>151945</v>
      </c>
      <c r="F44" s="27">
        <f t="shared" ref="F44:F55" si="13">E44/E57-1</f>
        <v>7.0910039186941498E-2</v>
      </c>
      <c r="G44" s="24">
        <v>117793</v>
      </c>
      <c r="H44" s="25">
        <f t="shared" ref="H44:H55" si="14">G44/G57-1</f>
        <v>2.3912451494314535E-3</v>
      </c>
      <c r="I44" s="26">
        <v>59100</v>
      </c>
      <c r="J44" s="27">
        <f t="shared" ref="J44:J55" si="15">I44/I57-1</f>
        <v>2.3784364335579511E-2</v>
      </c>
    </row>
    <row r="45" spans="2:16" hidden="1" outlineLevel="1" x14ac:dyDescent="0.25">
      <c r="B45" s="23" t="s">
        <v>33</v>
      </c>
      <c r="C45" s="24">
        <v>412330</v>
      </c>
      <c r="D45" s="25">
        <f t="shared" si="12"/>
        <v>3.9559902077203724E-2</v>
      </c>
      <c r="E45" s="26">
        <v>144379</v>
      </c>
      <c r="F45" s="27">
        <f t="shared" si="13"/>
        <v>4.6679715818471745E-2</v>
      </c>
      <c r="G45" s="24">
        <v>123611</v>
      </c>
      <c r="H45" s="25">
        <f t="shared" si="14"/>
        <v>2.5289892337552411E-2</v>
      </c>
      <c r="I45" s="26">
        <v>57998</v>
      </c>
      <c r="J45" s="27">
        <f t="shared" si="15"/>
        <v>3.4533195390817228E-2</v>
      </c>
    </row>
    <row r="46" spans="2:16" hidden="1" outlineLevel="1" x14ac:dyDescent="0.25">
      <c r="B46" s="23" t="s">
        <v>34</v>
      </c>
      <c r="C46" s="24">
        <v>458855</v>
      </c>
      <c r="D46" s="25">
        <f t="shared" si="12"/>
        <v>5.8227842262694063E-2</v>
      </c>
      <c r="E46" s="26">
        <v>169918</v>
      </c>
      <c r="F46" s="27">
        <f t="shared" si="13"/>
        <v>9.4007739011183533E-2</v>
      </c>
      <c r="G46" s="24">
        <v>137339</v>
      </c>
      <c r="H46" s="25">
        <f t="shared" si="14"/>
        <v>2.0455322247484808E-2</v>
      </c>
      <c r="I46" s="26">
        <v>59640</v>
      </c>
      <c r="J46" s="27">
        <f t="shared" si="15"/>
        <v>8.8182166511576954E-2</v>
      </c>
    </row>
    <row r="47" spans="2:16" hidden="1" outlineLevel="1" x14ac:dyDescent="0.25">
      <c r="B47" s="23" t="s">
        <v>35</v>
      </c>
      <c r="C47" s="24">
        <v>421231</v>
      </c>
      <c r="D47" s="25">
        <f t="shared" si="12"/>
        <v>0.15826855444313992</v>
      </c>
      <c r="E47" s="26">
        <v>150968</v>
      </c>
      <c r="F47" s="27">
        <f t="shared" si="13"/>
        <v>0.14045703493862138</v>
      </c>
      <c r="G47" s="24">
        <v>121257</v>
      </c>
      <c r="H47" s="25">
        <f t="shared" si="14"/>
        <v>0.17703530416719238</v>
      </c>
      <c r="I47" s="26">
        <v>57088</v>
      </c>
      <c r="J47" s="27">
        <f t="shared" si="15"/>
        <v>2.0905237933439347E-2</v>
      </c>
    </row>
    <row r="48" spans="2:16" hidden="1" outlineLevel="1" x14ac:dyDescent="0.25">
      <c r="B48" s="23" t="s">
        <v>36</v>
      </c>
      <c r="C48" s="24">
        <v>486850</v>
      </c>
      <c r="D48" s="25">
        <f t="shared" si="12"/>
        <v>4.6543622285564412E-2</v>
      </c>
      <c r="E48" s="26">
        <v>168963</v>
      </c>
      <c r="F48" s="27">
        <f t="shared" si="13"/>
        <v>2.250611217351306E-2</v>
      </c>
      <c r="G48" s="24">
        <v>143128</v>
      </c>
      <c r="H48" s="25">
        <f t="shared" si="14"/>
        <v>3.4311316664257907E-2</v>
      </c>
      <c r="I48" s="26">
        <v>75240</v>
      </c>
      <c r="J48" s="27">
        <f t="shared" si="15"/>
        <v>4.3348032282219728E-2</v>
      </c>
    </row>
    <row r="49" spans="2:16" hidden="1" outlineLevel="1" x14ac:dyDescent="0.25">
      <c r="B49" s="23" t="s">
        <v>37</v>
      </c>
      <c r="C49" s="24">
        <v>490305</v>
      </c>
      <c r="D49" s="25">
        <f t="shared" si="12"/>
        <v>8.6526806113562227E-2</v>
      </c>
      <c r="E49" s="26">
        <v>178465</v>
      </c>
      <c r="F49" s="27">
        <f t="shared" si="13"/>
        <v>9.2390938416242685E-2</v>
      </c>
      <c r="G49" s="24">
        <v>142281</v>
      </c>
      <c r="H49" s="25">
        <f t="shared" si="14"/>
        <v>4.1542831207999731E-2</v>
      </c>
      <c r="I49" s="26">
        <v>69370</v>
      </c>
      <c r="J49" s="27">
        <f t="shared" si="15"/>
        <v>0.1180234338485342</v>
      </c>
    </row>
    <row r="50" spans="2:16" hidden="1" outlineLevel="1" x14ac:dyDescent="0.25">
      <c r="B50" s="23" t="s">
        <v>38</v>
      </c>
      <c r="C50" s="24">
        <v>384083</v>
      </c>
      <c r="D50" s="25">
        <f t="shared" si="12"/>
        <v>2.4377038643207172E-2</v>
      </c>
      <c r="E50" s="26">
        <v>140106</v>
      </c>
      <c r="F50" s="27">
        <f t="shared" si="13"/>
        <v>8.6960906770522151E-2</v>
      </c>
      <c r="G50" s="24">
        <v>116545</v>
      </c>
      <c r="H50" s="25">
        <f t="shared" si="14"/>
        <v>8.5239917683977318E-2</v>
      </c>
      <c r="I50" s="26">
        <v>56759</v>
      </c>
      <c r="J50" s="27">
        <f t="shared" si="15"/>
        <v>-0.12245087277168787</v>
      </c>
      <c r="L50" s="28"/>
      <c r="M50" s="28"/>
      <c r="N50" s="28"/>
    </row>
    <row r="51" spans="2:16" hidden="1" outlineLevel="1" x14ac:dyDescent="0.25">
      <c r="B51" s="23" t="s">
        <v>39</v>
      </c>
      <c r="C51" s="24">
        <v>358180</v>
      </c>
      <c r="D51" s="25">
        <f t="shared" si="12"/>
        <v>-8.6272512641953902E-3</v>
      </c>
      <c r="E51" s="26">
        <v>129475</v>
      </c>
      <c r="F51" s="27">
        <f t="shared" si="13"/>
        <v>-2.2970291052603731E-2</v>
      </c>
      <c r="G51" s="24">
        <v>102109</v>
      </c>
      <c r="H51" s="25">
        <f t="shared" si="14"/>
        <v>4.2586254376646426E-3</v>
      </c>
      <c r="I51" s="26">
        <v>51400</v>
      </c>
      <c r="J51" s="27">
        <f t="shared" si="15"/>
        <v>-9.1936965585471042E-2</v>
      </c>
    </row>
    <row r="52" spans="2:16" hidden="1" outlineLevel="1" x14ac:dyDescent="0.25">
      <c r="B52" s="23" t="s">
        <v>40</v>
      </c>
      <c r="C52" s="24">
        <v>474599</v>
      </c>
      <c r="D52" s="25">
        <f t="shared" si="12"/>
        <v>0.12318098019401291</v>
      </c>
      <c r="E52" s="26">
        <v>172615</v>
      </c>
      <c r="F52" s="27">
        <f t="shared" si="13"/>
        <v>0.10218950137602079</v>
      </c>
      <c r="G52" s="24">
        <v>140577</v>
      </c>
      <c r="H52" s="25">
        <f t="shared" si="14"/>
        <v>0.1159827573888399</v>
      </c>
      <c r="I52" s="26">
        <v>62145</v>
      </c>
      <c r="J52" s="27">
        <f t="shared" si="15"/>
        <v>3.9214046822742432E-2</v>
      </c>
    </row>
    <row r="53" spans="2:16" hidden="1" outlineLevel="1" x14ac:dyDescent="0.25">
      <c r="B53" s="23" t="s">
        <v>41</v>
      </c>
      <c r="C53" s="24">
        <v>454248</v>
      </c>
      <c r="D53" s="25">
        <f t="shared" si="12"/>
        <v>0.12337243205947157</v>
      </c>
      <c r="E53" s="26">
        <v>160253</v>
      </c>
      <c r="F53" s="27">
        <f t="shared" si="13"/>
        <v>0.14198063123089311</v>
      </c>
      <c r="G53" s="24">
        <v>131280</v>
      </c>
      <c r="H53" s="25">
        <f t="shared" si="14"/>
        <v>9.3835924611308297E-2</v>
      </c>
      <c r="I53" s="26">
        <v>66608</v>
      </c>
      <c r="J53" s="27">
        <f t="shared" si="15"/>
        <v>0.12437542201215401</v>
      </c>
    </row>
    <row r="54" spans="2:16" hidden="1" outlineLevel="1" x14ac:dyDescent="0.25">
      <c r="B54" s="23" t="s">
        <v>42</v>
      </c>
      <c r="C54" s="24">
        <v>417629</v>
      </c>
      <c r="D54" s="25">
        <f>C54/C67-1</f>
        <v>0.13011064898375579</v>
      </c>
      <c r="E54" s="26">
        <v>145544</v>
      </c>
      <c r="F54" s="27">
        <f t="shared" si="13"/>
        <v>0.16046213093709882</v>
      </c>
      <c r="G54" s="24">
        <v>121950</v>
      </c>
      <c r="H54" s="25">
        <f t="shared" si="14"/>
        <v>0.11483892200241352</v>
      </c>
      <c r="I54" s="26">
        <v>56682</v>
      </c>
      <c r="J54" s="27">
        <f t="shared" si="15"/>
        <v>3.2665925777478177E-2</v>
      </c>
    </row>
    <row r="55" spans="2:16" hidden="1" outlineLevel="1" x14ac:dyDescent="0.25">
      <c r="B55" s="23" t="s">
        <v>43</v>
      </c>
      <c r="C55" s="24">
        <v>385560</v>
      </c>
      <c r="D55" s="25">
        <f t="shared" si="12"/>
        <v>8.69355923157622E-3</v>
      </c>
      <c r="E55" s="26">
        <v>134928</v>
      </c>
      <c r="F55" s="27">
        <f t="shared" si="13"/>
        <v>2.5779818606171734E-2</v>
      </c>
      <c r="G55" s="24">
        <v>117890</v>
      </c>
      <c r="H55" s="25">
        <f t="shared" si="14"/>
        <v>4.3191944319023179E-3</v>
      </c>
      <c r="I55" s="26">
        <v>55722</v>
      </c>
      <c r="J55" s="27">
        <f t="shared" si="15"/>
        <v>-3.5283933518005517E-2</v>
      </c>
    </row>
    <row r="56" spans="2:16" ht="15" customHeight="1" collapsed="1" x14ac:dyDescent="0.25">
      <c r="B56" s="37">
        <v>2011</v>
      </c>
      <c r="C56" s="38">
        <v>5160203</v>
      </c>
      <c r="D56" s="39">
        <f>C56/C69-1</f>
        <v>6.8072009231421982E-2</v>
      </c>
      <c r="E56" s="38">
        <v>1847559</v>
      </c>
      <c r="F56" s="39">
        <f>E56/E69-1</f>
        <v>7.9532885407226583E-2</v>
      </c>
      <c r="G56" s="38">
        <v>1515760</v>
      </c>
      <c r="H56" s="39">
        <f>G56/G69-1</f>
        <v>5.8131027973707283E-2</v>
      </c>
      <c r="I56" s="38">
        <v>727752</v>
      </c>
      <c r="J56" s="39">
        <f>I56/I69-1</f>
        <v>2.2629164980439764E-2</v>
      </c>
      <c r="M56" s="20"/>
      <c r="N56" s="20"/>
      <c r="O56" s="20"/>
      <c r="P56" s="20"/>
    </row>
    <row r="57" spans="2:16" hidden="1" outlineLevel="1" x14ac:dyDescent="0.25">
      <c r="B57" s="23" t="s">
        <v>32</v>
      </c>
      <c r="C57" s="24">
        <v>406015</v>
      </c>
      <c r="D57" s="25">
        <f>C57/C70-1</f>
        <v>6.7008832719694489E-2</v>
      </c>
      <c r="E57" s="26">
        <v>141884</v>
      </c>
      <c r="F57" s="27">
        <f>E57/E70-1</f>
        <v>7.4284675898934616E-2</v>
      </c>
      <c r="G57" s="24">
        <v>117512</v>
      </c>
      <c r="H57" s="25">
        <f>G57/G70-1</f>
        <v>6.2802980970986244E-2</v>
      </c>
      <c r="I57" s="26">
        <v>57727</v>
      </c>
      <c r="J57" s="27">
        <f>I57/I70-1</f>
        <v>-8.4294348122650353E-2</v>
      </c>
    </row>
    <row r="58" spans="2:16" hidden="1" outlineLevel="1" x14ac:dyDescent="0.25">
      <c r="B58" s="23" t="s">
        <v>33</v>
      </c>
      <c r="C58" s="24">
        <v>396639</v>
      </c>
      <c r="D58" s="25">
        <f t="shared" ref="D58:F108" si="16">C58/C71-1</f>
        <v>6.6801684767698877E-2</v>
      </c>
      <c r="E58" s="26">
        <v>137940</v>
      </c>
      <c r="F58" s="27">
        <f t="shared" si="16"/>
        <v>5.3725163665808484E-2</v>
      </c>
      <c r="G58" s="24">
        <v>120562</v>
      </c>
      <c r="H58" s="25">
        <f t="shared" ref="H58:H68" si="17">G58/G71-1</f>
        <v>0.13570594219827425</v>
      </c>
      <c r="I58" s="26">
        <v>56062</v>
      </c>
      <c r="J58" s="27">
        <f t="shared" ref="J58:J68" si="18">I58/I71-1</f>
        <v>-8.2124496545400993E-2</v>
      </c>
    </row>
    <row r="59" spans="2:16" hidden="1" outlineLevel="1" x14ac:dyDescent="0.25">
      <c r="B59" s="23" t="s">
        <v>34</v>
      </c>
      <c r="C59" s="24">
        <v>433607</v>
      </c>
      <c r="D59" s="25">
        <f t="shared" si="16"/>
        <v>7.0975693492495218E-2</v>
      </c>
      <c r="E59" s="26">
        <v>155317</v>
      </c>
      <c r="F59" s="27">
        <f t="shared" si="16"/>
        <v>6.8513600902599059E-2</v>
      </c>
      <c r="G59" s="24">
        <v>134586</v>
      </c>
      <c r="H59" s="25">
        <f t="shared" si="17"/>
        <v>0.10715695952615989</v>
      </c>
      <c r="I59" s="26">
        <v>54807</v>
      </c>
      <c r="J59" s="27">
        <f t="shared" si="18"/>
        <v>-6.4088114754098369E-2</v>
      </c>
    </row>
    <row r="60" spans="2:16" hidden="1" outlineLevel="1" x14ac:dyDescent="0.25">
      <c r="B60" s="23" t="s">
        <v>35</v>
      </c>
      <c r="C60" s="24">
        <v>363673</v>
      </c>
      <c r="D60" s="25">
        <f t="shared" si="16"/>
        <v>2.6704195768659567E-2</v>
      </c>
      <c r="E60" s="26">
        <v>132375</v>
      </c>
      <c r="F60" s="27">
        <f t="shared" si="16"/>
        <v>6.244231309442605E-2</v>
      </c>
      <c r="G60" s="24">
        <v>103019</v>
      </c>
      <c r="H60" s="25">
        <f t="shared" si="17"/>
        <v>-1.918426414303942E-2</v>
      </c>
      <c r="I60" s="26">
        <v>55919</v>
      </c>
      <c r="J60" s="27">
        <f t="shared" si="18"/>
        <v>-2.0408520776399652E-2</v>
      </c>
    </row>
    <row r="61" spans="2:16" hidden="1" outlineLevel="1" x14ac:dyDescent="0.25">
      <c r="B61" s="23" t="s">
        <v>36</v>
      </c>
      <c r="C61" s="24">
        <v>465198</v>
      </c>
      <c r="D61" s="25">
        <f t="shared" si="16"/>
        <v>-5.5239406390156232E-3</v>
      </c>
      <c r="E61" s="26">
        <v>165244</v>
      </c>
      <c r="F61" s="27">
        <f t="shared" si="16"/>
        <v>-2.9460824621167614E-2</v>
      </c>
      <c r="G61" s="24">
        <v>138380</v>
      </c>
      <c r="H61" s="25">
        <f t="shared" si="17"/>
        <v>2.8083209509658147E-2</v>
      </c>
      <c r="I61" s="26">
        <v>72114</v>
      </c>
      <c r="J61" s="27">
        <f t="shared" si="18"/>
        <v>-0.17295716497505587</v>
      </c>
    </row>
    <row r="62" spans="2:16" hidden="1" outlineLevel="1" x14ac:dyDescent="0.25">
      <c r="B62" s="23" t="s">
        <v>37</v>
      </c>
      <c r="C62" s="24">
        <v>451259</v>
      </c>
      <c r="D62" s="25">
        <f t="shared" si="16"/>
        <v>3.9300314374877576E-2</v>
      </c>
      <c r="E62" s="26">
        <v>163371</v>
      </c>
      <c r="F62" s="27">
        <f t="shared" si="16"/>
        <v>7.2466717432975392E-2</v>
      </c>
      <c r="G62" s="24">
        <v>136606</v>
      </c>
      <c r="H62" s="25">
        <f t="shared" si="17"/>
        <v>6.2263314644748435E-2</v>
      </c>
      <c r="I62" s="26">
        <v>62047</v>
      </c>
      <c r="J62" s="27">
        <f t="shared" si="18"/>
        <v>-0.14973826294296599</v>
      </c>
    </row>
    <row r="63" spans="2:16" hidden="1" outlineLevel="1" x14ac:dyDescent="0.25">
      <c r="B63" s="23" t="s">
        <v>38</v>
      </c>
      <c r="C63" s="24">
        <v>374943</v>
      </c>
      <c r="D63" s="25">
        <f t="shared" si="16"/>
        <v>7.1700518496075505E-2</v>
      </c>
      <c r="E63" s="26">
        <v>128897</v>
      </c>
      <c r="F63" s="27">
        <f t="shared" si="16"/>
        <v>6.1868239597320906E-2</v>
      </c>
      <c r="G63" s="24">
        <v>107391</v>
      </c>
      <c r="H63" s="25">
        <f t="shared" si="17"/>
        <v>6.1532530692129717E-2</v>
      </c>
      <c r="I63" s="26">
        <v>64679</v>
      </c>
      <c r="J63" s="27">
        <f t="shared" si="18"/>
        <v>4.2469860099284329E-2</v>
      </c>
      <c r="L63" s="28"/>
      <c r="M63" s="28"/>
      <c r="N63" s="28"/>
    </row>
    <row r="64" spans="2:16" hidden="1" outlineLevel="1" x14ac:dyDescent="0.25">
      <c r="B64" s="23" t="s">
        <v>39</v>
      </c>
      <c r="C64" s="24">
        <v>361297</v>
      </c>
      <c r="D64" s="25">
        <f t="shared" si="16"/>
        <v>3.1413702243550334E-2</v>
      </c>
      <c r="E64" s="26">
        <v>132519</v>
      </c>
      <c r="F64" s="27">
        <f t="shared" si="16"/>
        <v>6.9693667514227009E-2</v>
      </c>
      <c r="G64" s="24">
        <v>101676</v>
      </c>
      <c r="H64" s="25">
        <f t="shared" si="17"/>
        <v>1.1520324717960939E-2</v>
      </c>
      <c r="I64" s="26">
        <v>56604</v>
      </c>
      <c r="J64" s="27">
        <f t="shared" si="18"/>
        <v>8.6423492934657453E-3</v>
      </c>
    </row>
    <row r="65" spans="2:15" hidden="1" outlineLevel="1" x14ac:dyDescent="0.25">
      <c r="B65" s="23" t="s">
        <v>40</v>
      </c>
      <c r="C65" s="24">
        <v>422549</v>
      </c>
      <c r="D65" s="25">
        <f t="shared" si="16"/>
        <v>9.8439404440409106E-3</v>
      </c>
      <c r="E65" s="26">
        <v>156611</v>
      </c>
      <c r="F65" s="27">
        <f t="shared" si="16"/>
        <v>9.4975074636257428E-2</v>
      </c>
      <c r="G65" s="24">
        <v>125967</v>
      </c>
      <c r="H65" s="25">
        <f t="shared" si="17"/>
        <v>1.8548915284662071E-2</v>
      </c>
      <c r="I65" s="26">
        <v>59800</v>
      </c>
      <c r="J65" s="27">
        <f t="shared" si="18"/>
        <v>-0.15080942913944906</v>
      </c>
    </row>
    <row r="66" spans="2:15" hidden="1" outlineLevel="1" x14ac:dyDescent="0.25">
      <c r="B66" s="23" t="s">
        <v>41</v>
      </c>
      <c r="C66" s="24">
        <v>404361</v>
      </c>
      <c r="D66" s="25">
        <f t="shared" si="16"/>
        <v>-1.2568741025816399E-2</v>
      </c>
      <c r="E66" s="26">
        <v>140329</v>
      </c>
      <c r="F66" s="27">
        <f t="shared" si="16"/>
        <v>3.8927675074590384E-2</v>
      </c>
      <c r="G66" s="24">
        <v>120018</v>
      </c>
      <c r="H66" s="25">
        <f t="shared" si="17"/>
        <v>-4.1397432927852029E-2</v>
      </c>
      <c r="I66" s="26">
        <v>59240</v>
      </c>
      <c r="J66" s="27">
        <f t="shared" si="18"/>
        <v>-9.1257727530718369E-2</v>
      </c>
    </row>
    <row r="67" spans="2:15" hidden="1" outlineLevel="1" x14ac:dyDescent="0.25">
      <c r="B67" s="23" t="s">
        <v>42</v>
      </c>
      <c r="C67" s="24">
        <v>369547</v>
      </c>
      <c r="D67" s="25">
        <f t="shared" si="16"/>
        <v>-4.1586484846284355E-2</v>
      </c>
      <c r="E67" s="26">
        <v>125419</v>
      </c>
      <c r="F67" s="27">
        <f t="shared" si="16"/>
        <v>-6.2582217172925114E-2</v>
      </c>
      <c r="G67" s="24">
        <v>109388</v>
      </c>
      <c r="H67" s="25">
        <f t="shared" si="17"/>
        <v>-4.6960218857272307E-2</v>
      </c>
      <c r="I67" s="26">
        <v>54889</v>
      </c>
      <c r="J67" s="27">
        <f t="shared" si="18"/>
        <v>-7.1534896309076723E-2</v>
      </c>
    </row>
    <row r="68" spans="2:15" hidden="1" outlineLevel="1" x14ac:dyDescent="0.25">
      <c r="B68" s="23" t="s">
        <v>43</v>
      </c>
      <c r="C68" s="24">
        <v>382237</v>
      </c>
      <c r="D68" s="25">
        <f t="shared" si="16"/>
        <v>3.9581855908386032E-3</v>
      </c>
      <c r="E68" s="26">
        <v>131537</v>
      </c>
      <c r="F68" s="27">
        <f t="shared" si="16"/>
        <v>-3.5256410256410242E-2</v>
      </c>
      <c r="G68" s="24">
        <v>117383</v>
      </c>
      <c r="H68" s="25">
        <f t="shared" si="17"/>
        <v>2.2963363195872777E-2</v>
      </c>
      <c r="I68" s="26">
        <v>57760</v>
      </c>
      <c r="J68" s="27">
        <f t="shared" si="18"/>
        <v>8.664009703691633E-4</v>
      </c>
    </row>
    <row r="69" spans="2:15" collapsed="1" x14ac:dyDescent="0.25">
      <c r="B69" s="37">
        <v>2010</v>
      </c>
      <c r="C69" s="38">
        <v>4831325</v>
      </c>
      <c r="D69" s="39">
        <f>C69/C82-1</f>
        <v>2.6242294141912259E-2</v>
      </c>
      <c r="E69" s="38">
        <v>1711443</v>
      </c>
      <c r="F69" s="39">
        <f>E69/E82-1</f>
        <v>3.7847681456564475E-2</v>
      </c>
      <c r="G69" s="38">
        <v>1432488</v>
      </c>
      <c r="H69" s="39">
        <f>G69/G82-1</f>
        <v>3.3093153690210819E-2</v>
      </c>
      <c r="I69" s="38">
        <v>711648</v>
      </c>
      <c r="J69" s="39">
        <f>I69/I82-1</f>
        <v>-7.6419928049711094E-2</v>
      </c>
    </row>
    <row r="70" spans="2:15" ht="15" hidden="1" customHeight="1" outlineLevel="1" x14ac:dyDescent="0.25">
      <c r="B70" s="23" t="s">
        <v>32</v>
      </c>
      <c r="C70" s="24">
        <v>380517</v>
      </c>
      <c r="D70" s="25">
        <f t="shared" si="16"/>
        <v>-7.2369046545247118E-2</v>
      </c>
      <c r="E70" s="26">
        <v>132073</v>
      </c>
      <c r="F70" s="27">
        <f t="shared" si="16"/>
        <v>-6.8806757290315268E-2</v>
      </c>
      <c r="G70" s="24">
        <v>110568</v>
      </c>
      <c r="H70" s="25">
        <f t="shared" ref="H70:H108" si="19">G70/G83-1</f>
        <v>-6.6692552482083944E-2</v>
      </c>
      <c r="I70" s="26">
        <v>63041</v>
      </c>
      <c r="J70" s="27">
        <f t="shared" ref="J70:J108" si="20">I70/I83-1</f>
        <v>-9.4056275687638302E-2</v>
      </c>
      <c r="L70" s="28"/>
      <c r="M70" s="28"/>
      <c r="N70" s="28"/>
    </row>
    <row r="71" spans="2:15" ht="15" hidden="1" customHeight="1" outlineLevel="1" x14ac:dyDescent="0.25">
      <c r="B71" s="23" t="s">
        <v>33</v>
      </c>
      <c r="C71" s="24">
        <v>371802</v>
      </c>
      <c r="D71" s="25">
        <f t="shared" si="16"/>
        <v>-0.1388289248158614</v>
      </c>
      <c r="E71" s="26">
        <v>130907</v>
      </c>
      <c r="F71" s="27">
        <f t="shared" si="16"/>
        <v>-0.12197166849998664</v>
      </c>
      <c r="G71" s="24">
        <v>106156</v>
      </c>
      <c r="H71" s="25">
        <f t="shared" si="19"/>
        <v>-0.18952511833867769</v>
      </c>
      <c r="I71" s="26">
        <v>61078</v>
      </c>
      <c r="J71" s="27">
        <f t="shared" si="20"/>
        <v>-0.10979289035285889</v>
      </c>
      <c r="M71" s="28"/>
      <c r="N71" s="28"/>
      <c r="O71" s="28"/>
    </row>
    <row r="72" spans="2:15" ht="15" hidden="1" customHeight="1" outlineLevel="1" x14ac:dyDescent="0.25">
      <c r="B72" s="23" t="s">
        <v>34</v>
      </c>
      <c r="C72" s="24">
        <v>404871</v>
      </c>
      <c r="D72" s="25">
        <f t="shared" si="16"/>
        <v>-8.3705814324543937E-2</v>
      </c>
      <c r="E72" s="26">
        <v>145358</v>
      </c>
      <c r="F72" s="27">
        <f t="shared" si="16"/>
        <v>-9.402092955130481E-2</v>
      </c>
      <c r="G72" s="24">
        <v>121560</v>
      </c>
      <c r="H72" s="25">
        <f t="shared" si="19"/>
        <v>-6.9176225554007043E-2</v>
      </c>
      <c r="I72" s="26">
        <v>58560</v>
      </c>
      <c r="J72" s="27">
        <f t="shared" si="20"/>
        <v>-0.12160439197804007</v>
      </c>
    </row>
    <row r="73" spans="2:15" ht="15" hidden="1" customHeight="1" outlineLevel="1" x14ac:dyDescent="0.25">
      <c r="B73" s="23" t="s">
        <v>35</v>
      </c>
      <c r="C73" s="24">
        <v>354214</v>
      </c>
      <c r="D73" s="25">
        <f t="shared" si="16"/>
        <v>-9.4912854949036563E-2</v>
      </c>
      <c r="E73" s="26">
        <v>124595</v>
      </c>
      <c r="F73" s="27">
        <f t="shared" si="16"/>
        <v>-9.3458963911525084E-2</v>
      </c>
      <c r="G73" s="24">
        <v>105034</v>
      </c>
      <c r="H73" s="25">
        <f t="shared" si="19"/>
        <v>-3.8475974257806467E-2</v>
      </c>
      <c r="I73" s="26">
        <v>57084</v>
      </c>
      <c r="J73" s="27">
        <f t="shared" si="20"/>
        <v>-0.18748576634024139</v>
      </c>
    </row>
    <row r="74" spans="2:15" ht="15" hidden="1" customHeight="1" outlineLevel="1" x14ac:dyDescent="0.25">
      <c r="B74" s="23" t="s">
        <v>36</v>
      </c>
      <c r="C74" s="24">
        <v>467782</v>
      </c>
      <c r="D74" s="25">
        <f t="shared" si="16"/>
        <v>-0.12032194672458696</v>
      </c>
      <c r="E74" s="26">
        <v>170260</v>
      </c>
      <c r="F74" s="27">
        <f t="shared" si="16"/>
        <v>-9.4352067575186993E-2</v>
      </c>
      <c r="G74" s="24">
        <v>134600</v>
      </c>
      <c r="H74" s="25">
        <f t="shared" si="19"/>
        <v>-7.405496508788223E-2</v>
      </c>
      <c r="I74" s="26">
        <v>87195</v>
      </c>
      <c r="J74" s="27">
        <f t="shared" si="20"/>
        <v>-0.18687170113956397</v>
      </c>
    </row>
    <row r="75" spans="2:15" ht="15" hidden="1" customHeight="1" outlineLevel="1" x14ac:dyDescent="0.25">
      <c r="B75" s="23" t="s">
        <v>37</v>
      </c>
      <c r="C75" s="24">
        <v>434195</v>
      </c>
      <c r="D75" s="25">
        <f t="shared" si="16"/>
        <v>-7.129030533126568E-2</v>
      </c>
      <c r="E75" s="26">
        <v>152332</v>
      </c>
      <c r="F75" s="27">
        <f t="shared" si="16"/>
        <v>-5.5440154272568876E-2</v>
      </c>
      <c r="G75" s="24">
        <v>128599</v>
      </c>
      <c r="H75" s="25">
        <f t="shared" si="19"/>
        <v>-3.1969347966818717E-2</v>
      </c>
      <c r="I75" s="26">
        <v>72974</v>
      </c>
      <c r="J75" s="27">
        <f t="shared" si="20"/>
        <v>-0.17509947549285587</v>
      </c>
      <c r="M75" s="20"/>
      <c r="N75" s="20"/>
      <c r="O75" s="20"/>
    </row>
    <row r="76" spans="2:15" ht="15" hidden="1" customHeight="1" outlineLevel="1" x14ac:dyDescent="0.25">
      <c r="B76" s="23" t="s">
        <v>38</v>
      </c>
      <c r="C76" s="24">
        <v>349858</v>
      </c>
      <c r="D76" s="25">
        <f t="shared" si="16"/>
        <v>-0.13063854424733679</v>
      </c>
      <c r="E76" s="26">
        <v>121387</v>
      </c>
      <c r="F76" s="27">
        <f t="shared" si="16"/>
        <v>-0.17064422019226166</v>
      </c>
      <c r="G76" s="24">
        <v>101166</v>
      </c>
      <c r="H76" s="25">
        <f t="shared" si="19"/>
        <v>-0.16294194060847766</v>
      </c>
      <c r="I76" s="26">
        <v>62044</v>
      </c>
      <c r="J76" s="27">
        <f t="shared" si="20"/>
        <v>-0.1513029204568771</v>
      </c>
    </row>
    <row r="77" spans="2:15" ht="15" hidden="1" customHeight="1" outlineLevel="1" x14ac:dyDescent="0.25">
      <c r="B77" s="23" t="s">
        <v>39</v>
      </c>
      <c r="C77" s="24">
        <v>350293</v>
      </c>
      <c r="D77" s="25">
        <f t="shared" si="16"/>
        <v>-0.152212689231216</v>
      </c>
      <c r="E77" s="26">
        <v>123885</v>
      </c>
      <c r="F77" s="27">
        <f t="shared" si="16"/>
        <v>-0.19295788410800951</v>
      </c>
      <c r="G77" s="24">
        <v>100518</v>
      </c>
      <c r="H77" s="25">
        <f t="shared" si="19"/>
        <v>-0.11585891459231246</v>
      </c>
      <c r="I77" s="26">
        <v>56119</v>
      </c>
      <c r="J77" s="27">
        <f t="shared" si="20"/>
        <v>-0.2458340052679675</v>
      </c>
    </row>
    <row r="78" spans="2:15" ht="15" hidden="1" customHeight="1" outlineLevel="1" x14ac:dyDescent="0.25">
      <c r="B78" s="23" t="s">
        <v>40</v>
      </c>
      <c r="C78" s="24">
        <v>418430</v>
      </c>
      <c r="D78" s="25">
        <f t="shared" si="16"/>
        <v>-1.4331682818470082E-2</v>
      </c>
      <c r="E78" s="26">
        <v>143027</v>
      </c>
      <c r="F78" s="27">
        <f t="shared" si="16"/>
        <v>-7.1385905909545411E-2</v>
      </c>
      <c r="G78" s="24">
        <v>123673</v>
      </c>
      <c r="H78" s="25">
        <f t="shared" si="19"/>
        <v>4.0475509414278799E-2</v>
      </c>
      <c r="I78" s="26">
        <v>70420</v>
      </c>
      <c r="J78" s="27">
        <f t="shared" si="20"/>
        <v>-8.3955563649608433E-2</v>
      </c>
    </row>
    <row r="79" spans="2:15" ht="15" hidden="1" customHeight="1" outlineLevel="1" x14ac:dyDescent="0.25">
      <c r="B79" s="23" t="s">
        <v>41</v>
      </c>
      <c r="C79" s="24">
        <v>409508</v>
      </c>
      <c r="D79" s="25">
        <f t="shared" si="16"/>
        <v>-0.19401357652194617</v>
      </c>
      <c r="E79" s="26">
        <v>135071</v>
      </c>
      <c r="F79" s="27">
        <f t="shared" si="16"/>
        <v>-0.2637055934411574</v>
      </c>
      <c r="G79" s="24">
        <v>125201</v>
      </c>
      <c r="H79" s="25">
        <f t="shared" si="19"/>
        <v>-0.15002138507389728</v>
      </c>
      <c r="I79" s="26">
        <v>65189</v>
      </c>
      <c r="J79" s="27">
        <f t="shared" si="20"/>
        <v>-0.26371727393887368</v>
      </c>
    </row>
    <row r="80" spans="2:15" ht="15" hidden="1" customHeight="1" outlineLevel="1" x14ac:dyDescent="0.25">
      <c r="B80" s="23" t="s">
        <v>42</v>
      </c>
      <c r="C80" s="24">
        <v>385582</v>
      </c>
      <c r="D80" s="25">
        <f t="shared" si="16"/>
        <v>-0.16162881209259039</v>
      </c>
      <c r="E80" s="26">
        <v>133792</v>
      </c>
      <c r="F80" s="27">
        <f t="shared" si="16"/>
        <v>-0.20482128210919204</v>
      </c>
      <c r="G80" s="24">
        <v>114778</v>
      </c>
      <c r="H80" s="25">
        <f t="shared" si="19"/>
        <v>-0.16227775669284439</v>
      </c>
      <c r="I80" s="26">
        <v>59118</v>
      </c>
      <c r="J80" s="27">
        <f t="shared" si="20"/>
        <v>-0.13854807215923992</v>
      </c>
    </row>
    <row r="81" spans="2:10" ht="15" hidden="1" customHeight="1" outlineLevel="1" x14ac:dyDescent="0.25">
      <c r="B81" s="23" t="s">
        <v>43</v>
      </c>
      <c r="C81" s="24">
        <v>380730</v>
      </c>
      <c r="D81" s="25">
        <f t="shared" si="16"/>
        <v>-7.081686992217151E-2</v>
      </c>
      <c r="E81" s="26">
        <v>136344</v>
      </c>
      <c r="F81" s="27">
        <f t="shared" si="16"/>
        <v>-7.3315616695325936E-2</v>
      </c>
      <c r="G81" s="24">
        <v>114748</v>
      </c>
      <c r="H81" s="25">
        <f t="shared" si="19"/>
        <v>-8.6466734071603102E-2</v>
      </c>
      <c r="I81" s="26">
        <v>57710</v>
      </c>
      <c r="J81" s="27">
        <f t="shared" si="20"/>
        <v>-0.12425263285683941</v>
      </c>
    </row>
    <row r="82" spans="2:10" collapsed="1" x14ac:dyDescent="0.25">
      <c r="B82" s="37">
        <v>2009</v>
      </c>
      <c r="C82" s="38">
        <v>4707782</v>
      </c>
      <c r="D82" s="39">
        <f t="shared" si="16"/>
        <v>-0.11045141390545221</v>
      </c>
      <c r="E82" s="38">
        <v>1649031</v>
      </c>
      <c r="F82" s="39">
        <f t="shared" si="16"/>
        <v>-0.12786598265284532</v>
      </c>
      <c r="G82" s="38">
        <v>1386601</v>
      </c>
      <c r="H82" s="39">
        <f t="shared" si="19"/>
        <v>-9.4211475926005761E-2</v>
      </c>
      <c r="I82" s="38">
        <v>770532</v>
      </c>
      <c r="J82" s="39">
        <f t="shared" si="20"/>
        <v>-0.16088823451900369</v>
      </c>
    </row>
    <row r="83" spans="2:10" ht="15" hidden="1" customHeight="1" outlineLevel="1" x14ac:dyDescent="0.25">
      <c r="B83" s="23" t="s">
        <v>32</v>
      </c>
      <c r="C83" s="24">
        <v>410203</v>
      </c>
      <c r="D83" s="25">
        <f t="shared" si="16"/>
        <v>-6.4181358592495297E-2</v>
      </c>
      <c r="E83" s="26">
        <v>141832</v>
      </c>
      <c r="F83" s="27">
        <f t="shared" si="16"/>
        <v>-5.1887107771702023E-2</v>
      </c>
      <c r="G83" s="24">
        <v>118469</v>
      </c>
      <c r="H83" s="25">
        <f t="shared" si="19"/>
        <v>-8.6831516795905506E-2</v>
      </c>
      <c r="I83" s="26">
        <v>69586</v>
      </c>
      <c r="J83" s="27">
        <f t="shared" si="20"/>
        <v>-0.11733218326652795</v>
      </c>
    </row>
    <row r="84" spans="2:10" ht="15" hidden="1" customHeight="1" outlineLevel="1" x14ac:dyDescent="0.25">
      <c r="B84" s="23" t="s">
        <v>33</v>
      </c>
      <c r="C84" s="24">
        <v>431740</v>
      </c>
      <c r="D84" s="25">
        <f t="shared" si="16"/>
        <v>-5.6367888444473602E-2</v>
      </c>
      <c r="E84" s="26">
        <v>149092</v>
      </c>
      <c r="F84" s="27">
        <f t="shared" si="16"/>
        <v>-0.10064182993919502</v>
      </c>
      <c r="G84" s="24">
        <v>130980</v>
      </c>
      <c r="H84" s="25">
        <f t="shared" si="19"/>
        <v>-5.6934639034388335E-3</v>
      </c>
      <c r="I84" s="26">
        <v>68611</v>
      </c>
      <c r="J84" s="27">
        <f t="shared" si="20"/>
        <v>-9.9096614932114857E-2</v>
      </c>
    </row>
    <row r="85" spans="2:10" ht="15" hidden="1" customHeight="1" outlineLevel="1" x14ac:dyDescent="0.25">
      <c r="B85" s="23" t="s">
        <v>34</v>
      </c>
      <c r="C85" s="24">
        <v>441857</v>
      </c>
      <c r="D85" s="25">
        <f t="shared" si="16"/>
        <v>-5.4131060229822059E-2</v>
      </c>
      <c r="E85" s="26">
        <v>160443</v>
      </c>
      <c r="F85" s="27">
        <f t="shared" si="16"/>
        <v>-6.0896591687299217E-2</v>
      </c>
      <c r="G85" s="24">
        <v>130594</v>
      </c>
      <c r="H85" s="25">
        <f t="shared" si="19"/>
        <v>-1.7691393498111996E-2</v>
      </c>
      <c r="I85" s="26">
        <v>66667</v>
      </c>
      <c r="J85" s="27">
        <f t="shared" si="20"/>
        <v>-0.15801106367930484</v>
      </c>
    </row>
    <row r="86" spans="2:10" ht="15" hidden="1" customHeight="1" outlineLevel="1" x14ac:dyDescent="0.25">
      <c r="B86" s="23" t="s">
        <v>35</v>
      </c>
      <c r="C86" s="24">
        <v>391359</v>
      </c>
      <c r="D86" s="25">
        <f t="shared" si="16"/>
        <v>-4.4741254951926934E-2</v>
      </c>
      <c r="E86" s="26">
        <v>137440</v>
      </c>
      <c r="F86" s="27">
        <f t="shared" si="16"/>
        <v>-3.4648423507266157E-2</v>
      </c>
      <c r="G86" s="24">
        <v>109237</v>
      </c>
      <c r="H86" s="25">
        <f t="shared" si="19"/>
        <v>-6.2497725701393669E-3</v>
      </c>
      <c r="I86" s="26">
        <v>70256</v>
      </c>
      <c r="J86" s="27">
        <f t="shared" si="20"/>
        <v>-0.13965221650746995</v>
      </c>
    </row>
    <row r="87" spans="2:10" ht="13.5" hidden="1" customHeight="1" outlineLevel="1" x14ac:dyDescent="0.25">
      <c r="B87" s="23" t="s">
        <v>36</v>
      </c>
      <c r="C87" s="24">
        <v>531765</v>
      </c>
      <c r="D87" s="25">
        <f t="shared" si="16"/>
        <v>6.0027393528467865E-3</v>
      </c>
      <c r="E87" s="26">
        <v>187998</v>
      </c>
      <c r="F87" s="27">
        <f t="shared" si="16"/>
        <v>1.26910936102822E-2</v>
      </c>
      <c r="G87" s="24">
        <v>145365</v>
      </c>
      <c r="H87" s="25">
        <f t="shared" si="19"/>
        <v>4.7388823241202305E-2</v>
      </c>
      <c r="I87" s="26">
        <v>107234</v>
      </c>
      <c r="J87" s="27">
        <f t="shared" si="20"/>
        <v>-6.2992057181304184E-2</v>
      </c>
    </row>
    <row r="88" spans="2:10" ht="13.5" hidden="1" customHeight="1" outlineLevel="1" x14ac:dyDescent="0.25">
      <c r="B88" s="23" t="s">
        <v>37</v>
      </c>
      <c r="C88" s="24">
        <v>467525</v>
      </c>
      <c r="D88" s="25">
        <f t="shared" si="16"/>
        <v>2.8873029458640342E-3</v>
      </c>
      <c r="E88" s="26">
        <v>161273</v>
      </c>
      <c r="F88" s="27">
        <f t="shared" si="16"/>
        <v>5.9506359196352943E-3</v>
      </c>
      <c r="G88" s="24">
        <v>132846</v>
      </c>
      <c r="H88" s="25">
        <f t="shared" si="19"/>
        <v>6.1799638729478801E-2</v>
      </c>
      <c r="I88" s="26">
        <v>88464</v>
      </c>
      <c r="J88" s="27">
        <f t="shared" si="20"/>
        <v>-0.11488203629960181</v>
      </c>
    </row>
    <row r="89" spans="2:10" ht="15" hidden="1" customHeight="1" outlineLevel="1" x14ac:dyDescent="0.25">
      <c r="B89" s="23" t="s">
        <v>38</v>
      </c>
      <c r="C89" s="24">
        <v>402431</v>
      </c>
      <c r="D89" s="25">
        <f t="shared" si="16"/>
        <v>-2.1998478673481037E-2</v>
      </c>
      <c r="E89" s="26">
        <v>146363</v>
      </c>
      <c r="F89" s="27">
        <f t="shared" si="16"/>
        <v>1.2850677480519934E-2</v>
      </c>
      <c r="G89" s="24">
        <v>120859</v>
      </c>
      <c r="H89" s="25">
        <f t="shared" si="19"/>
        <v>8.3237729896389778E-2</v>
      </c>
      <c r="I89" s="26">
        <v>73105</v>
      </c>
      <c r="J89" s="27">
        <f t="shared" si="20"/>
        <v>-0.11287876029948907</v>
      </c>
    </row>
    <row r="90" spans="2:10" ht="15" hidden="1" customHeight="1" outlineLevel="1" x14ac:dyDescent="0.25">
      <c r="B90" s="23" t="s">
        <v>39</v>
      </c>
      <c r="C90" s="24">
        <v>413185</v>
      </c>
      <c r="D90" s="25">
        <f t="shared" si="16"/>
        <v>0.20972440587551566</v>
      </c>
      <c r="E90" s="26">
        <v>153505</v>
      </c>
      <c r="F90" s="27">
        <f t="shared" si="16"/>
        <v>0.32186036098098647</v>
      </c>
      <c r="G90" s="24">
        <v>113690</v>
      </c>
      <c r="H90" s="25">
        <f t="shared" si="19"/>
        <v>0.16663759222583652</v>
      </c>
      <c r="I90" s="26">
        <v>74412</v>
      </c>
      <c r="J90" s="27">
        <f t="shared" si="20"/>
        <v>0.20277369195209083</v>
      </c>
    </row>
    <row r="91" spans="2:10" ht="15" hidden="1" customHeight="1" outlineLevel="1" x14ac:dyDescent="0.25">
      <c r="B91" s="23" t="s">
        <v>40</v>
      </c>
      <c r="C91" s="24">
        <v>424514</v>
      </c>
      <c r="D91" s="25">
        <f t="shared" si="16"/>
        <v>-3.1314106294082933E-2</v>
      </c>
      <c r="E91" s="26">
        <v>154022</v>
      </c>
      <c r="F91" s="27">
        <f t="shared" si="16"/>
        <v>-4.3288134119298549E-2</v>
      </c>
      <c r="G91" s="24">
        <v>118862</v>
      </c>
      <c r="H91" s="25">
        <f t="shared" si="19"/>
        <v>4.3509560514810364E-2</v>
      </c>
      <c r="I91" s="26">
        <v>76874</v>
      </c>
      <c r="J91" s="27">
        <f t="shared" si="20"/>
        <v>-4.4972296071756901E-2</v>
      </c>
    </row>
    <row r="92" spans="2:10" ht="15" hidden="1" customHeight="1" outlineLevel="1" x14ac:dyDescent="0.25">
      <c r="B92" s="23" t="s">
        <v>41</v>
      </c>
      <c r="C92" s="24">
        <v>508083</v>
      </c>
      <c r="D92" s="25">
        <f t="shared" si="16"/>
        <v>3.8962924489140738E-2</v>
      </c>
      <c r="E92" s="26">
        <v>183447</v>
      </c>
      <c r="F92" s="27">
        <f t="shared" si="16"/>
        <v>5.2170621332828571E-2</v>
      </c>
      <c r="G92" s="24">
        <v>147299</v>
      </c>
      <c r="H92" s="25">
        <f t="shared" si="19"/>
        <v>6.5538668537822087E-2</v>
      </c>
      <c r="I92" s="26">
        <v>88538</v>
      </c>
      <c r="J92" s="27">
        <f t="shared" si="20"/>
        <v>0.10897066559783553</v>
      </c>
    </row>
    <row r="93" spans="2:10" ht="15" hidden="1" customHeight="1" outlineLevel="1" x14ac:dyDescent="0.25">
      <c r="B93" s="23" t="s">
        <v>42</v>
      </c>
      <c r="C93" s="24">
        <v>459918</v>
      </c>
      <c r="D93" s="25">
        <f t="shared" si="16"/>
        <v>8.5003986921011743E-2</v>
      </c>
      <c r="E93" s="26">
        <v>168254</v>
      </c>
      <c r="F93" s="27">
        <f t="shared" si="16"/>
        <v>0.11124026655923291</v>
      </c>
      <c r="G93" s="24">
        <v>137012</v>
      </c>
      <c r="H93" s="25">
        <f t="shared" si="19"/>
        <v>9.899735301195145E-2</v>
      </c>
      <c r="I93" s="26">
        <v>68626</v>
      </c>
      <c r="J93" s="27">
        <f t="shared" si="20"/>
        <v>6.2020732225855912E-3</v>
      </c>
    </row>
    <row r="94" spans="2:10" ht="15" hidden="1" customHeight="1" outlineLevel="1" x14ac:dyDescent="0.25">
      <c r="B94" s="23" t="s">
        <v>43</v>
      </c>
      <c r="C94" s="24">
        <v>409747</v>
      </c>
      <c r="D94" s="25">
        <f t="shared" si="16"/>
        <v>6.4378104075888398E-3</v>
      </c>
      <c r="E94" s="26">
        <v>147131</v>
      </c>
      <c r="F94" s="27">
        <f t="shared" si="16"/>
        <v>6.0652060939252461E-3</v>
      </c>
      <c r="G94" s="24">
        <v>125609</v>
      </c>
      <c r="H94" s="25">
        <f t="shared" si="19"/>
        <v>3.8176708818910665E-2</v>
      </c>
      <c r="I94" s="26">
        <v>65898</v>
      </c>
      <c r="J94" s="27">
        <f t="shared" si="20"/>
        <v>-6.3481053695019218E-3</v>
      </c>
    </row>
    <row r="95" spans="2:10" collapsed="1" x14ac:dyDescent="0.25">
      <c r="B95" s="37">
        <v>2008</v>
      </c>
      <c r="C95" s="38">
        <v>5292327</v>
      </c>
      <c r="D95" s="39">
        <f t="shared" si="16"/>
        <v>2.5655529758368267E-3</v>
      </c>
      <c r="E95" s="38">
        <v>1890800</v>
      </c>
      <c r="F95" s="39">
        <f t="shared" si="16"/>
        <v>1.2106957459176781E-2</v>
      </c>
      <c r="G95" s="38">
        <v>1530822</v>
      </c>
      <c r="H95" s="39">
        <f t="shared" si="19"/>
        <v>3.780039374562727E-2</v>
      </c>
      <c r="I95" s="38">
        <v>918271</v>
      </c>
      <c r="J95" s="39">
        <f t="shared" si="20"/>
        <v>-5.2693096088199387E-2</v>
      </c>
    </row>
    <row r="96" spans="2:10" ht="15" hidden="1" customHeight="1" outlineLevel="1" x14ac:dyDescent="0.25">
      <c r="B96" s="23" t="s">
        <v>32</v>
      </c>
      <c r="C96" s="24">
        <v>438336</v>
      </c>
      <c r="D96" s="25">
        <f t="shared" si="16"/>
        <v>-3.96487545817239E-2</v>
      </c>
      <c r="E96" s="26">
        <v>149594</v>
      </c>
      <c r="F96" s="27">
        <f t="shared" si="16"/>
        <v>-6.4154295616488111E-2</v>
      </c>
      <c r="G96" s="24">
        <v>129734</v>
      </c>
      <c r="H96" s="25">
        <f t="shared" si="19"/>
        <v>-2.2218537555960816E-2</v>
      </c>
      <c r="I96" s="26">
        <v>78836</v>
      </c>
      <c r="J96" s="27">
        <f t="shared" si="20"/>
        <v>3.436241258511874E-2</v>
      </c>
    </row>
    <row r="97" spans="2:12" ht="15" hidden="1" customHeight="1" outlineLevel="1" x14ac:dyDescent="0.25">
      <c r="B97" s="23" t="s">
        <v>33</v>
      </c>
      <c r="C97" s="24">
        <v>457530</v>
      </c>
      <c r="D97" s="25">
        <f t="shared" si="16"/>
        <v>5.778234000790694E-2</v>
      </c>
      <c r="E97" s="26">
        <v>165776</v>
      </c>
      <c r="F97" s="27">
        <f t="shared" si="16"/>
        <v>8.8654811001076972E-2</v>
      </c>
      <c r="G97" s="24">
        <v>131730</v>
      </c>
      <c r="H97" s="25">
        <f t="shared" si="19"/>
        <v>7.21000073247553E-2</v>
      </c>
      <c r="I97" s="26">
        <v>76158</v>
      </c>
      <c r="J97" s="27">
        <f t="shared" si="20"/>
        <v>3.5895482800364586E-2</v>
      </c>
    </row>
    <row r="98" spans="2:12" ht="15" hidden="1" customHeight="1" outlineLevel="1" x14ac:dyDescent="0.25">
      <c r="B98" s="23" t="s">
        <v>34</v>
      </c>
      <c r="C98" s="24">
        <v>467144</v>
      </c>
      <c r="D98" s="25">
        <f t="shared" si="16"/>
        <v>-4.2374670725582431E-2</v>
      </c>
      <c r="E98" s="26">
        <v>170847</v>
      </c>
      <c r="F98" s="27">
        <f t="shared" si="16"/>
        <v>-3.4004104918551881E-2</v>
      </c>
      <c r="G98" s="24">
        <v>132946</v>
      </c>
      <c r="H98" s="25">
        <f t="shared" si="19"/>
        <v>-8.5439511302505378E-2</v>
      </c>
      <c r="I98" s="26">
        <v>79178</v>
      </c>
      <c r="J98" s="27">
        <f t="shared" si="20"/>
        <v>1.6699137211244608E-3</v>
      </c>
    </row>
    <row r="99" spans="2:12" ht="15" hidden="1" customHeight="1" outlineLevel="1" x14ac:dyDescent="0.25">
      <c r="B99" s="23" t="s">
        <v>35</v>
      </c>
      <c r="C99" s="24">
        <v>409689</v>
      </c>
      <c r="D99" s="25">
        <f t="shared" si="16"/>
        <v>-0.11690873113384459</v>
      </c>
      <c r="E99" s="26">
        <v>142373</v>
      </c>
      <c r="F99" s="27">
        <f t="shared" si="16"/>
        <v>-0.12996211195306773</v>
      </c>
      <c r="G99" s="24">
        <v>109924</v>
      </c>
      <c r="H99" s="25">
        <f t="shared" si="19"/>
        <v>-0.12626977187822908</v>
      </c>
      <c r="I99" s="26">
        <v>81660</v>
      </c>
      <c r="J99" s="27">
        <f t="shared" si="20"/>
        <v>-0.10450707314398511</v>
      </c>
    </row>
    <row r="100" spans="2:12" ht="15" hidden="1" customHeight="1" outlineLevel="1" x14ac:dyDescent="0.25">
      <c r="B100" s="23" t="s">
        <v>36</v>
      </c>
      <c r="C100" s="24">
        <v>528592</v>
      </c>
      <c r="D100" s="25">
        <f t="shared" si="16"/>
        <v>-8.2683081957001248E-3</v>
      </c>
      <c r="E100" s="26">
        <v>185642</v>
      </c>
      <c r="F100" s="27">
        <f t="shared" si="16"/>
        <v>1.8695640244738909E-2</v>
      </c>
      <c r="G100" s="24">
        <v>138788</v>
      </c>
      <c r="H100" s="25">
        <f t="shared" si="19"/>
        <v>-3.8484720422881646E-2</v>
      </c>
      <c r="I100" s="26">
        <v>114443</v>
      </c>
      <c r="J100" s="27">
        <f t="shared" si="20"/>
        <v>1.3406653738189389E-2</v>
      </c>
    </row>
    <row r="101" spans="2:12" ht="15" hidden="1" customHeight="1" outlineLevel="1" x14ac:dyDescent="0.25">
      <c r="B101" s="23" t="s">
        <v>37</v>
      </c>
      <c r="C101" s="24">
        <v>466179</v>
      </c>
      <c r="D101" s="25">
        <f t="shared" si="16"/>
        <v>-4.1072023630761123E-2</v>
      </c>
      <c r="E101" s="26">
        <v>160319</v>
      </c>
      <c r="F101" s="27">
        <f t="shared" si="16"/>
        <v>-4.5686155457932975E-2</v>
      </c>
      <c r="G101" s="24">
        <v>125114</v>
      </c>
      <c r="H101" s="25">
        <f t="shared" si="19"/>
        <v>-2.0051067562698699E-2</v>
      </c>
      <c r="I101" s="26">
        <v>99946</v>
      </c>
      <c r="J101" s="27">
        <f t="shared" si="20"/>
        <v>-3.1343283582089598E-2</v>
      </c>
    </row>
    <row r="102" spans="2:12" ht="15" hidden="1" customHeight="1" outlineLevel="1" thickBot="1" x14ac:dyDescent="0.25">
      <c r="B102" s="23" t="s">
        <v>38</v>
      </c>
      <c r="C102" s="24">
        <v>411483</v>
      </c>
      <c r="D102" s="25">
        <f t="shared" si="16"/>
        <v>-3.2075724679442752E-2</v>
      </c>
      <c r="E102" s="26">
        <v>144506</v>
      </c>
      <c r="F102" s="27">
        <f t="shared" si="16"/>
        <v>-4.3272732087763721E-2</v>
      </c>
      <c r="G102" s="24">
        <v>111572</v>
      </c>
      <c r="H102" s="25">
        <f t="shared" si="19"/>
        <v>-2.6031391308902307E-2</v>
      </c>
      <c r="I102" s="26">
        <v>82407</v>
      </c>
      <c r="J102" s="27">
        <f t="shared" si="20"/>
        <v>2.8737282316958934E-2</v>
      </c>
    </row>
    <row r="103" spans="2:12" ht="16.5" hidden="1" customHeight="1" outlineLevel="1" thickBot="1" x14ac:dyDescent="0.3">
      <c r="B103" s="23" t="s">
        <v>39</v>
      </c>
      <c r="C103" s="24">
        <v>341553</v>
      </c>
      <c r="D103" s="25">
        <f t="shared" si="16"/>
        <v>-9.2574880844212726E-2</v>
      </c>
      <c r="E103" s="26">
        <v>116128</v>
      </c>
      <c r="F103" s="27">
        <f t="shared" si="16"/>
        <v>-0.12235674662555363</v>
      </c>
      <c r="G103" s="24">
        <v>97451</v>
      </c>
      <c r="H103" s="25">
        <f t="shared" si="19"/>
        <v>-5.3726792511458066E-2</v>
      </c>
      <c r="I103" s="26">
        <v>61867</v>
      </c>
      <c r="J103" s="27">
        <f t="shared" si="20"/>
        <v>-0.10985295387183103</v>
      </c>
      <c r="L103" s="40" t="s">
        <v>44</v>
      </c>
    </row>
    <row r="104" spans="2:12" ht="15" hidden="1" customHeight="1" outlineLevel="1" x14ac:dyDescent="0.25">
      <c r="B104" s="23" t="s">
        <v>40</v>
      </c>
      <c r="C104" s="24">
        <v>438237</v>
      </c>
      <c r="D104" s="25">
        <f t="shared" si="16"/>
        <v>-8.0464135463768294E-2</v>
      </c>
      <c r="E104" s="26">
        <v>160991</v>
      </c>
      <c r="F104" s="27">
        <f t="shared" si="16"/>
        <v>-7.4987646660001572E-2</v>
      </c>
      <c r="G104" s="24">
        <v>113906</v>
      </c>
      <c r="H104" s="25">
        <f t="shared" si="19"/>
        <v>-0.14106460150965594</v>
      </c>
      <c r="I104" s="26">
        <v>80494</v>
      </c>
      <c r="J104" s="27">
        <f t="shared" si="20"/>
        <v>-5.4646669876801335E-2</v>
      </c>
    </row>
    <row r="105" spans="2:12" ht="15" hidden="1" customHeight="1" outlineLevel="1" x14ac:dyDescent="0.25">
      <c r="B105" s="23" t="s">
        <v>41</v>
      </c>
      <c r="C105" s="24">
        <v>489029</v>
      </c>
      <c r="D105" s="25">
        <f t="shared" si="16"/>
        <v>4.1072006403596983E-2</v>
      </c>
      <c r="E105" s="26">
        <v>174351</v>
      </c>
      <c r="F105" s="27">
        <f t="shared" si="16"/>
        <v>3.9356419412336363E-2</v>
      </c>
      <c r="G105" s="24">
        <v>138239</v>
      </c>
      <c r="H105" s="25">
        <f t="shared" si="19"/>
        <v>2.4425127646487743E-2</v>
      </c>
      <c r="I105" s="26">
        <v>79838</v>
      </c>
      <c r="J105" s="27">
        <f t="shared" si="20"/>
        <v>1.7446380099147341E-2</v>
      </c>
    </row>
    <row r="106" spans="2:12" ht="15" hidden="1" customHeight="1" outlineLevel="1" x14ac:dyDescent="0.25">
      <c r="B106" s="23" t="s">
        <v>42</v>
      </c>
      <c r="C106" s="24">
        <v>423886</v>
      </c>
      <c r="D106" s="25">
        <f t="shared" si="16"/>
        <v>5.3911999867177762E-3</v>
      </c>
      <c r="E106" s="26">
        <v>151411</v>
      </c>
      <c r="F106" s="27">
        <f t="shared" si="16"/>
        <v>4.4180569836478334E-3</v>
      </c>
      <c r="G106" s="24">
        <v>124670</v>
      </c>
      <c r="H106" s="25">
        <f t="shared" si="19"/>
        <v>4.8625188200758673E-2</v>
      </c>
      <c r="I106" s="26">
        <v>68203</v>
      </c>
      <c r="J106" s="27">
        <f t="shared" si="20"/>
        <v>-3.6667184564753708E-2</v>
      </c>
    </row>
    <row r="107" spans="2:12" ht="15" hidden="1" customHeight="1" outlineLevel="1" x14ac:dyDescent="0.25">
      <c r="B107" s="23" t="s">
        <v>43</v>
      </c>
      <c r="C107" s="24">
        <v>407126</v>
      </c>
      <c r="D107" s="25">
        <f t="shared" si="16"/>
        <v>-3.4573850028218667E-2</v>
      </c>
      <c r="E107" s="26">
        <v>146244</v>
      </c>
      <c r="F107" s="27">
        <f t="shared" si="16"/>
        <v>-4.2078235124584085E-2</v>
      </c>
      <c r="G107" s="24">
        <v>120990</v>
      </c>
      <c r="H107" s="25">
        <f t="shared" si="19"/>
        <v>-6.7686901844745462E-2</v>
      </c>
      <c r="I107" s="26">
        <v>66319</v>
      </c>
      <c r="J107" s="27">
        <f t="shared" si="20"/>
        <v>-6.6302005635665573E-4</v>
      </c>
    </row>
    <row r="108" spans="2:12" collapsed="1" x14ac:dyDescent="0.25">
      <c r="B108" s="37">
        <v>2007</v>
      </c>
      <c r="C108" s="38">
        <v>5278784</v>
      </c>
      <c r="D108" s="39">
        <f t="shared" si="16"/>
        <v>-3.1595778619496917E-2</v>
      </c>
      <c r="E108" s="38">
        <v>1868182</v>
      </c>
      <c r="F108" s="39">
        <f t="shared" si="16"/>
        <v>-3.2741212548908383E-2</v>
      </c>
      <c r="G108" s="38">
        <v>1475064</v>
      </c>
      <c r="H108" s="39">
        <f t="shared" si="19"/>
        <v>-3.7480513904377344E-2</v>
      </c>
      <c r="I108" s="38">
        <v>969349</v>
      </c>
      <c r="J108" s="39">
        <f t="shared" si="20"/>
        <v>-1.7351839799851221E-2</v>
      </c>
    </row>
    <row r="109" spans="2:12" ht="15" hidden="1" customHeight="1" outlineLevel="1" x14ac:dyDescent="0.25">
      <c r="B109" s="23" t="s">
        <v>32</v>
      </c>
      <c r="C109" s="24">
        <v>456433</v>
      </c>
      <c r="D109" s="24"/>
      <c r="E109" s="26">
        <v>159849</v>
      </c>
      <c r="F109" s="27"/>
      <c r="G109" s="24">
        <v>132682</v>
      </c>
      <c r="H109" s="24"/>
      <c r="I109" s="26">
        <v>76217</v>
      </c>
      <c r="J109" s="27"/>
    </row>
    <row r="110" spans="2:12" ht="15" hidden="1" customHeight="1" outlineLevel="1" x14ac:dyDescent="0.25">
      <c r="B110" s="23" t="s">
        <v>33</v>
      </c>
      <c r="C110" s="24">
        <v>432537</v>
      </c>
      <c r="D110" s="24"/>
      <c r="E110" s="26">
        <v>152276</v>
      </c>
      <c r="F110" s="27"/>
      <c r="G110" s="24">
        <v>122871</v>
      </c>
      <c r="H110" s="24"/>
      <c r="I110" s="26">
        <v>73519</v>
      </c>
      <c r="J110" s="27"/>
    </row>
    <row r="111" spans="2:12" ht="15" hidden="1" customHeight="1" outlineLevel="1" x14ac:dyDescent="0.25">
      <c r="B111" s="23" t="s">
        <v>34</v>
      </c>
      <c r="C111" s="24">
        <v>487815</v>
      </c>
      <c r="D111" s="24"/>
      <c r="E111" s="26">
        <v>176861</v>
      </c>
      <c r="F111" s="27"/>
      <c r="G111" s="24">
        <v>145366</v>
      </c>
      <c r="H111" s="24"/>
      <c r="I111" s="26">
        <v>79046</v>
      </c>
      <c r="J111" s="27"/>
    </row>
    <row r="112" spans="2:12" ht="15" hidden="1" customHeight="1" outlineLevel="1" x14ac:dyDescent="0.25">
      <c r="B112" s="23" t="s">
        <v>35</v>
      </c>
      <c r="C112" s="24">
        <v>463926</v>
      </c>
      <c r="D112" s="24"/>
      <c r="E112" s="26">
        <v>163640</v>
      </c>
      <c r="F112" s="27"/>
      <c r="G112" s="24">
        <v>125810</v>
      </c>
      <c r="H112" s="24"/>
      <c r="I112" s="26">
        <v>91190</v>
      </c>
      <c r="J112" s="27"/>
    </row>
    <row r="113" spans="2:10" ht="15" hidden="1" customHeight="1" outlineLevel="1" x14ac:dyDescent="0.25">
      <c r="B113" s="23" t="s">
        <v>36</v>
      </c>
      <c r="C113" s="24">
        <v>532999</v>
      </c>
      <c r="D113" s="24"/>
      <c r="E113" s="26">
        <v>182235</v>
      </c>
      <c r="F113" s="27"/>
      <c r="G113" s="24">
        <v>144343</v>
      </c>
      <c r="H113" s="24"/>
      <c r="I113" s="26">
        <v>112929</v>
      </c>
      <c r="J113" s="27"/>
    </row>
    <row r="114" spans="2:10" ht="15" hidden="1" customHeight="1" outlineLevel="1" x14ac:dyDescent="0.25">
      <c r="B114" s="23" t="s">
        <v>37</v>
      </c>
      <c r="C114" s="24">
        <v>486146</v>
      </c>
      <c r="D114" s="24"/>
      <c r="E114" s="26">
        <v>167994</v>
      </c>
      <c r="F114" s="27"/>
      <c r="G114" s="24">
        <v>127674</v>
      </c>
      <c r="H114" s="24"/>
      <c r="I114" s="26">
        <v>103180</v>
      </c>
      <c r="J114" s="27"/>
    </row>
    <row r="115" spans="2:10" ht="15" hidden="1" customHeight="1" outlineLevel="1" x14ac:dyDescent="0.25">
      <c r="B115" s="23" t="s">
        <v>38</v>
      </c>
      <c r="C115" s="24">
        <v>425119</v>
      </c>
      <c r="D115" s="24"/>
      <c r="E115" s="26">
        <v>151042</v>
      </c>
      <c r="F115" s="27"/>
      <c r="G115" s="24">
        <v>114554</v>
      </c>
      <c r="H115" s="24"/>
      <c r="I115" s="26">
        <v>80105</v>
      </c>
      <c r="J115" s="27"/>
    </row>
    <row r="116" spans="2:10" ht="15" hidden="1" customHeight="1" outlineLevel="1" x14ac:dyDescent="0.25">
      <c r="B116" s="23" t="s">
        <v>39</v>
      </c>
      <c r="C116" s="24">
        <v>376398</v>
      </c>
      <c r="D116" s="24"/>
      <c r="E116" s="26">
        <v>132318</v>
      </c>
      <c r="F116" s="27"/>
      <c r="G116" s="24">
        <v>102984</v>
      </c>
      <c r="H116" s="24"/>
      <c r="I116" s="26">
        <v>69502</v>
      </c>
      <c r="J116" s="27"/>
    </row>
    <row r="117" spans="2:10" ht="15" hidden="1" customHeight="1" outlineLevel="1" x14ac:dyDescent="0.25">
      <c r="B117" s="23" t="s">
        <v>40</v>
      </c>
      <c r="C117" s="24">
        <v>476585</v>
      </c>
      <c r="D117" s="24"/>
      <c r="E117" s="26">
        <v>174042</v>
      </c>
      <c r="F117" s="27"/>
      <c r="G117" s="24">
        <v>132613</v>
      </c>
      <c r="H117" s="24"/>
      <c r="I117" s="26">
        <v>85147</v>
      </c>
      <c r="J117" s="27"/>
    </row>
    <row r="118" spans="2:10" ht="15" hidden="1" customHeight="1" outlineLevel="1" x14ac:dyDescent="0.25">
      <c r="B118" s="23" t="s">
        <v>41</v>
      </c>
      <c r="C118" s="24">
        <v>469736</v>
      </c>
      <c r="D118" s="24"/>
      <c r="E118" s="26">
        <v>167749</v>
      </c>
      <c r="F118" s="27"/>
      <c r="G118" s="24">
        <v>134943</v>
      </c>
      <c r="H118" s="24"/>
      <c r="I118" s="26">
        <v>78469</v>
      </c>
      <c r="J118" s="27"/>
    </row>
    <row r="119" spans="2:10" ht="15" hidden="1" customHeight="1" outlineLevel="1" x14ac:dyDescent="0.25">
      <c r="B119" s="23" t="s">
        <v>42</v>
      </c>
      <c r="C119" s="24">
        <v>421613</v>
      </c>
      <c r="D119" s="24"/>
      <c r="E119" s="26">
        <v>150745</v>
      </c>
      <c r="F119" s="27"/>
      <c r="G119" s="24">
        <v>118889</v>
      </c>
      <c r="H119" s="24"/>
      <c r="I119" s="26">
        <v>70799</v>
      </c>
      <c r="J119" s="27"/>
    </row>
    <row r="120" spans="2:10" ht="15" hidden="1" customHeight="1" outlineLevel="1" x14ac:dyDescent="0.25">
      <c r="B120" s="23" t="s">
        <v>43</v>
      </c>
      <c r="C120" s="24">
        <v>421706</v>
      </c>
      <c r="D120" s="24"/>
      <c r="E120" s="26">
        <v>152668</v>
      </c>
      <c r="F120" s="27"/>
      <c r="G120" s="24">
        <v>129774</v>
      </c>
      <c r="H120" s="24"/>
      <c r="I120" s="26">
        <v>66363</v>
      </c>
      <c r="J120" s="27"/>
    </row>
    <row r="121" spans="2:10" collapsed="1" x14ac:dyDescent="0.25">
      <c r="B121" s="37">
        <v>2006</v>
      </c>
      <c r="C121" s="38">
        <v>5451013</v>
      </c>
      <c r="D121" s="38"/>
      <c r="E121" s="38">
        <v>1931419</v>
      </c>
      <c r="F121" s="39"/>
      <c r="G121" s="38">
        <v>1532503</v>
      </c>
      <c r="H121" s="38"/>
      <c r="I121" s="38">
        <v>986466</v>
      </c>
      <c r="J121" s="39"/>
    </row>
    <row r="122" spans="2:10" ht="15" customHeight="1" x14ac:dyDescent="0.25">
      <c r="B122" s="41" t="s">
        <v>45</v>
      </c>
      <c r="C122" s="41"/>
      <c r="D122" s="41"/>
      <c r="E122" s="41"/>
      <c r="F122" s="41"/>
      <c r="G122" s="41"/>
      <c r="H122" s="41"/>
      <c r="I122" s="42"/>
      <c r="J122" s="42"/>
    </row>
  </sheetData>
  <mergeCells count="6">
    <mergeCell ref="B122:H122"/>
    <mergeCell ref="B5:J5"/>
    <mergeCell ref="C6:D6"/>
    <mergeCell ref="E6:F6"/>
    <mergeCell ref="G6:H6"/>
    <mergeCell ref="I6:J6"/>
  </mergeCells>
  <hyperlinks>
    <hyperlink ref="L10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topLeftCell="A10" zoomScaleNormal="100" workbookViewId="0">
      <selection activeCell="M42" sqref="M42"/>
    </sheetView>
  </sheetViews>
  <sheetFormatPr baseColWidth="10" defaultRowHeight="12.75" x14ac:dyDescent="0.25"/>
  <cols>
    <col min="1" max="1" width="15.7109375" style="148" customWidth="1"/>
    <col min="2" max="2" width="23.7109375" style="148" customWidth="1"/>
    <col min="3" max="5" width="11.7109375" style="148" customWidth="1"/>
    <col min="6" max="6" width="11.42578125" style="148"/>
    <col min="7" max="7" width="23.7109375" style="148" customWidth="1"/>
    <col min="8" max="10" width="11.7109375" style="148" customWidth="1"/>
    <col min="11" max="11" width="10.7109375" style="148" customWidth="1"/>
    <col min="12" max="253" width="11.42578125" style="148"/>
    <col min="254" max="254" width="36.7109375" style="148" customWidth="1"/>
    <col min="255" max="255" width="12.7109375" style="148" customWidth="1"/>
    <col min="256" max="256" width="10.7109375" style="148" customWidth="1"/>
    <col min="257" max="257" width="12.7109375" style="148" customWidth="1"/>
    <col min="258" max="259" width="10.7109375" style="148" customWidth="1"/>
    <col min="260" max="266" width="11.42578125" style="148"/>
    <col min="267" max="267" width="13.28515625" style="148" customWidth="1"/>
    <col min="268" max="509" width="11.42578125" style="148"/>
    <col min="510" max="510" width="36.7109375" style="148" customWidth="1"/>
    <col min="511" max="511" width="12.7109375" style="148" customWidth="1"/>
    <col min="512" max="512" width="10.7109375" style="148" customWidth="1"/>
    <col min="513" max="513" width="12.7109375" style="148" customWidth="1"/>
    <col min="514" max="515" width="10.7109375" style="148" customWidth="1"/>
    <col min="516" max="522" width="11.42578125" style="148"/>
    <col min="523" max="523" width="13.28515625" style="148" customWidth="1"/>
    <col min="524" max="765" width="11.42578125" style="148"/>
    <col min="766" max="766" width="36.7109375" style="148" customWidth="1"/>
    <col min="767" max="767" width="12.7109375" style="148" customWidth="1"/>
    <col min="768" max="768" width="10.7109375" style="148" customWidth="1"/>
    <col min="769" max="769" width="12.7109375" style="148" customWidth="1"/>
    <col min="770" max="771" width="10.7109375" style="148" customWidth="1"/>
    <col min="772" max="778" width="11.42578125" style="148"/>
    <col min="779" max="779" width="13.28515625" style="148" customWidth="1"/>
    <col min="780" max="1021" width="11.42578125" style="148"/>
    <col min="1022" max="1022" width="36.7109375" style="148" customWidth="1"/>
    <col min="1023" max="1023" width="12.7109375" style="148" customWidth="1"/>
    <col min="1024" max="1024" width="10.7109375" style="148" customWidth="1"/>
    <col min="1025" max="1025" width="12.7109375" style="148" customWidth="1"/>
    <col min="1026" max="1027" width="10.7109375" style="148" customWidth="1"/>
    <col min="1028" max="1034" width="11.42578125" style="148"/>
    <col min="1035" max="1035" width="13.28515625" style="148" customWidth="1"/>
    <col min="1036" max="1277" width="11.42578125" style="148"/>
    <col min="1278" max="1278" width="36.7109375" style="148" customWidth="1"/>
    <col min="1279" max="1279" width="12.7109375" style="148" customWidth="1"/>
    <col min="1280" max="1280" width="10.7109375" style="148" customWidth="1"/>
    <col min="1281" max="1281" width="12.7109375" style="148" customWidth="1"/>
    <col min="1282" max="1283" width="10.7109375" style="148" customWidth="1"/>
    <col min="1284" max="1290" width="11.42578125" style="148"/>
    <col min="1291" max="1291" width="13.28515625" style="148" customWidth="1"/>
    <col min="1292" max="1533" width="11.42578125" style="148"/>
    <col min="1534" max="1534" width="36.7109375" style="148" customWidth="1"/>
    <col min="1535" max="1535" width="12.7109375" style="148" customWidth="1"/>
    <col min="1536" max="1536" width="10.7109375" style="148" customWidth="1"/>
    <col min="1537" max="1537" width="12.7109375" style="148" customWidth="1"/>
    <col min="1538" max="1539" width="10.7109375" style="148" customWidth="1"/>
    <col min="1540" max="1546" width="11.42578125" style="148"/>
    <col min="1547" max="1547" width="13.28515625" style="148" customWidth="1"/>
    <col min="1548" max="1789" width="11.42578125" style="148"/>
    <col min="1790" max="1790" width="36.7109375" style="148" customWidth="1"/>
    <col min="1791" max="1791" width="12.7109375" style="148" customWidth="1"/>
    <col min="1792" max="1792" width="10.7109375" style="148" customWidth="1"/>
    <col min="1793" max="1793" width="12.7109375" style="148" customWidth="1"/>
    <col min="1794" max="1795" width="10.7109375" style="148" customWidth="1"/>
    <col min="1796" max="1802" width="11.42578125" style="148"/>
    <col min="1803" max="1803" width="13.28515625" style="148" customWidth="1"/>
    <col min="1804" max="2045" width="11.42578125" style="148"/>
    <col min="2046" max="2046" width="36.7109375" style="148" customWidth="1"/>
    <col min="2047" max="2047" width="12.7109375" style="148" customWidth="1"/>
    <col min="2048" max="2048" width="10.7109375" style="148" customWidth="1"/>
    <col min="2049" max="2049" width="12.7109375" style="148" customWidth="1"/>
    <col min="2050" max="2051" width="10.7109375" style="148" customWidth="1"/>
    <col min="2052" max="2058" width="11.42578125" style="148"/>
    <col min="2059" max="2059" width="13.28515625" style="148" customWidth="1"/>
    <col min="2060" max="2301" width="11.42578125" style="148"/>
    <col min="2302" max="2302" width="36.7109375" style="148" customWidth="1"/>
    <col min="2303" max="2303" width="12.7109375" style="148" customWidth="1"/>
    <col min="2304" max="2304" width="10.7109375" style="148" customWidth="1"/>
    <col min="2305" max="2305" width="12.7109375" style="148" customWidth="1"/>
    <col min="2306" max="2307" width="10.7109375" style="148" customWidth="1"/>
    <col min="2308" max="2314" width="11.42578125" style="148"/>
    <col min="2315" max="2315" width="13.28515625" style="148" customWidth="1"/>
    <col min="2316" max="2557" width="11.42578125" style="148"/>
    <col min="2558" max="2558" width="36.7109375" style="148" customWidth="1"/>
    <col min="2559" max="2559" width="12.7109375" style="148" customWidth="1"/>
    <col min="2560" max="2560" width="10.7109375" style="148" customWidth="1"/>
    <col min="2561" max="2561" width="12.7109375" style="148" customWidth="1"/>
    <col min="2562" max="2563" width="10.7109375" style="148" customWidth="1"/>
    <col min="2564" max="2570" width="11.42578125" style="148"/>
    <col min="2571" max="2571" width="13.28515625" style="148" customWidth="1"/>
    <col min="2572" max="2813" width="11.42578125" style="148"/>
    <col min="2814" max="2814" width="36.7109375" style="148" customWidth="1"/>
    <col min="2815" max="2815" width="12.7109375" style="148" customWidth="1"/>
    <col min="2816" max="2816" width="10.7109375" style="148" customWidth="1"/>
    <col min="2817" max="2817" width="12.7109375" style="148" customWidth="1"/>
    <col min="2818" max="2819" width="10.7109375" style="148" customWidth="1"/>
    <col min="2820" max="2826" width="11.42578125" style="148"/>
    <col min="2827" max="2827" width="13.28515625" style="148" customWidth="1"/>
    <col min="2828" max="3069" width="11.42578125" style="148"/>
    <col min="3070" max="3070" width="36.7109375" style="148" customWidth="1"/>
    <col min="3071" max="3071" width="12.7109375" style="148" customWidth="1"/>
    <col min="3072" max="3072" width="10.7109375" style="148" customWidth="1"/>
    <col min="3073" max="3073" width="12.7109375" style="148" customWidth="1"/>
    <col min="3074" max="3075" width="10.7109375" style="148" customWidth="1"/>
    <col min="3076" max="3082" width="11.42578125" style="148"/>
    <col min="3083" max="3083" width="13.28515625" style="148" customWidth="1"/>
    <col min="3084" max="3325" width="11.42578125" style="148"/>
    <col min="3326" max="3326" width="36.7109375" style="148" customWidth="1"/>
    <col min="3327" max="3327" width="12.7109375" style="148" customWidth="1"/>
    <col min="3328" max="3328" width="10.7109375" style="148" customWidth="1"/>
    <col min="3329" max="3329" width="12.7109375" style="148" customWidth="1"/>
    <col min="3330" max="3331" width="10.7109375" style="148" customWidth="1"/>
    <col min="3332" max="3338" width="11.42578125" style="148"/>
    <col min="3339" max="3339" width="13.28515625" style="148" customWidth="1"/>
    <col min="3340" max="3581" width="11.42578125" style="148"/>
    <col min="3582" max="3582" width="36.7109375" style="148" customWidth="1"/>
    <col min="3583" max="3583" width="12.7109375" style="148" customWidth="1"/>
    <col min="3584" max="3584" width="10.7109375" style="148" customWidth="1"/>
    <col min="3585" max="3585" width="12.7109375" style="148" customWidth="1"/>
    <col min="3586" max="3587" width="10.7109375" style="148" customWidth="1"/>
    <col min="3588" max="3594" width="11.42578125" style="148"/>
    <col min="3595" max="3595" width="13.28515625" style="148" customWidth="1"/>
    <col min="3596" max="3837" width="11.42578125" style="148"/>
    <col min="3838" max="3838" width="36.7109375" style="148" customWidth="1"/>
    <col min="3839" max="3839" width="12.7109375" style="148" customWidth="1"/>
    <col min="3840" max="3840" width="10.7109375" style="148" customWidth="1"/>
    <col min="3841" max="3841" width="12.7109375" style="148" customWidth="1"/>
    <col min="3842" max="3843" width="10.7109375" style="148" customWidth="1"/>
    <col min="3844" max="3850" width="11.42578125" style="148"/>
    <col min="3851" max="3851" width="13.28515625" style="148" customWidth="1"/>
    <col min="3852" max="4093" width="11.42578125" style="148"/>
    <col min="4094" max="4094" width="36.7109375" style="148" customWidth="1"/>
    <col min="4095" max="4095" width="12.7109375" style="148" customWidth="1"/>
    <col min="4096" max="4096" width="10.7109375" style="148" customWidth="1"/>
    <col min="4097" max="4097" width="12.7109375" style="148" customWidth="1"/>
    <col min="4098" max="4099" width="10.7109375" style="148" customWidth="1"/>
    <col min="4100" max="4106" width="11.42578125" style="148"/>
    <col min="4107" max="4107" width="13.28515625" style="148" customWidth="1"/>
    <col min="4108" max="4349" width="11.42578125" style="148"/>
    <col min="4350" max="4350" width="36.7109375" style="148" customWidth="1"/>
    <col min="4351" max="4351" width="12.7109375" style="148" customWidth="1"/>
    <col min="4352" max="4352" width="10.7109375" style="148" customWidth="1"/>
    <col min="4353" max="4353" width="12.7109375" style="148" customWidth="1"/>
    <col min="4354" max="4355" width="10.7109375" style="148" customWidth="1"/>
    <col min="4356" max="4362" width="11.42578125" style="148"/>
    <col min="4363" max="4363" width="13.28515625" style="148" customWidth="1"/>
    <col min="4364" max="4605" width="11.42578125" style="148"/>
    <col min="4606" max="4606" width="36.7109375" style="148" customWidth="1"/>
    <col min="4607" max="4607" width="12.7109375" style="148" customWidth="1"/>
    <col min="4608" max="4608" width="10.7109375" style="148" customWidth="1"/>
    <col min="4609" max="4609" width="12.7109375" style="148" customWidth="1"/>
    <col min="4610" max="4611" width="10.7109375" style="148" customWidth="1"/>
    <col min="4612" max="4618" width="11.42578125" style="148"/>
    <col min="4619" max="4619" width="13.28515625" style="148" customWidth="1"/>
    <col min="4620" max="4861" width="11.42578125" style="148"/>
    <col min="4862" max="4862" width="36.7109375" style="148" customWidth="1"/>
    <col min="4863" max="4863" width="12.7109375" style="148" customWidth="1"/>
    <col min="4864" max="4864" width="10.7109375" style="148" customWidth="1"/>
    <col min="4865" max="4865" width="12.7109375" style="148" customWidth="1"/>
    <col min="4866" max="4867" width="10.7109375" style="148" customWidth="1"/>
    <col min="4868" max="4874" width="11.42578125" style="148"/>
    <col min="4875" max="4875" width="13.28515625" style="148" customWidth="1"/>
    <col min="4876" max="5117" width="11.42578125" style="148"/>
    <col min="5118" max="5118" width="36.7109375" style="148" customWidth="1"/>
    <col min="5119" max="5119" width="12.7109375" style="148" customWidth="1"/>
    <col min="5120" max="5120" width="10.7109375" style="148" customWidth="1"/>
    <col min="5121" max="5121" width="12.7109375" style="148" customWidth="1"/>
    <col min="5122" max="5123" width="10.7109375" style="148" customWidth="1"/>
    <col min="5124" max="5130" width="11.42578125" style="148"/>
    <col min="5131" max="5131" width="13.28515625" style="148" customWidth="1"/>
    <col min="5132" max="5373" width="11.42578125" style="148"/>
    <col min="5374" max="5374" width="36.7109375" style="148" customWidth="1"/>
    <col min="5375" max="5375" width="12.7109375" style="148" customWidth="1"/>
    <col min="5376" max="5376" width="10.7109375" style="148" customWidth="1"/>
    <col min="5377" max="5377" width="12.7109375" style="148" customWidth="1"/>
    <col min="5378" max="5379" width="10.7109375" style="148" customWidth="1"/>
    <col min="5380" max="5386" width="11.42578125" style="148"/>
    <col min="5387" max="5387" width="13.28515625" style="148" customWidth="1"/>
    <col min="5388" max="5629" width="11.42578125" style="148"/>
    <col min="5630" max="5630" width="36.7109375" style="148" customWidth="1"/>
    <col min="5631" max="5631" width="12.7109375" style="148" customWidth="1"/>
    <col min="5632" max="5632" width="10.7109375" style="148" customWidth="1"/>
    <col min="5633" max="5633" width="12.7109375" style="148" customWidth="1"/>
    <col min="5634" max="5635" width="10.7109375" style="148" customWidth="1"/>
    <col min="5636" max="5642" width="11.42578125" style="148"/>
    <col min="5643" max="5643" width="13.28515625" style="148" customWidth="1"/>
    <col min="5644" max="5885" width="11.42578125" style="148"/>
    <col min="5886" max="5886" width="36.7109375" style="148" customWidth="1"/>
    <col min="5887" max="5887" width="12.7109375" style="148" customWidth="1"/>
    <col min="5888" max="5888" width="10.7109375" style="148" customWidth="1"/>
    <col min="5889" max="5889" width="12.7109375" style="148" customWidth="1"/>
    <col min="5890" max="5891" width="10.7109375" style="148" customWidth="1"/>
    <col min="5892" max="5898" width="11.42578125" style="148"/>
    <col min="5899" max="5899" width="13.28515625" style="148" customWidth="1"/>
    <col min="5900" max="6141" width="11.42578125" style="148"/>
    <col min="6142" max="6142" width="36.7109375" style="148" customWidth="1"/>
    <col min="6143" max="6143" width="12.7109375" style="148" customWidth="1"/>
    <col min="6144" max="6144" width="10.7109375" style="148" customWidth="1"/>
    <col min="6145" max="6145" width="12.7109375" style="148" customWidth="1"/>
    <col min="6146" max="6147" width="10.7109375" style="148" customWidth="1"/>
    <col min="6148" max="6154" width="11.42578125" style="148"/>
    <col min="6155" max="6155" width="13.28515625" style="148" customWidth="1"/>
    <col min="6156" max="6397" width="11.42578125" style="148"/>
    <col min="6398" max="6398" width="36.7109375" style="148" customWidth="1"/>
    <col min="6399" max="6399" width="12.7109375" style="148" customWidth="1"/>
    <col min="6400" max="6400" width="10.7109375" style="148" customWidth="1"/>
    <col min="6401" max="6401" width="12.7109375" style="148" customWidth="1"/>
    <col min="6402" max="6403" width="10.7109375" style="148" customWidth="1"/>
    <col min="6404" max="6410" width="11.42578125" style="148"/>
    <col min="6411" max="6411" width="13.28515625" style="148" customWidth="1"/>
    <col min="6412" max="6653" width="11.42578125" style="148"/>
    <col min="6654" max="6654" width="36.7109375" style="148" customWidth="1"/>
    <col min="6655" max="6655" width="12.7109375" style="148" customWidth="1"/>
    <col min="6656" max="6656" width="10.7109375" style="148" customWidth="1"/>
    <col min="6657" max="6657" width="12.7109375" style="148" customWidth="1"/>
    <col min="6658" max="6659" width="10.7109375" style="148" customWidth="1"/>
    <col min="6660" max="6666" width="11.42578125" style="148"/>
    <col min="6667" max="6667" width="13.28515625" style="148" customWidth="1"/>
    <col min="6668" max="6909" width="11.42578125" style="148"/>
    <col min="6910" max="6910" width="36.7109375" style="148" customWidth="1"/>
    <col min="6911" max="6911" width="12.7109375" style="148" customWidth="1"/>
    <col min="6912" max="6912" width="10.7109375" style="148" customWidth="1"/>
    <col min="6913" max="6913" width="12.7109375" style="148" customWidth="1"/>
    <col min="6914" max="6915" width="10.7109375" style="148" customWidth="1"/>
    <col min="6916" max="6922" width="11.42578125" style="148"/>
    <col min="6923" max="6923" width="13.28515625" style="148" customWidth="1"/>
    <col min="6924" max="7165" width="11.42578125" style="148"/>
    <col min="7166" max="7166" width="36.7109375" style="148" customWidth="1"/>
    <col min="7167" max="7167" width="12.7109375" style="148" customWidth="1"/>
    <col min="7168" max="7168" width="10.7109375" style="148" customWidth="1"/>
    <col min="7169" max="7169" width="12.7109375" style="148" customWidth="1"/>
    <col min="7170" max="7171" width="10.7109375" style="148" customWidth="1"/>
    <col min="7172" max="7178" width="11.42578125" style="148"/>
    <col min="7179" max="7179" width="13.28515625" style="148" customWidth="1"/>
    <col min="7180" max="7421" width="11.42578125" style="148"/>
    <col min="7422" max="7422" width="36.7109375" style="148" customWidth="1"/>
    <col min="7423" max="7423" width="12.7109375" style="148" customWidth="1"/>
    <col min="7424" max="7424" width="10.7109375" style="148" customWidth="1"/>
    <col min="7425" max="7425" width="12.7109375" style="148" customWidth="1"/>
    <col min="7426" max="7427" width="10.7109375" style="148" customWidth="1"/>
    <col min="7428" max="7434" width="11.42578125" style="148"/>
    <col min="7435" max="7435" width="13.28515625" style="148" customWidth="1"/>
    <col min="7436" max="7677" width="11.42578125" style="148"/>
    <col min="7678" max="7678" width="36.7109375" style="148" customWidth="1"/>
    <col min="7679" max="7679" width="12.7109375" style="148" customWidth="1"/>
    <col min="7680" max="7680" width="10.7109375" style="148" customWidth="1"/>
    <col min="7681" max="7681" width="12.7109375" style="148" customWidth="1"/>
    <col min="7682" max="7683" width="10.7109375" style="148" customWidth="1"/>
    <col min="7684" max="7690" width="11.42578125" style="148"/>
    <col min="7691" max="7691" width="13.28515625" style="148" customWidth="1"/>
    <col min="7692" max="7933" width="11.42578125" style="148"/>
    <col min="7934" max="7934" width="36.7109375" style="148" customWidth="1"/>
    <col min="7935" max="7935" width="12.7109375" style="148" customWidth="1"/>
    <col min="7936" max="7936" width="10.7109375" style="148" customWidth="1"/>
    <col min="7937" max="7937" width="12.7109375" style="148" customWidth="1"/>
    <col min="7938" max="7939" width="10.7109375" style="148" customWidth="1"/>
    <col min="7940" max="7946" width="11.42578125" style="148"/>
    <col min="7947" max="7947" width="13.28515625" style="148" customWidth="1"/>
    <col min="7948" max="8189" width="11.42578125" style="148"/>
    <col min="8190" max="8190" width="36.7109375" style="148" customWidth="1"/>
    <col min="8191" max="8191" width="12.7109375" style="148" customWidth="1"/>
    <col min="8192" max="8192" width="10.7109375" style="148" customWidth="1"/>
    <col min="8193" max="8193" width="12.7109375" style="148" customWidth="1"/>
    <col min="8194" max="8195" width="10.7109375" style="148" customWidth="1"/>
    <col min="8196" max="8202" width="11.42578125" style="148"/>
    <col min="8203" max="8203" width="13.28515625" style="148" customWidth="1"/>
    <col min="8204" max="8445" width="11.42578125" style="148"/>
    <col min="8446" max="8446" width="36.7109375" style="148" customWidth="1"/>
    <col min="8447" max="8447" width="12.7109375" style="148" customWidth="1"/>
    <col min="8448" max="8448" width="10.7109375" style="148" customWidth="1"/>
    <col min="8449" max="8449" width="12.7109375" style="148" customWidth="1"/>
    <col min="8450" max="8451" width="10.7109375" style="148" customWidth="1"/>
    <col min="8452" max="8458" width="11.42578125" style="148"/>
    <col min="8459" max="8459" width="13.28515625" style="148" customWidth="1"/>
    <col min="8460" max="8701" width="11.42578125" style="148"/>
    <col min="8702" max="8702" width="36.7109375" style="148" customWidth="1"/>
    <col min="8703" max="8703" width="12.7109375" style="148" customWidth="1"/>
    <col min="8704" max="8704" width="10.7109375" style="148" customWidth="1"/>
    <col min="8705" max="8705" width="12.7109375" style="148" customWidth="1"/>
    <col min="8706" max="8707" width="10.7109375" style="148" customWidth="1"/>
    <col min="8708" max="8714" width="11.42578125" style="148"/>
    <col min="8715" max="8715" width="13.28515625" style="148" customWidth="1"/>
    <col min="8716" max="8957" width="11.42578125" style="148"/>
    <col min="8958" max="8958" width="36.7109375" style="148" customWidth="1"/>
    <col min="8959" max="8959" width="12.7109375" style="148" customWidth="1"/>
    <col min="8960" max="8960" width="10.7109375" style="148" customWidth="1"/>
    <col min="8961" max="8961" width="12.7109375" style="148" customWidth="1"/>
    <col min="8962" max="8963" width="10.7109375" style="148" customWidth="1"/>
    <col min="8964" max="8970" width="11.42578125" style="148"/>
    <col min="8971" max="8971" width="13.28515625" style="148" customWidth="1"/>
    <col min="8972" max="9213" width="11.42578125" style="148"/>
    <col min="9214" max="9214" width="36.7109375" style="148" customWidth="1"/>
    <col min="9215" max="9215" width="12.7109375" style="148" customWidth="1"/>
    <col min="9216" max="9216" width="10.7109375" style="148" customWidth="1"/>
    <col min="9217" max="9217" width="12.7109375" style="148" customWidth="1"/>
    <col min="9218" max="9219" width="10.7109375" style="148" customWidth="1"/>
    <col min="9220" max="9226" width="11.42578125" style="148"/>
    <col min="9227" max="9227" width="13.28515625" style="148" customWidth="1"/>
    <col min="9228" max="9469" width="11.42578125" style="148"/>
    <col min="9470" max="9470" width="36.7109375" style="148" customWidth="1"/>
    <col min="9471" max="9471" width="12.7109375" style="148" customWidth="1"/>
    <col min="9472" max="9472" width="10.7109375" style="148" customWidth="1"/>
    <col min="9473" max="9473" width="12.7109375" style="148" customWidth="1"/>
    <col min="9474" max="9475" width="10.7109375" style="148" customWidth="1"/>
    <col min="9476" max="9482" width="11.42578125" style="148"/>
    <col min="9483" max="9483" width="13.28515625" style="148" customWidth="1"/>
    <col min="9484" max="9725" width="11.42578125" style="148"/>
    <col min="9726" max="9726" width="36.7109375" style="148" customWidth="1"/>
    <col min="9727" max="9727" width="12.7109375" style="148" customWidth="1"/>
    <col min="9728" max="9728" width="10.7109375" style="148" customWidth="1"/>
    <col min="9729" max="9729" width="12.7109375" style="148" customWidth="1"/>
    <col min="9730" max="9731" width="10.7109375" style="148" customWidth="1"/>
    <col min="9732" max="9738" width="11.42578125" style="148"/>
    <col min="9739" max="9739" width="13.28515625" style="148" customWidth="1"/>
    <col min="9740" max="9981" width="11.42578125" style="148"/>
    <col min="9982" max="9982" width="36.7109375" style="148" customWidth="1"/>
    <col min="9983" max="9983" width="12.7109375" style="148" customWidth="1"/>
    <col min="9984" max="9984" width="10.7109375" style="148" customWidth="1"/>
    <col min="9985" max="9985" width="12.7109375" style="148" customWidth="1"/>
    <col min="9986" max="9987" width="10.7109375" style="148" customWidth="1"/>
    <col min="9988" max="9994" width="11.42578125" style="148"/>
    <col min="9995" max="9995" width="13.28515625" style="148" customWidth="1"/>
    <col min="9996" max="10237" width="11.42578125" style="148"/>
    <col min="10238" max="10238" width="36.7109375" style="148" customWidth="1"/>
    <col min="10239" max="10239" width="12.7109375" style="148" customWidth="1"/>
    <col min="10240" max="10240" width="10.7109375" style="148" customWidth="1"/>
    <col min="10241" max="10241" width="12.7109375" style="148" customWidth="1"/>
    <col min="10242" max="10243" width="10.7109375" style="148" customWidth="1"/>
    <col min="10244" max="10250" width="11.42578125" style="148"/>
    <col min="10251" max="10251" width="13.28515625" style="148" customWidth="1"/>
    <col min="10252" max="10493" width="11.42578125" style="148"/>
    <col min="10494" max="10494" width="36.7109375" style="148" customWidth="1"/>
    <col min="10495" max="10495" width="12.7109375" style="148" customWidth="1"/>
    <col min="10496" max="10496" width="10.7109375" style="148" customWidth="1"/>
    <col min="10497" max="10497" width="12.7109375" style="148" customWidth="1"/>
    <col min="10498" max="10499" width="10.7109375" style="148" customWidth="1"/>
    <col min="10500" max="10506" width="11.42578125" style="148"/>
    <col min="10507" max="10507" width="13.28515625" style="148" customWidth="1"/>
    <col min="10508" max="10749" width="11.42578125" style="148"/>
    <col min="10750" max="10750" width="36.7109375" style="148" customWidth="1"/>
    <col min="10751" max="10751" width="12.7109375" style="148" customWidth="1"/>
    <col min="10752" max="10752" width="10.7109375" style="148" customWidth="1"/>
    <col min="10753" max="10753" width="12.7109375" style="148" customWidth="1"/>
    <col min="10754" max="10755" width="10.7109375" style="148" customWidth="1"/>
    <col min="10756" max="10762" width="11.42578125" style="148"/>
    <col min="10763" max="10763" width="13.28515625" style="148" customWidth="1"/>
    <col min="10764" max="11005" width="11.42578125" style="148"/>
    <col min="11006" max="11006" width="36.7109375" style="148" customWidth="1"/>
    <col min="11007" max="11007" width="12.7109375" style="148" customWidth="1"/>
    <col min="11008" max="11008" width="10.7109375" style="148" customWidth="1"/>
    <col min="11009" max="11009" width="12.7109375" style="148" customWidth="1"/>
    <col min="11010" max="11011" width="10.7109375" style="148" customWidth="1"/>
    <col min="11012" max="11018" width="11.42578125" style="148"/>
    <col min="11019" max="11019" width="13.28515625" style="148" customWidth="1"/>
    <col min="11020" max="11261" width="11.42578125" style="148"/>
    <col min="11262" max="11262" width="36.7109375" style="148" customWidth="1"/>
    <col min="11263" max="11263" width="12.7109375" style="148" customWidth="1"/>
    <col min="11264" max="11264" width="10.7109375" style="148" customWidth="1"/>
    <col min="11265" max="11265" width="12.7109375" style="148" customWidth="1"/>
    <col min="11266" max="11267" width="10.7109375" style="148" customWidth="1"/>
    <col min="11268" max="11274" width="11.42578125" style="148"/>
    <col min="11275" max="11275" width="13.28515625" style="148" customWidth="1"/>
    <col min="11276" max="11517" width="11.42578125" style="148"/>
    <col min="11518" max="11518" width="36.7109375" style="148" customWidth="1"/>
    <col min="11519" max="11519" width="12.7109375" style="148" customWidth="1"/>
    <col min="11520" max="11520" width="10.7109375" style="148" customWidth="1"/>
    <col min="11521" max="11521" width="12.7109375" style="148" customWidth="1"/>
    <col min="11522" max="11523" width="10.7109375" style="148" customWidth="1"/>
    <col min="11524" max="11530" width="11.42578125" style="148"/>
    <col min="11531" max="11531" width="13.28515625" style="148" customWidth="1"/>
    <col min="11532" max="11773" width="11.42578125" style="148"/>
    <col min="11774" max="11774" width="36.7109375" style="148" customWidth="1"/>
    <col min="11775" max="11775" width="12.7109375" style="148" customWidth="1"/>
    <col min="11776" max="11776" width="10.7109375" style="148" customWidth="1"/>
    <col min="11777" max="11777" width="12.7109375" style="148" customWidth="1"/>
    <col min="11778" max="11779" width="10.7109375" style="148" customWidth="1"/>
    <col min="11780" max="11786" width="11.42578125" style="148"/>
    <col min="11787" max="11787" width="13.28515625" style="148" customWidth="1"/>
    <col min="11788" max="12029" width="11.42578125" style="148"/>
    <col min="12030" max="12030" width="36.7109375" style="148" customWidth="1"/>
    <col min="12031" max="12031" width="12.7109375" style="148" customWidth="1"/>
    <col min="12032" max="12032" width="10.7109375" style="148" customWidth="1"/>
    <col min="12033" max="12033" width="12.7109375" style="148" customWidth="1"/>
    <col min="12034" max="12035" width="10.7109375" style="148" customWidth="1"/>
    <col min="12036" max="12042" width="11.42578125" style="148"/>
    <col min="12043" max="12043" width="13.28515625" style="148" customWidth="1"/>
    <col min="12044" max="12285" width="11.42578125" style="148"/>
    <col min="12286" max="12286" width="36.7109375" style="148" customWidth="1"/>
    <col min="12287" max="12287" width="12.7109375" style="148" customWidth="1"/>
    <col min="12288" max="12288" width="10.7109375" style="148" customWidth="1"/>
    <col min="12289" max="12289" width="12.7109375" style="148" customWidth="1"/>
    <col min="12290" max="12291" width="10.7109375" style="148" customWidth="1"/>
    <col min="12292" max="12298" width="11.42578125" style="148"/>
    <col min="12299" max="12299" width="13.28515625" style="148" customWidth="1"/>
    <col min="12300" max="12541" width="11.42578125" style="148"/>
    <col min="12542" max="12542" width="36.7109375" style="148" customWidth="1"/>
    <col min="12543" max="12543" width="12.7109375" style="148" customWidth="1"/>
    <col min="12544" max="12544" width="10.7109375" style="148" customWidth="1"/>
    <col min="12545" max="12545" width="12.7109375" style="148" customWidth="1"/>
    <col min="12546" max="12547" width="10.7109375" style="148" customWidth="1"/>
    <col min="12548" max="12554" width="11.42578125" style="148"/>
    <col min="12555" max="12555" width="13.28515625" style="148" customWidth="1"/>
    <col min="12556" max="12797" width="11.42578125" style="148"/>
    <col min="12798" max="12798" width="36.7109375" style="148" customWidth="1"/>
    <col min="12799" max="12799" width="12.7109375" style="148" customWidth="1"/>
    <col min="12800" max="12800" width="10.7109375" style="148" customWidth="1"/>
    <col min="12801" max="12801" width="12.7109375" style="148" customWidth="1"/>
    <col min="12802" max="12803" width="10.7109375" style="148" customWidth="1"/>
    <col min="12804" max="12810" width="11.42578125" style="148"/>
    <col min="12811" max="12811" width="13.28515625" style="148" customWidth="1"/>
    <col min="12812" max="13053" width="11.42578125" style="148"/>
    <col min="13054" max="13054" width="36.7109375" style="148" customWidth="1"/>
    <col min="13055" max="13055" width="12.7109375" style="148" customWidth="1"/>
    <col min="13056" max="13056" width="10.7109375" style="148" customWidth="1"/>
    <col min="13057" max="13057" width="12.7109375" style="148" customWidth="1"/>
    <col min="13058" max="13059" width="10.7109375" style="148" customWidth="1"/>
    <col min="13060" max="13066" width="11.42578125" style="148"/>
    <col min="13067" max="13067" width="13.28515625" style="148" customWidth="1"/>
    <col min="13068" max="13309" width="11.42578125" style="148"/>
    <col min="13310" max="13310" width="36.7109375" style="148" customWidth="1"/>
    <col min="13311" max="13311" width="12.7109375" style="148" customWidth="1"/>
    <col min="13312" max="13312" width="10.7109375" style="148" customWidth="1"/>
    <col min="13313" max="13313" width="12.7109375" style="148" customWidth="1"/>
    <col min="13314" max="13315" width="10.7109375" style="148" customWidth="1"/>
    <col min="13316" max="13322" width="11.42578125" style="148"/>
    <col min="13323" max="13323" width="13.28515625" style="148" customWidth="1"/>
    <col min="13324" max="13565" width="11.42578125" style="148"/>
    <col min="13566" max="13566" width="36.7109375" style="148" customWidth="1"/>
    <col min="13567" max="13567" width="12.7109375" style="148" customWidth="1"/>
    <col min="13568" max="13568" width="10.7109375" style="148" customWidth="1"/>
    <col min="13569" max="13569" width="12.7109375" style="148" customWidth="1"/>
    <col min="13570" max="13571" width="10.7109375" style="148" customWidth="1"/>
    <col min="13572" max="13578" width="11.42578125" style="148"/>
    <col min="13579" max="13579" width="13.28515625" style="148" customWidth="1"/>
    <col min="13580" max="13821" width="11.42578125" style="148"/>
    <col min="13822" max="13822" width="36.7109375" style="148" customWidth="1"/>
    <col min="13823" max="13823" width="12.7109375" style="148" customWidth="1"/>
    <col min="13824" max="13824" width="10.7109375" style="148" customWidth="1"/>
    <col min="13825" max="13825" width="12.7109375" style="148" customWidth="1"/>
    <col min="13826" max="13827" width="10.7109375" style="148" customWidth="1"/>
    <col min="13828" max="13834" width="11.42578125" style="148"/>
    <col min="13835" max="13835" width="13.28515625" style="148" customWidth="1"/>
    <col min="13836" max="14077" width="11.42578125" style="148"/>
    <col min="14078" max="14078" width="36.7109375" style="148" customWidth="1"/>
    <col min="14079" max="14079" width="12.7109375" style="148" customWidth="1"/>
    <col min="14080" max="14080" width="10.7109375" style="148" customWidth="1"/>
    <col min="14081" max="14081" width="12.7109375" style="148" customWidth="1"/>
    <col min="14082" max="14083" width="10.7109375" style="148" customWidth="1"/>
    <col min="14084" max="14090" width="11.42578125" style="148"/>
    <col min="14091" max="14091" width="13.28515625" style="148" customWidth="1"/>
    <col min="14092" max="14333" width="11.42578125" style="148"/>
    <col min="14334" max="14334" width="36.7109375" style="148" customWidth="1"/>
    <col min="14335" max="14335" width="12.7109375" style="148" customWidth="1"/>
    <col min="14336" max="14336" width="10.7109375" style="148" customWidth="1"/>
    <col min="14337" max="14337" width="12.7109375" style="148" customWidth="1"/>
    <col min="14338" max="14339" width="10.7109375" style="148" customWidth="1"/>
    <col min="14340" max="14346" width="11.42578125" style="148"/>
    <col min="14347" max="14347" width="13.28515625" style="148" customWidth="1"/>
    <col min="14348" max="14589" width="11.42578125" style="148"/>
    <col min="14590" max="14590" width="36.7109375" style="148" customWidth="1"/>
    <col min="14591" max="14591" width="12.7109375" style="148" customWidth="1"/>
    <col min="14592" max="14592" width="10.7109375" style="148" customWidth="1"/>
    <col min="14593" max="14593" width="12.7109375" style="148" customWidth="1"/>
    <col min="14594" max="14595" width="10.7109375" style="148" customWidth="1"/>
    <col min="14596" max="14602" width="11.42578125" style="148"/>
    <col min="14603" max="14603" width="13.28515625" style="148" customWidth="1"/>
    <col min="14604" max="14845" width="11.42578125" style="148"/>
    <col min="14846" max="14846" width="36.7109375" style="148" customWidth="1"/>
    <col min="14847" max="14847" width="12.7109375" style="148" customWidth="1"/>
    <col min="14848" max="14848" width="10.7109375" style="148" customWidth="1"/>
    <col min="14849" max="14849" width="12.7109375" style="148" customWidth="1"/>
    <col min="14850" max="14851" width="10.7109375" style="148" customWidth="1"/>
    <col min="14852" max="14858" width="11.42578125" style="148"/>
    <col min="14859" max="14859" width="13.28515625" style="148" customWidth="1"/>
    <col min="14860" max="15101" width="11.42578125" style="148"/>
    <col min="15102" max="15102" width="36.7109375" style="148" customWidth="1"/>
    <col min="15103" max="15103" width="12.7109375" style="148" customWidth="1"/>
    <col min="15104" max="15104" width="10.7109375" style="148" customWidth="1"/>
    <col min="15105" max="15105" width="12.7109375" style="148" customWidth="1"/>
    <col min="15106" max="15107" width="10.7109375" style="148" customWidth="1"/>
    <col min="15108" max="15114" width="11.42578125" style="148"/>
    <col min="15115" max="15115" width="13.28515625" style="148" customWidth="1"/>
    <col min="15116" max="15357" width="11.42578125" style="148"/>
    <col min="15358" max="15358" width="36.7109375" style="148" customWidth="1"/>
    <col min="15359" max="15359" width="12.7109375" style="148" customWidth="1"/>
    <col min="15360" max="15360" width="10.7109375" style="148" customWidth="1"/>
    <col min="15361" max="15361" width="12.7109375" style="148" customWidth="1"/>
    <col min="15362" max="15363" width="10.7109375" style="148" customWidth="1"/>
    <col min="15364" max="15370" width="11.42578125" style="148"/>
    <col min="15371" max="15371" width="13.28515625" style="148" customWidth="1"/>
    <col min="15372" max="15613" width="11.42578125" style="148"/>
    <col min="15614" max="15614" width="36.7109375" style="148" customWidth="1"/>
    <col min="15615" max="15615" width="12.7109375" style="148" customWidth="1"/>
    <col min="15616" max="15616" width="10.7109375" style="148" customWidth="1"/>
    <col min="15617" max="15617" width="12.7109375" style="148" customWidth="1"/>
    <col min="15618" max="15619" width="10.7109375" style="148" customWidth="1"/>
    <col min="15620" max="15626" width="11.42578125" style="148"/>
    <col min="15627" max="15627" width="13.28515625" style="148" customWidth="1"/>
    <col min="15628" max="15869" width="11.42578125" style="148"/>
    <col min="15870" max="15870" width="36.7109375" style="148" customWidth="1"/>
    <col min="15871" max="15871" width="12.7109375" style="148" customWidth="1"/>
    <col min="15872" max="15872" width="10.7109375" style="148" customWidth="1"/>
    <col min="15873" max="15873" width="12.7109375" style="148" customWidth="1"/>
    <col min="15874" max="15875" width="10.7109375" style="148" customWidth="1"/>
    <col min="15876" max="15882" width="11.42578125" style="148"/>
    <col min="15883" max="15883" width="13.28515625" style="148" customWidth="1"/>
    <col min="15884" max="16125" width="11.42578125" style="148"/>
    <col min="16126" max="16126" width="36.7109375" style="148" customWidth="1"/>
    <col min="16127" max="16127" width="12.7109375" style="148" customWidth="1"/>
    <col min="16128" max="16128" width="10.7109375" style="148" customWidth="1"/>
    <col min="16129" max="16129" width="12.7109375" style="148" customWidth="1"/>
    <col min="16130" max="16131" width="10.7109375" style="148" customWidth="1"/>
    <col min="16132" max="16138" width="11.42578125" style="148"/>
    <col min="16139" max="16139" width="13.28515625" style="148" customWidth="1"/>
    <col min="16140" max="16384" width="11.42578125" style="148"/>
  </cols>
  <sheetData>
    <row r="1" spans="2:10" ht="15" customHeight="1" x14ac:dyDescent="0.25">
      <c r="B1" s="14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112</v>
      </c>
      <c r="C5" s="44"/>
      <c r="D5" s="44"/>
      <c r="E5" s="44"/>
      <c r="G5" s="44" t="s">
        <v>113</v>
      </c>
      <c r="H5" s="44"/>
      <c r="I5" s="44"/>
      <c r="J5" s="44"/>
    </row>
    <row r="6" spans="2:10" ht="41.25" customHeight="1" x14ac:dyDescent="0.25">
      <c r="B6" s="114" t="s">
        <v>62</v>
      </c>
      <c r="C6" s="46" t="str">
        <f>actualizaciones!$A$3</f>
        <v>acum. sept. 2013</v>
      </c>
      <c r="D6" s="46" t="str">
        <f>actualizaciones!$A$2</f>
        <v>acum. sept. 2014</v>
      </c>
      <c r="E6" s="68" t="s">
        <v>114</v>
      </c>
      <c r="F6" s="149"/>
      <c r="G6" s="114" t="s">
        <v>62</v>
      </c>
      <c r="H6" s="46" t="str">
        <f>actualizaciones!$A$3</f>
        <v>acum. sept. 2013</v>
      </c>
      <c r="I6" s="46" t="str">
        <f>actualizaciones!$A$2</f>
        <v>acum. sept. 2014</v>
      </c>
      <c r="J6" s="68" t="s">
        <v>114</v>
      </c>
    </row>
    <row r="7" spans="2:10" x14ac:dyDescent="0.25">
      <c r="B7" s="116" t="s">
        <v>63</v>
      </c>
      <c r="C7" s="117"/>
      <c r="D7" s="117"/>
      <c r="E7" s="117"/>
      <c r="F7" s="149"/>
      <c r="G7" s="116" t="s">
        <v>63</v>
      </c>
      <c r="H7" s="117"/>
      <c r="I7" s="117"/>
      <c r="J7" s="117"/>
    </row>
    <row r="8" spans="2:10" ht="15" customHeight="1" x14ac:dyDescent="0.25">
      <c r="B8" s="150" t="s">
        <v>115</v>
      </c>
      <c r="C8" s="151">
        <v>8.2692922152064909</v>
      </c>
      <c r="D8" s="151">
        <v>8.3294803188476045</v>
      </c>
      <c r="E8" s="152">
        <f>(D8-C8)</f>
        <v>6.0188103641113599E-2</v>
      </c>
      <c r="F8" s="149"/>
      <c r="G8" s="150" t="s">
        <v>115</v>
      </c>
      <c r="H8" s="151">
        <v>8.3929078891643556</v>
      </c>
      <c r="I8" s="151">
        <v>8.1533455303670799</v>
      </c>
      <c r="J8" s="152">
        <f>(I8-H8)</f>
        <v>-0.23956235879727572</v>
      </c>
    </row>
    <row r="9" spans="2:10" ht="15" customHeight="1" x14ac:dyDescent="0.25">
      <c r="B9" s="116" t="s">
        <v>65</v>
      </c>
      <c r="C9" s="153"/>
      <c r="D9" s="153"/>
      <c r="E9" s="153"/>
      <c r="F9" s="149"/>
      <c r="G9" s="116" t="s">
        <v>65</v>
      </c>
      <c r="H9" s="153"/>
      <c r="I9" s="153"/>
      <c r="J9" s="153"/>
    </row>
    <row r="10" spans="2:10" ht="15" customHeight="1" x14ac:dyDescent="0.25">
      <c r="B10" s="143" t="s">
        <v>66</v>
      </c>
      <c r="C10" s="154">
        <v>8.0333654264445773</v>
      </c>
      <c r="D10" s="154">
        <v>8.0251472480137451</v>
      </c>
      <c r="E10" s="155">
        <f>(D10-C10)</f>
        <v>-8.2181784308321681E-3</v>
      </c>
      <c r="F10" s="149"/>
      <c r="G10" s="143" t="s">
        <v>66</v>
      </c>
      <c r="H10" s="154">
        <v>8.3590667005796035</v>
      </c>
      <c r="I10" s="154">
        <v>7.9659806153089905</v>
      </c>
      <c r="J10" s="155">
        <f t="shared" ref="J10:J15" si="0">(I10-H10)</f>
        <v>-0.39308608527061306</v>
      </c>
    </row>
    <row r="11" spans="2:10" hidden="1" x14ac:dyDescent="0.25">
      <c r="B11" s="143"/>
      <c r="C11" s="154"/>
      <c r="D11" s="154"/>
      <c r="E11" s="155"/>
      <c r="F11" s="149"/>
      <c r="G11" s="156" t="s">
        <v>67</v>
      </c>
      <c r="H11" s="157">
        <v>7.5506982690794651</v>
      </c>
      <c r="I11" s="157">
        <v>7.0289879964122823</v>
      </c>
      <c r="J11" s="158">
        <f t="shared" si="0"/>
        <v>-0.52171027266718273</v>
      </c>
    </row>
    <row r="12" spans="2:10" hidden="1" x14ac:dyDescent="0.25">
      <c r="B12" s="143"/>
      <c r="C12" s="154"/>
      <c r="D12" s="154"/>
      <c r="E12" s="155"/>
      <c r="F12" s="149"/>
      <c r="G12" s="156" t="s">
        <v>68</v>
      </c>
      <c r="H12" s="157">
        <v>8.7086032351354348</v>
      </c>
      <c r="I12" s="157">
        <v>8.6347368037991963</v>
      </c>
      <c r="J12" s="158">
        <f t="shared" si="0"/>
        <v>-7.3866431336238492E-2</v>
      </c>
    </row>
    <row r="13" spans="2:10" ht="15" customHeight="1" x14ac:dyDescent="0.25">
      <c r="B13" s="156" t="s">
        <v>67</v>
      </c>
      <c r="C13" s="157">
        <v>7.7079975475439539</v>
      </c>
      <c r="D13" s="157">
        <v>7.4678044235201808</v>
      </c>
      <c r="E13" s="158">
        <f>(D13-C13)</f>
        <v>-0.24019312402377313</v>
      </c>
      <c r="F13" s="149"/>
      <c r="G13" s="156" t="s">
        <v>69</v>
      </c>
      <c r="H13" s="157">
        <f>'pernocta municipio y catego'!J13/'Alojados tipología y categoría'!J13</f>
        <v>8.512059740859554</v>
      </c>
      <c r="I13" s="157">
        <f>'pernocta municipio y catego'!L13/'Alojados tipología y categoría'!L13</f>
        <v>8.4145569206212141</v>
      </c>
      <c r="J13" s="158">
        <f t="shared" si="0"/>
        <v>-9.7502820238339893E-2</v>
      </c>
    </row>
    <row r="14" spans="2:10" ht="15" customHeight="1" x14ac:dyDescent="0.25">
      <c r="B14" s="156" t="s">
        <v>68</v>
      </c>
      <c r="C14" s="157">
        <v>8.0733861281959864</v>
      </c>
      <c r="D14" s="157">
        <v>8.1208573412412353</v>
      </c>
      <c r="E14" s="158">
        <f>(D14-C14)</f>
        <v>4.7471213045248817E-2</v>
      </c>
      <c r="F14" s="149"/>
      <c r="G14" s="156" t="s">
        <v>70</v>
      </c>
      <c r="H14" s="157">
        <v>8.1906809400829967</v>
      </c>
      <c r="I14" s="157">
        <v>7.1360753142655584</v>
      </c>
      <c r="J14" s="158">
        <f t="shared" si="0"/>
        <v>-1.0546056258174383</v>
      </c>
    </row>
    <row r="15" spans="2:10" ht="15" customHeight="1" x14ac:dyDescent="0.25">
      <c r="B15" s="156" t="s">
        <v>70</v>
      </c>
      <c r="C15" s="157">
        <v>8.376587647301573</v>
      </c>
      <c r="D15" s="157">
        <v>8.3483735695480856</v>
      </c>
      <c r="E15" s="158">
        <f>(D15-C15)</f>
        <v>-2.8214077753487388E-2</v>
      </c>
      <c r="F15" s="149"/>
      <c r="G15" s="156" t="s">
        <v>71</v>
      </c>
      <c r="H15" s="157">
        <v>5.9943767572633551</v>
      </c>
      <c r="I15" s="157">
        <v>5.6175443310048365</v>
      </c>
      <c r="J15" s="158">
        <f t="shared" si="0"/>
        <v>-0.37683242625851854</v>
      </c>
    </row>
    <row r="16" spans="2:10" ht="15" customHeight="1" x14ac:dyDescent="0.25">
      <c r="B16" s="156" t="s">
        <v>71</v>
      </c>
      <c r="C16" s="157">
        <v>7.461451744222459</v>
      </c>
      <c r="D16" s="157">
        <v>7.3951195764619975</v>
      </c>
      <c r="E16" s="158">
        <f>(D16-C16)</f>
        <v>-6.633216776046158E-2</v>
      </c>
      <c r="F16" s="149"/>
      <c r="G16" s="116" t="s">
        <v>72</v>
      </c>
      <c r="H16" s="153"/>
      <c r="I16" s="153"/>
      <c r="J16" s="153"/>
    </row>
    <row r="17" spans="2:12" ht="15" customHeight="1" x14ac:dyDescent="0.25">
      <c r="B17" s="116" t="s">
        <v>72</v>
      </c>
      <c r="C17" s="153"/>
      <c r="D17" s="153"/>
      <c r="E17" s="153"/>
      <c r="F17" s="149"/>
      <c r="G17" s="143" t="s">
        <v>73</v>
      </c>
      <c r="H17" s="154">
        <v>8.4259349454368344</v>
      </c>
      <c r="I17" s="154">
        <v>8.3474163073977117</v>
      </c>
      <c r="J17" s="155">
        <f>(I17-H17)</f>
        <v>-7.8518638039122735E-2</v>
      </c>
    </row>
    <row r="18" spans="2:12" ht="15" customHeight="1" x14ac:dyDescent="0.25">
      <c r="B18" s="143" t="s">
        <v>73</v>
      </c>
      <c r="C18" s="154">
        <v>8.81282479796708</v>
      </c>
      <c r="D18" s="154">
        <v>9.1258463160045817</v>
      </c>
      <c r="E18" s="155">
        <f>(D18-C18)</f>
        <v>0.31302151803750178</v>
      </c>
      <c r="F18" s="149"/>
      <c r="G18" s="60" t="s">
        <v>100</v>
      </c>
      <c r="H18" s="60"/>
      <c r="I18" s="60"/>
      <c r="J18" s="60"/>
    </row>
    <row r="19" spans="2:12" ht="20.25" customHeight="1" x14ac:dyDescent="0.25">
      <c r="B19" s="60" t="s">
        <v>100</v>
      </c>
      <c r="C19" s="60"/>
      <c r="D19" s="60"/>
      <c r="E19" s="60"/>
      <c r="F19" s="149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116</v>
      </c>
      <c r="C21" s="44"/>
      <c r="D21" s="44"/>
      <c r="E21" s="44"/>
      <c r="G21" s="44" t="s">
        <v>117</v>
      </c>
      <c r="H21" s="44"/>
      <c r="I21" s="44"/>
      <c r="J21" s="44"/>
    </row>
    <row r="22" spans="2:12" ht="25.5" x14ac:dyDescent="0.25">
      <c r="B22" s="114" t="s">
        <v>62</v>
      </c>
      <c r="C22" s="46" t="str">
        <f>actualizaciones!$A$3</f>
        <v>acum. sept. 2013</v>
      </c>
      <c r="D22" s="46" t="str">
        <f>actualizaciones!$A$2</f>
        <v>acum. sept. 2014</v>
      </c>
      <c r="E22" s="68" t="s">
        <v>114</v>
      </c>
      <c r="F22" s="149"/>
      <c r="G22" s="114" t="s">
        <v>62</v>
      </c>
      <c r="H22" s="46" t="str">
        <f>actualizaciones!$A$3</f>
        <v>acum. sept. 2013</v>
      </c>
      <c r="I22" s="46" t="str">
        <f>actualizaciones!$A$2</f>
        <v>acum. sept. 2014</v>
      </c>
      <c r="J22" s="68" t="s">
        <v>114</v>
      </c>
      <c r="L22" s="62" t="s">
        <v>44</v>
      </c>
    </row>
    <row r="23" spans="2:12" ht="15" customHeight="1" x14ac:dyDescent="0.25">
      <c r="B23" s="116" t="s">
        <v>63</v>
      </c>
      <c r="C23" s="117"/>
      <c r="D23" s="117"/>
      <c r="E23" s="117"/>
      <c r="F23" s="149"/>
      <c r="G23" s="116" t="s">
        <v>63</v>
      </c>
      <c r="H23" s="117"/>
      <c r="I23" s="117"/>
      <c r="J23" s="117"/>
    </row>
    <row r="24" spans="2:12" ht="15" customHeight="1" x14ac:dyDescent="0.25">
      <c r="B24" s="150" t="s">
        <v>115</v>
      </c>
      <c r="C24" s="151">
        <v>7.2888290284506043</v>
      </c>
      <c r="D24" s="151">
        <v>7.2763860291643008</v>
      </c>
      <c r="E24" s="152">
        <f>(D24-C24)</f>
        <v>-1.2442999286303547E-2</v>
      </c>
      <c r="F24" s="149"/>
      <c r="G24" s="150" t="s">
        <v>115</v>
      </c>
      <c r="H24" s="151">
        <v>7.7704188857400283</v>
      </c>
      <c r="I24" s="151">
        <v>7.6989869505673054</v>
      </c>
      <c r="J24" s="152">
        <f>($I$24-$H$24)</f>
        <v>-7.1431935172722838E-2</v>
      </c>
    </row>
    <row r="25" spans="2:12" ht="15" customHeight="1" x14ac:dyDescent="0.25">
      <c r="B25" s="116" t="s">
        <v>65</v>
      </c>
      <c r="C25" s="153"/>
      <c r="D25" s="153"/>
      <c r="E25" s="153"/>
      <c r="F25" s="149"/>
      <c r="G25" s="116" t="s">
        <v>65</v>
      </c>
      <c r="H25" s="153"/>
      <c r="I25" s="153"/>
      <c r="J25" s="153"/>
    </row>
    <row r="26" spans="2:12" ht="15" customHeight="1" x14ac:dyDescent="0.25">
      <c r="B26" s="143" t="s">
        <v>66</v>
      </c>
      <c r="C26" s="154">
        <v>7.2455354839026764</v>
      </c>
      <c r="D26" s="154">
        <v>7.1756594653297148</v>
      </c>
      <c r="E26" s="155">
        <f>(D26-C26)</f>
        <v>-6.9876018572961662E-2</v>
      </c>
      <c r="F26" s="149"/>
      <c r="G26" s="143" t="s">
        <v>66</v>
      </c>
      <c r="H26" s="154">
        <v>7.3988936008608137</v>
      </c>
      <c r="I26" s="154">
        <v>7.2911508836810102</v>
      </c>
      <c r="J26" s="155">
        <f>($I$26-$H$26)</f>
        <v>-0.10774271717980355</v>
      </c>
    </row>
    <row r="27" spans="2:12" ht="15" customHeight="1" x14ac:dyDescent="0.25">
      <c r="B27" s="156" t="s">
        <v>69</v>
      </c>
      <c r="C27" s="157">
        <v>7.4377369520799688</v>
      </c>
      <c r="D27" s="157">
        <v>7.3388137821972785</v>
      </c>
      <c r="E27" s="158">
        <f>(D27-C27)</f>
        <v>-9.8923169882690232E-2</v>
      </c>
      <c r="F27" s="149"/>
      <c r="G27" s="156" t="s">
        <v>67</v>
      </c>
      <c r="H27" s="157">
        <v>7.0011890853929835</v>
      </c>
      <c r="I27" s="157">
        <v>6.751849202483867</v>
      </c>
      <c r="J27" s="158">
        <f>($I$27-$H$27)</f>
        <v>-0.24933988290911646</v>
      </c>
    </row>
    <row r="28" spans="2:12" ht="15" customHeight="1" x14ac:dyDescent="0.25">
      <c r="B28" s="156" t="s">
        <v>70</v>
      </c>
      <c r="C28" s="157">
        <v>6.947146912009396</v>
      </c>
      <c r="D28" s="157">
        <v>7.1292768664211588</v>
      </c>
      <c r="E28" s="158">
        <f>(D28-C28)</f>
        <v>0.18212995441176272</v>
      </c>
      <c r="F28" s="149"/>
      <c r="G28" s="156" t="s">
        <v>68</v>
      </c>
      <c r="H28" s="157">
        <v>7.8095542521387413</v>
      </c>
      <c r="I28" s="157">
        <v>7.8568464443489212</v>
      </c>
      <c r="J28" s="158">
        <f>($I$28-$H$28)</f>
        <v>4.7292192210179884E-2</v>
      </c>
    </row>
    <row r="29" spans="2:12" ht="15" customHeight="1" x14ac:dyDescent="0.25">
      <c r="B29" s="156" t="s">
        <v>71</v>
      </c>
      <c r="C29" s="157">
        <v>2.2834561675717611</v>
      </c>
      <c r="D29" s="157">
        <v>3.2649054424714885</v>
      </c>
      <c r="E29" s="158">
        <f>(D29-C29)</f>
        <v>0.98144927489972744</v>
      </c>
      <c r="F29" s="149"/>
      <c r="G29" s="156" t="s">
        <v>70</v>
      </c>
      <c r="H29" s="157">
        <v>7.1743443255508588</v>
      </c>
      <c r="I29" s="157">
        <v>6.7829665378773329</v>
      </c>
      <c r="J29" s="158">
        <f>($I$29-$H$29)</f>
        <v>-0.39137778767352582</v>
      </c>
    </row>
    <row r="30" spans="2:12" ht="15" customHeight="1" x14ac:dyDescent="0.25">
      <c r="B30" s="116" t="s">
        <v>72</v>
      </c>
      <c r="C30" s="153"/>
      <c r="D30" s="153"/>
      <c r="E30" s="153"/>
      <c r="F30" s="149"/>
      <c r="G30" s="156" t="s">
        <v>76</v>
      </c>
      <c r="H30" s="157">
        <v>3.7400180417736451</v>
      </c>
      <c r="I30" s="157">
        <v>3.8220191750852583</v>
      </c>
      <c r="J30" s="158">
        <f>($I$30-$H$30)</f>
        <v>8.2001133311613295E-2</v>
      </c>
    </row>
    <row r="31" spans="2:12" ht="15" customHeight="1" x14ac:dyDescent="0.25">
      <c r="B31" s="143" t="s">
        <v>73</v>
      </c>
      <c r="C31" s="154">
        <v>7.4099405355240089</v>
      </c>
      <c r="D31" s="154">
        <v>7.5479732574607343</v>
      </c>
      <c r="E31" s="155">
        <f>(D31-C31)</f>
        <v>0.13803272193672544</v>
      </c>
      <c r="F31" s="149"/>
      <c r="G31" s="156" t="s">
        <v>77</v>
      </c>
      <c r="H31" s="157">
        <v>4.6205004090537223</v>
      </c>
      <c r="I31" s="157">
        <v>4.2231100027990536</v>
      </c>
      <c r="J31" s="158">
        <f>($I$31-$H$31)</f>
        <v>-0.3973904062546687</v>
      </c>
    </row>
    <row r="32" spans="2:12" ht="23.25" customHeight="1" x14ac:dyDescent="0.25">
      <c r="B32" s="60" t="s">
        <v>100</v>
      </c>
      <c r="C32" s="60"/>
      <c r="D32" s="60"/>
      <c r="E32" s="60"/>
      <c r="F32" s="149"/>
      <c r="G32" s="116" t="s">
        <v>72</v>
      </c>
      <c r="H32" s="153"/>
      <c r="I32" s="153"/>
      <c r="J32" s="153"/>
    </row>
    <row r="33" spans="2:10" ht="22.5" customHeight="1" x14ac:dyDescent="0.25">
      <c r="B33" s="149"/>
      <c r="C33" s="149"/>
      <c r="D33" s="149"/>
      <c r="E33" s="149"/>
      <c r="F33" s="149"/>
      <c r="G33" s="143" t="s">
        <v>73</v>
      </c>
      <c r="H33" s="154">
        <v>8.4503269578862188</v>
      </c>
      <c r="I33" s="154">
        <v>8.4875085792724771</v>
      </c>
      <c r="J33" s="155">
        <f>($I$33-$H$33)</f>
        <v>3.7181621386258357E-2</v>
      </c>
    </row>
    <row r="34" spans="2:10" ht="24.95" customHeight="1" x14ac:dyDescent="0.25">
      <c r="G34" s="60" t="s">
        <v>100</v>
      </c>
      <c r="H34" s="60"/>
      <c r="I34" s="60"/>
      <c r="J34" s="60"/>
    </row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9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topLeftCell="A5" zoomScaleNormal="100" workbookViewId="0">
      <selection activeCell="I45" sqref="I45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RowColHeaders="0" showOutlineSymbols="0" zoomScaleNormal="100" workbookViewId="0">
      <selection activeCell="M27" sqref="M27"/>
    </sheetView>
  </sheetViews>
  <sheetFormatPr baseColWidth="10" defaultRowHeight="12" x14ac:dyDescent="0.25"/>
  <cols>
    <col min="1" max="1" width="15.7109375" style="159" customWidth="1"/>
    <col min="2" max="2" width="20.7109375" style="159" customWidth="1"/>
    <col min="3" max="6" width="10.7109375" style="159" customWidth="1"/>
    <col min="7" max="255" width="11.42578125" style="159"/>
    <col min="256" max="256" width="13.5703125" style="159" customWidth="1"/>
    <col min="257" max="257" width="23.7109375" style="159" customWidth="1"/>
    <col min="258" max="262" width="10.7109375" style="159" customWidth="1"/>
    <col min="263" max="511" width="11.42578125" style="159"/>
    <col min="512" max="512" width="13.5703125" style="159" customWidth="1"/>
    <col min="513" max="513" width="23.7109375" style="159" customWidth="1"/>
    <col min="514" max="518" width="10.7109375" style="159" customWidth="1"/>
    <col min="519" max="767" width="11.42578125" style="159"/>
    <col min="768" max="768" width="13.5703125" style="159" customWidth="1"/>
    <col min="769" max="769" width="23.7109375" style="159" customWidth="1"/>
    <col min="770" max="774" width="10.7109375" style="159" customWidth="1"/>
    <col min="775" max="1023" width="11.42578125" style="159"/>
    <col min="1024" max="1024" width="13.5703125" style="159" customWidth="1"/>
    <col min="1025" max="1025" width="23.7109375" style="159" customWidth="1"/>
    <col min="1026" max="1030" width="10.7109375" style="159" customWidth="1"/>
    <col min="1031" max="1279" width="11.42578125" style="159"/>
    <col min="1280" max="1280" width="13.5703125" style="159" customWidth="1"/>
    <col min="1281" max="1281" width="23.7109375" style="159" customWidth="1"/>
    <col min="1282" max="1286" width="10.7109375" style="159" customWidth="1"/>
    <col min="1287" max="1535" width="11.42578125" style="159"/>
    <col min="1536" max="1536" width="13.5703125" style="159" customWidth="1"/>
    <col min="1537" max="1537" width="23.7109375" style="159" customWidth="1"/>
    <col min="1538" max="1542" width="10.7109375" style="159" customWidth="1"/>
    <col min="1543" max="1791" width="11.42578125" style="159"/>
    <col min="1792" max="1792" width="13.5703125" style="159" customWidth="1"/>
    <col min="1793" max="1793" width="23.7109375" style="159" customWidth="1"/>
    <col min="1794" max="1798" width="10.7109375" style="159" customWidth="1"/>
    <col min="1799" max="2047" width="11.42578125" style="159"/>
    <col min="2048" max="2048" width="13.5703125" style="159" customWidth="1"/>
    <col min="2049" max="2049" width="23.7109375" style="159" customWidth="1"/>
    <col min="2050" max="2054" width="10.7109375" style="159" customWidth="1"/>
    <col min="2055" max="2303" width="11.42578125" style="159"/>
    <col min="2304" max="2304" width="13.5703125" style="159" customWidth="1"/>
    <col min="2305" max="2305" width="23.7109375" style="159" customWidth="1"/>
    <col min="2306" max="2310" width="10.7109375" style="159" customWidth="1"/>
    <col min="2311" max="2559" width="11.42578125" style="159"/>
    <col min="2560" max="2560" width="13.5703125" style="159" customWidth="1"/>
    <col min="2561" max="2561" width="23.7109375" style="159" customWidth="1"/>
    <col min="2562" max="2566" width="10.7109375" style="159" customWidth="1"/>
    <col min="2567" max="2815" width="11.42578125" style="159"/>
    <col min="2816" max="2816" width="13.5703125" style="159" customWidth="1"/>
    <col min="2817" max="2817" width="23.7109375" style="159" customWidth="1"/>
    <col min="2818" max="2822" width="10.7109375" style="159" customWidth="1"/>
    <col min="2823" max="3071" width="11.42578125" style="159"/>
    <col min="3072" max="3072" width="13.5703125" style="159" customWidth="1"/>
    <col min="3073" max="3073" width="23.7109375" style="159" customWidth="1"/>
    <col min="3074" max="3078" width="10.7109375" style="159" customWidth="1"/>
    <col min="3079" max="3327" width="11.42578125" style="159"/>
    <col min="3328" max="3328" width="13.5703125" style="159" customWidth="1"/>
    <col min="3329" max="3329" width="23.7109375" style="159" customWidth="1"/>
    <col min="3330" max="3334" width="10.7109375" style="159" customWidth="1"/>
    <col min="3335" max="3583" width="11.42578125" style="159"/>
    <col min="3584" max="3584" width="13.5703125" style="159" customWidth="1"/>
    <col min="3585" max="3585" width="23.7109375" style="159" customWidth="1"/>
    <col min="3586" max="3590" width="10.7109375" style="159" customWidth="1"/>
    <col min="3591" max="3839" width="11.42578125" style="159"/>
    <col min="3840" max="3840" width="13.5703125" style="159" customWidth="1"/>
    <col min="3841" max="3841" width="23.7109375" style="159" customWidth="1"/>
    <col min="3842" max="3846" width="10.7109375" style="159" customWidth="1"/>
    <col min="3847" max="4095" width="11.42578125" style="159"/>
    <col min="4096" max="4096" width="13.5703125" style="159" customWidth="1"/>
    <col min="4097" max="4097" width="23.7109375" style="159" customWidth="1"/>
    <col min="4098" max="4102" width="10.7109375" style="159" customWidth="1"/>
    <col min="4103" max="4351" width="11.42578125" style="159"/>
    <col min="4352" max="4352" width="13.5703125" style="159" customWidth="1"/>
    <col min="4353" max="4353" width="23.7109375" style="159" customWidth="1"/>
    <col min="4354" max="4358" width="10.7109375" style="159" customWidth="1"/>
    <col min="4359" max="4607" width="11.42578125" style="159"/>
    <col min="4608" max="4608" width="13.5703125" style="159" customWidth="1"/>
    <col min="4609" max="4609" width="23.7109375" style="159" customWidth="1"/>
    <col min="4610" max="4614" width="10.7109375" style="159" customWidth="1"/>
    <col min="4615" max="4863" width="11.42578125" style="159"/>
    <col min="4864" max="4864" width="13.5703125" style="159" customWidth="1"/>
    <col min="4865" max="4865" width="23.7109375" style="159" customWidth="1"/>
    <col min="4866" max="4870" width="10.7109375" style="159" customWidth="1"/>
    <col min="4871" max="5119" width="11.42578125" style="159"/>
    <col min="5120" max="5120" width="13.5703125" style="159" customWidth="1"/>
    <col min="5121" max="5121" width="23.7109375" style="159" customWidth="1"/>
    <col min="5122" max="5126" width="10.7109375" style="159" customWidth="1"/>
    <col min="5127" max="5375" width="11.42578125" style="159"/>
    <col min="5376" max="5376" width="13.5703125" style="159" customWidth="1"/>
    <col min="5377" max="5377" width="23.7109375" style="159" customWidth="1"/>
    <col min="5378" max="5382" width="10.7109375" style="159" customWidth="1"/>
    <col min="5383" max="5631" width="11.42578125" style="159"/>
    <col min="5632" max="5632" width="13.5703125" style="159" customWidth="1"/>
    <col min="5633" max="5633" width="23.7109375" style="159" customWidth="1"/>
    <col min="5634" max="5638" width="10.7109375" style="159" customWidth="1"/>
    <col min="5639" max="5887" width="11.42578125" style="159"/>
    <col min="5888" max="5888" width="13.5703125" style="159" customWidth="1"/>
    <col min="5889" max="5889" width="23.7109375" style="159" customWidth="1"/>
    <col min="5890" max="5894" width="10.7109375" style="159" customWidth="1"/>
    <col min="5895" max="6143" width="11.42578125" style="159"/>
    <col min="6144" max="6144" width="13.5703125" style="159" customWidth="1"/>
    <col min="6145" max="6145" width="23.7109375" style="159" customWidth="1"/>
    <col min="6146" max="6150" width="10.7109375" style="159" customWidth="1"/>
    <col min="6151" max="6399" width="11.42578125" style="159"/>
    <col min="6400" max="6400" width="13.5703125" style="159" customWidth="1"/>
    <col min="6401" max="6401" width="23.7109375" style="159" customWidth="1"/>
    <col min="6402" max="6406" width="10.7109375" style="159" customWidth="1"/>
    <col min="6407" max="6655" width="11.42578125" style="159"/>
    <col min="6656" max="6656" width="13.5703125" style="159" customWidth="1"/>
    <col min="6657" max="6657" width="23.7109375" style="159" customWidth="1"/>
    <col min="6658" max="6662" width="10.7109375" style="159" customWidth="1"/>
    <col min="6663" max="6911" width="11.42578125" style="159"/>
    <col min="6912" max="6912" width="13.5703125" style="159" customWidth="1"/>
    <col min="6913" max="6913" width="23.7109375" style="159" customWidth="1"/>
    <col min="6914" max="6918" width="10.7109375" style="159" customWidth="1"/>
    <col min="6919" max="7167" width="11.42578125" style="159"/>
    <col min="7168" max="7168" width="13.5703125" style="159" customWidth="1"/>
    <col min="7169" max="7169" width="23.7109375" style="159" customWidth="1"/>
    <col min="7170" max="7174" width="10.7109375" style="159" customWidth="1"/>
    <col min="7175" max="7423" width="11.42578125" style="159"/>
    <col min="7424" max="7424" width="13.5703125" style="159" customWidth="1"/>
    <col min="7425" max="7425" width="23.7109375" style="159" customWidth="1"/>
    <col min="7426" max="7430" width="10.7109375" style="159" customWidth="1"/>
    <col min="7431" max="7679" width="11.42578125" style="159"/>
    <col min="7680" max="7680" width="13.5703125" style="159" customWidth="1"/>
    <col min="7681" max="7681" width="23.7109375" style="159" customWidth="1"/>
    <col min="7682" max="7686" width="10.7109375" style="159" customWidth="1"/>
    <col min="7687" max="7935" width="11.42578125" style="159"/>
    <col min="7936" max="7936" width="13.5703125" style="159" customWidth="1"/>
    <col min="7937" max="7937" width="23.7109375" style="159" customWidth="1"/>
    <col min="7938" max="7942" width="10.7109375" style="159" customWidth="1"/>
    <col min="7943" max="8191" width="11.42578125" style="159"/>
    <col min="8192" max="8192" width="13.5703125" style="159" customWidth="1"/>
    <col min="8193" max="8193" width="23.7109375" style="159" customWidth="1"/>
    <col min="8194" max="8198" width="10.7109375" style="159" customWidth="1"/>
    <col min="8199" max="8447" width="11.42578125" style="159"/>
    <col min="8448" max="8448" width="13.5703125" style="159" customWidth="1"/>
    <col min="8449" max="8449" width="23.7109375" style="159" customWidth="1"/>
    <col min="8450" max="8454" width="10.7109375" style="159" customWidth="1"/>
    <col min="8455" max="8703" width="11.42578125" style="159"/>
    <col min="8704" max="8704" width="13.5703125" style="159" customWidth="1"/>
    <col min="8705" max="8705" width="23.7109375" style="159" customWidth="1"/>
    <col min="8706" max="8710" width="10.7109375" style="159" customWidth="1"/>
    <col min="8711" max="8959" width="11.42578125" style="159"/>
    <col min="8960" max="8960" width="13.5703125" style="159" customWidth="1"/>
    <col min="8961" max="8961" width="23.7109375" style="159" customWidth="1"/>
    <col min="8962" max="8966" width="10.7109375" style="159" customWidth="1"/>
    <col min="8967" max="9215" width="11.42578125" style="159"/>
    <col min="9216" max="9216" width="13.5703125" style="159" customWidth="1"/>
    <col min="9217" max="9217" width="23.7109375" style="159" customWidth="1"/>
    <col min="9218" max="9222" width="10.7109375" style="159" customWidth="1"/>
    <col min="9223" max="9471" width="11.42578125" style="159"/>
    <col min="9472" max="9472" width="13.5703125" style="159" customWidth="1"/>
    <col min="9473" max="9473" width="23.7109375" style="159" customWidth="1"/>
    <col min="9474" max="9478" width="10.7109375" style="159" customWidth="1"/>
    <col min="9479" max="9727" width="11.42578125" style="159"/>
    <col min="9728" max="9728" width="13.5703125" style="159" customWidth="1"/>
    <col min="9729" max="9729" width="23.7109375" style="159" customWidth="1"/>
    <col min="9730" max="9734" width="10.7109375" style="159" customWidth="1"/>
    <col min="9735" max="9983" width="11.42578125" style="159"/>
    <col min="9984" max="9984" width="13.5703125" style="159" customWidth="1"/>
    <col min="9985" max="9985" width="23.7109375" style="159" customWidth="1"/>
    <col min="9986" max="9990" width="10.7109375" style="159" customWidth="1"/>
    <col min="9991" max="10239" width="11.42578125" style="159"/>
    <col min="10240" max="10240" width="13.5703125" style="159" customWidth="1"/>
    <col min="10241" max="10241" width="23.7109375" style="159" customWidth="1"/>
    <col min="10242" max="10246" width="10.7109375" style="159" customWidth="1"/>
    <col min="10247" max="10495" width="11.42578125" style="159"/>
    <col min="10496" max="10496" width="13.5703125" style="159" customWidth="1"/>
    <col min="10497" max="10497" width="23.7109375" style="159" customWidth="1"/>
    <col min="10498" max="10502" width="10.7109375" style="159" customWidth="1"/>
    <col min="10503" max="10751" width="11.42578125" style="159"/>
    <col min="10752" max="10752" width="13.5703125" style="159" customWidth="1"/>
    <col min="10753" max="10753" width="23.7109375" style="159" customWidth="1"/>
    <col min="10754" max="10758" width="10.7109375" style="159" customWidth="1"/>
    <col min="10759" max="11007" width="11.42578125" style="159"/>
    <col min="11008" max="11008" width="13.5703125" style="159" customWidth="1"/>
    <col min="11009" max="11009" width="23.7109375" style="159" customWidth="1"/>
    <col min="11010" max="11014" width="10.7109375" style="159" customWidth="1"/>
    <col min="11015" max="11263" width="11.42578125" style="159"/>
    <col min="11264" max="11264" width="13.5703125" style="159" customWidth="1"/>
    <col min="11265" max="11265" width="23.7109375" style="159" customWidth="1"/>
    <col min="11266" max="11270" width="10.7109375" style="159" customWidth="1"/>
    <col min="11271" max="11519" width="11.42578125" style="159"/>
    <col min="11520" max="11520" width="13.5703125" style="159" customWidth="1"/>
    <col min="11521" max="11521" width="23.7109375" style="159" customWidth="1"/>
    <col min="11522" max="11526" width="10.7109375" style="159" customWidth="1"/>
    <col min="11527" max="11775" width="11.42578125" style="159"/>
    <col min="11776" max="11776" width="13.5703125" style="159" customWidth="1"/>
    <col min="11777" max="11777" width="23.7109375" style="159" customWidth="1"/>
    <col min="11778" max="11782" width="10.7109375" style="159" customWidth="1"/>
    <col min="11783" max="12031" width="11.42578125" style="159"/>
    <col min="12032" max="12032" width="13.5703125" style="159" customWidth="1"/>
    <col min="12033" max="12033" width="23.7109375" style="159" customWidth="1"/>
    <col min="12034" max="12038" width="10.7109375" style="159" customWidth="1"/>
    <col min="12039" max="12287" width="11.42578125" style="159"/>
    <col min="12288" max="12288" width="13.5703125" style="159" customWidth="1"/>
    <col min="12289" max="12289" width="23.7109375" style="159" customWidth="1"/>
    <col min="12290" max="12294" width="10.7109375" style="159" customWidth="1"/>
    <col min="12295" max="12543" width="11.42578125" style="159"/>
    <col min="12544" max="12544" width="13.5703125" style="159" customWidth="1"/>
    <col min="12545" max="12545" width="23.7109375" style="159" customWidth="1"/>
    <col min="12546" max="12550" width="10.7109375" style="159" customWidth="1"/>
    <col min="12551" max="12799" width="11.42578125" style="159"/>
    <col min="12800" max="12800" width="13.5703125" style="159" customWidth="1"/>
    <col min="12801" max="12801" width="23.7109375" style="159" customWidth="1"/>
    <col min="12802" max="12806" width="10.7109375" style="159" customWidth="1"/>
    <col min="12807" max="13055" width="11.42578125" style="159"/>
    <col min="13056" max="13056" width="13.5703125" style="159" customWidth="1"/>
    <col min="13057" max="13057" width="23.7109375" style="159" customWidth="1"/>
    <col min="13058" max="13062" width="10.7109375" style="159" customWidth="1"/>
    <col min="13063" max="13311" width="11.42578125" style="159"/>
    <col min="13312" max="13312" width="13.5703125" style="159" customWidth="1"/>
    <col min="13313" max="13313" width="23.7109375" style="159" customWidth="1"/>
    <col min="13314" max="13318" width="10.7109375" style="159" customWidth="1"/>
    <col min="13319" max="13567" width="11.42578125" style="159"/>
    <col min="13568" max="13568" width="13.5703125" style="159" customWidth="1"/>
    <col min="13569" max="13569" width="23.7109375" style="159" customWidth="1"/>
    <col min="13570" max="13574" width="10.7109375" style="159" customWidth="1"/>
    <col min="13575" max="13823" width="11.42578125" style="159"/>
    <col min="13824" max="13824" width="13.5703125" style="159" customWidth="1"/>
    <col min="13825" max="13825" width="23.7109375" style="159" customWidth="1"/>
    <col min="13826" max="13830" width="10.7109375" style="159" customWidth="1"/>
    <col min="13831" max="14079" width="11.42578125" style="159"/>
    <col min="14080" max="14080" width="13.5703125" style="159" customWidth="1"/>
    <col min="14081" max="14081" width="23.7109375" style="159" customWidth="1"/>
    <col min="14082" max="14086" width="10.7109375" style="159" customWidth="1"/>
    <col min="14087" max="14335" width="11.42578125" style="159"/>
    <col min="14336" max="14336" width="13.5703125" style="159" customWidth="1"/>
    <col min="14337" max="14337" width="23.7109375" style="159" customWidth="1"/>
    <col min="14338" max="14342" width="10.7109375" style="159" customWidth="1"/>
    <col min="14343" max="14591" width="11.42578125" style="159"/>
    <col min="14592" max="14592" width="13.5703125" style="159" customWidth="1"/>
    <col min="14593" max="14593" width="23.7109375" style="159" customWidth="1"/>
    <col min="14594" max="14598" width="10.7109375" style="159" customWidth="1"/>
    <col min="14599" max="14847" width="11.42578125" style="159"/>
    <col min="14848" max="14848" width="13.5703125" style="159" customWidth="1"/>
    <col min="14849" max="14849" width="23.7109375" style="159" customWidth="1"/>
    <col min="14850" max="14854" width="10.7109375" style="159" customWidth="1"/>
    <col min="14855" max="15103" width="11.42578125" style="159"/>
    <col min="15104" max="15104" width="13.5703125" style="159" customWidth="1"/>
    <col min="15105" max="15105" width="23.7109375" style="159" customWidth="1"/>
    <col min="15106" max="15110" width="10.7109375" style="159" customWidth="1"/>
    <col min="15111" max="15359" width="11.42578125" style="159"/>
    <col min="15360" max="15360" width="13.5703125" style="159" customWidth="1"/>
    <col min="15361" max="15361" width="23.7109375" style="159" customWidth="1"/>
    <col min="15362" max="15366" width="10.7109375" style="159" customWidth="1"/>
    <col min="15367" max="15615" width="11.42578125" style="159"/>
    <col min="15616" max="15616" width="13.5703125" style="159" customWidth="1"/>
    <col min="15617" max="15617" width="23.7109375" style="159" customWidth="1"/>
    <col min="15618" max="15622" width="10.7109375" style="159" customWidth="1"/>
    <col min="15623" max="15871" width="11.42578125" style="159"/>
    <col min="15872" max="15872" width="13.5703125" style="159" customWidth="1"/>
    <col min="15873" max="15873" width="23.7109375" style="159" customWidth="1"/>
    <col min="15874" max="15878" width="10.7109375" style="159" customWidth="1"/>
    <col min="15879" max="16127" width="11.42578125" style="159"/>
    <col min="16128" max="16128" width="13.5703125" style="159" customWidth="1"/>
    <col min="16129" max="16129" width="23.7109375" style="159" customWidth="1"/>
    <col min="16130" max="16134" width="10.7109375" style="159" customWidth="1"/>
    <col min="16135" max="16384" width="11.42578125" style="159"/>
  </cols>
  <sheetData>
    <row r="1" spans="1:7" ht="15" customHeight="1" x14ac:dyDescent="0.25">
      <c r="B1" s="160"/>
    </row>
    <row r="2" spans="1:7" ht="15" customHeight="1" x14ac:dyDescent="0.25">
      <c r="B2" s="160"/>
    </row>
    <row r="3" spans="1:7" ht="15" customHeight="1" x14ac:dyDescent="0.25">
      <c r="B3" s="160"/>
    </row>
    <row r="4" spans="1:7" ht="15" customHeight="1" x14ac:dyDescent="0.25">
      <c r="B4" s="160"/>
    </row>
    <row r="5" spans="1:7" ht="30" customHeight="1" x14ac:dyDescent="0.25">
      <c r="B5" s="113" t="s">
        <v>118</v>
      </c>
      <c r="C5" s="113"/>
      <c r="D5" s="113"/>
      <c r="E5" s="113"/>
      <c r="F5" s="113"/>
    </row>
    <row r="6" spans="1:7" ht="18" customHeight="1" x14ac:dyDescent="0.25">
      <c r="B6" s="113" t="str">
        <f>actualizaciones!$A$2</f>
        <v>acum. sept. 2014</v>
      </c>
      <c r="C6" s="113"/>
      <c r="D6" s="113"/>
      <c r="E6" s="113"/>
      <c r="F6" s="113"/>
    </row>
    <row r="7" spans="1:7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1:7" ht="15" customHeight="1" x14ac:dyDescent="0.2">
      <c r="B8" s="161" t="s">
        <v>120</v>
      </c>
      <c r="C8" s="162">
        <v>1271238</v>
      </c>
      <c r="D8" s="163">
        <v>46088</v>
      </c>
      <c r="E8" s="163">
        <v>479566</v>
      </c>
      <c r="F8" s="163">
        <v>508507</v>
      </c>
    </row>
    <row r="9" spans="1:7" ht="15" customHeight="1" x14ac:dyDescent="0.2">
      <c r="B9" s="161" t="s">
        <v>121</v>
      </c>
      <c r="C9" s="162">
        <v>914619</v>
      </c>
      <c r="D9" s="163">
        <v>285719</v>
      </c>
      <c r="E9" s="163">
        <v>209356</v>
      </c>
      <c r="F9" s="163">
        <v>127500</v>
      </c>
    </row>
    <row r="10" spans="1:7" ht="15" customHeight="1" x14ac:dyDescent="0.2">
      <c r="A10" s="164"/>
      <c r="B10" s="161" t="s">
        <v>122</v>
      </c>
      <c r="C10" s="162">
        <v>443465</v>
      </c>
      <c r="D10" s="163">
        <v>131698</v>
      </c>
      <c r="E10" s="163">
        <v>172244</v>
      </c>
      <c r="F10" s="163">
        <v>62282</v>
      </c>
    </row>
    <row r="11" spans="1:7" ht="15" customHeight="1" x14ac:dyDescent="0.2">
      <c r="B11" s="161" t="s">
        <v>123</v>
      </c>
      <c r="C11" s="162">
        <v>314650</v>
      </c>
      <c r="D11" s="163">
        <v>35502</v>
      </c>
      <c r="E11" s="163">
        <v>105018</v>
      </c>
      <c r="F11" s="163">
        <v>134041</v>
      </c>
    </row>
    <row r="12" spans="1:7" ht="15" customHeight="1" x14ac:dyDescent="0.2">
      <c r="B12" s="161" t="s">
        <v>124</v>
      </c>
      <c r="C12" s="162">
        <v>110699</v>
      </c>
      <c r="D12" s="163">
        <v>9229</v>
      </c>
      <c r="E12" s="163">
        <v>37916</v>
      </c>
      <c r="F12" s="163">
        <v>46087</v>
      </c>
    </row>
    <row r="13" spans="1:7" ht="15" customHeight="1" x14ac:dyDescent="0.2">
      <c r="B13" s="161" t="s">
        <v>125</v>
      </c>
      <c r="C13" s="162">
        <v>77679</v>
      </c>
      <c r="D13" s="163">
        <v>5812</v>
      </c>
      <c r="E13" s="163">
        <v>23928</v>
      </c>
      <c r="F13" s="163">
        <v>38505</v>
      </c>
      <c r="G13" s="165"/>
    </row>
    <row r="14" spans="1:7" ht="15" customHeight="1" x14ac:dyDescent="0.2">
      <c r="B14" s="161" t="s">
        <v>126</v>
      </c>
      <c r="C14" s="162">
        <v>63759</v>
      </c>
      <c r="D14" s="163">
        <v>15411</v>
      </c>
      <c r="E14" s="163">
        <v>17860</v>
      </c>
      <c r="F14" s="163">
        <v>24491</v>
      </c>
      <c r="G14" s="165"/>
    </row>
    <row r="15" spans="1:7" ht="15" customHeight="1" x14ac:dyDescent="0.2">
      <c r="B15" s="161" t="s">
        <v>127</v>
      </c>
      <c r="C15" s="162">
        <v>62513</v>
      </c>
      <c r="D15" s="163">
        <v>5050</v>
      </c>
      <c r="E15" s="163">
        <v>25314</v>
      </c>
      <c r="F15" s="163">
        <v>24958</v>
      </c>
      <c r="G15" s="165"/>
    </row>
    <row r="16" spans="1:7" ht="15" customHeight="1" x14ac:dyDescent="0.2">
      <c r="A16" s="164"/>
      <c r="B16" s="161" t="s">
        <v>128</v>
      </c>
      <c r="C16" s="162">
        <v>137067</v>
      </c>
      <c r="D16" s="163">
        <v>7485</v>
      </c>
      <c r="E16" s="163">
        <v>76167</v>
      </c>
      <c r="F16" s="163">
        <v>32473</v>
      </c>
      <c r="G16" s="164"/>
    </row>
    <row r="17" spans="1:10" ht="15" customHeight="1" x14ac:dyDescent="0.2">
      <c r="A17" s="164"/>
      <c r="B17" s="161" t="s">
        <v>129</v>
      </c>
      <c r="C17" s="162">
        <v>102383</v>
      </c>
      <c r="D17" s="163">
        <v>3512</v>
      </c>
      <c r="E17" s="163">
        <v>46870</v>
      </c>
      <c r="F17" s="163">
        <v>41772</v>
      </c>
      <c r="G17" s="164"/>
    </row>
    <row r="18" spans="1:10" ht="15" customHeight="1" x14ac:dyDescent="0.2">
      <c r="B18" s="161" t="s">
        <v>130</v>
      </c>
      <c r="C18" s="162">
        <v>129692</v>
      </c>
      <c r="D18" s="163">
        <v>20113</v>
      </c>
      <c r="E18" s="163">
        <v>42101</v>
      </c>
      <c r="F18" s="163">
        <v>25813</v>
      </c>
      <c r="G18" s="164"/>
    </row>
    <row r="19" spans="1:10" ht="15" customHeight="1" x14ac:dyDescent="0.2">
      <c r="B19" s="161" t="s">
        <v>131</v>
      </c>
      <c r="C19" s="162">
        <v>100914</v>
      </c>
      <c r="D19" s="163">
        <v>1917</v>
      </c>
      <c r="E19" s="163">
        <v>51226</v>
      </c>
      <c r="F19" s="163">
        <v>37053</v>
      </c>
    </row>
    <row r="20" spans="1:10" ht="15" customHeight="1" x14ac:dyDescent="0.2">
      <c r="B20" s="161" t="s">
        <v>132</v>
      </c>
      <c r="C20" s="162">
        <v>78618</v>
      </c>
      <c r="D20" s="163">
        <v>6409</v>
      </c>
      <c r="E20" s="163">
        <v>37660</v>
      </c>
      <c r="F20" s="163">
        <v>16961</v>
      </c>
      <c r="G20" s="164"/>
    </row>
    <row r="21" spans="1:10" ht="15" customHeight="1" x14ac:dyDescent="0.2">
      <c r="B21" s="161" t="s">
        <v>133</v>
      </c>
      <c r="C21" s="162">
        <v>86498</v>
      </c>
      <c r="D21" s="163">
        <v>6693</v>
      </c>
      <c r="E21" s="163">
        <v>31764</v>
      </c>
      <c r="F21" s="163">
        <v>34215</v>
      </c>
    </row>
    <row r="22" spans="1:10" ht="15" customHeight="1" x14ac:dyDescent="0.2">
      <c r="B22" s="161" t="s">
        <v>134</v>
      </c>
      <c r="C22" s="162">
        <v>58461</v>
      </c>
      <c r="D22" s="163">
        <v>2719</v>
      </c>
      <c r="E22" s="163">
        <v>19168</v>
      </c>
      <c r="F22" s="163">
        <v>31383</v>
      </c>
    </row>
    <row r="23" spans="1:10" ht="15" customHeight="1" x14ac:dyDescent="0.2">
      <c r="B23" s="161" t="s">
        <v>135</v>
      </c>
      <c r="C23" s="162">
        <v>36682</v>
      </c>
      <c r="D23" s="163">
        <v>3109</v>
      </c>
      <c r="E23" s="163">
        <v>17779</v>
      </c>
      <c r="F23" s="163">
        <v>8402</v>
      </c>
    </row>
    <row r="24" spans="1:10" ht="15" customHeight="1" x14ac:dyDescent="0.2">
      <c r="B24" s="161" t="s">
        <v>136</v>
      </c>
      <c r="C24" s="162">
        <v>25737</v>
      </c>
      <c r="D24" s="163">
        <v>4518</v>
      </c>
      <c r="E24" s="163">
        <v>10902</v>
      </c>
      <c r="F24" s="163">
        <v>6870</v>
      </c>
    </row>
    <row r="25" spans="1:10" ht="15" customHeight="1" x14ac:dyDescent="0.2">
      <c r="B25" s="161" t="s">
        <v>137</v>
      </c>
      <c r="C25" s="162">
        <v>87149</v>
      </c>
      <c r="D25" s="163">
        <v>14402</v>
      </c>
      <c r="E25" s="163">
        <v>35239</v>
      </c>
      <c r="F25" s="163">
        <v>16337</v>
      </c>
    </row>
    <row r="26" spans="1:10" ht="15" customHeight="1" x14ac:dyDescent="0.2">
      <c r="B26" s="161" t="s">
        <v>138</v>
      </c>
      <c r="C26" s="162">
        <v>9963</v>
      </c>
      <c r="D26" s="163">
        <v>1178</v>
      </c>
      <c r="E26" s="163">
        <v>2162</v>
      </c>
      <c r="F26" s="163">
        <v>1701</v>
      </c>
    </row>
    <row r="27" spans="1:10" ht="15" customHeight="1" x14ac:dyDescent="0.2">
      <c r="B27" s="161" t="s">
        <v>139</v>
      </c>
      <c r="C27" s="162">
        <v>10744</v>
      </c>
      <c r="D27" s="163">
        <v>2419</v>
      </c>
      <c r="E27" s="163">
        <v>2420</v>
      </c>
      <c r="F27" s="163">
        <v>1904</v>
      </c>
    </row>
    <row r="28" spans="1:10" ht="15" customHeight="1" x14ac:dyDescent="0.2">
      <c r="B28" s="161" t="s">
        <v>140</v>
      </c>
      <c r="C28" s="162">
        <v>38724</v>
      </c>
      <c r="D28" s="163">
        <v>5926</v>
      </c>
      <c r="E28" s="163">
        <v>5452</v>
      </c>
      <c r="F28" s="163">
        <v>16333</v>
      </c>
    </row>
    <row r="29" spans="1:10" ht="15" customHeight="1" x14ac:dyDescent="0.25">
      <c r="B29" s="116" t="s">
        <v>141</v>
      </c>
      <c r="C29" s="166">
        <v>2931985</v>
      </c>
      <c r="D29" s="166">
        <v>293688</v>
      </c>
      <c r="E29" s="166">
        <v>1135738</v>
      </c>
      <c r="F29" s="166">
        <v>976047</v>
      </c>
    </row>
    <row r="30" spans="1:10" ht="15" customHeight="1" x14ac:dyDescent="0.25">
      <c r="B30" s="76" t="s">
        <v>95</v>
      </c>
      <c r="C30" s="167">
        <v>3846604</v>
      </c>
      <c r="D30" s="167">
        <v>579407</v>
      </c>
      <c r="E30" s="167">
        <v>1345094</v>
      </c>
      <c r="F30" s="167">
        <v>1103547</v>
      </c>
      <c r="G30" s="168"/>
      <c r="H30" s="168"/>
      <c r="I30" s="168"/>
      <c r="J30" s="168"/>
    </row>
    <row r="31" spans="1:10" ht="24.95" customHeight="1" x14ac:dyDescent="0.25">
      <c r="B31" s="60" t="s">
        <v>261</v>
      </c>
      <c r="C31" s="83"/>
      <c r="D31" s="83"/>
      <c r="E31" s="83"/>
      <c r="F31" s="83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showRowColHeaders="0" zoomScaleNormal="100" workbookViewId="0">
      <selection activeCell="I34" sqref="I34"/>
    </sheetView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113" t="s">
        <v>142</v>
      </c>
      <c r="C5" s="113"/>
      <c r="D5" s="113"/>
      <c r="E5" s="113"/>
      <c r="F5" s="113"/>
    </row>
    <row r="6" spans="2:6" ht="18" customHeight="1" x14ac:dyDescent="0.25">
      <c r="B6" s="113" t="str">
        <f>actualizaciones!$A$2</f>
        <v>acum. sept. 2014</v>
      </c>
      <c r="C6" s="113"/>
      <c r="D6" s="113"/>
      <c r="E6" s="113"/>
      <c r="F6" s="113"/>
    </row>
    <row r="7" spans="2:6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2:6" ht="15" customHeight="1" x14ac:dyDescent="0.25">
      <c r="B8" s="161" t="str">
        <f>'Nacionalidad-Zona (datos)'!B8</f>
        <v>Reino Unido</v>
      </c>
      <c r="C8" s="169">
        <v>7.6066447994921127E-2</v>
      </c>
      <c r="D8" s="170">
        <v>0.13631992899233225</v>
      </c>
      <c r="E8" s="170">
        <v>7.1861855015712406E-2</v>
      </c>
      <c r="F8" s="170">
        <v>8.495149256119694E-2</v>
      </c>
    </row>
    <row r="9" spans="2:6" ht="15" customHeight="1" x14ac:dyDescent="0.25">
      <c r="B9" s="161" t="str">
        <f>'Nacionalidad-Zona (datos)'!B9</f>
        <v>España</v>
      </c>
      <c r="C9" s="169">
        <v>-1.4839572768516884E-2</v>
      </c>
      <c r="D9" s="170">
        <v>-6.2026243134731596E-2</v>
      </c>
      <c r="E9" s="170">
        <v>-1.9239868267568627E-2</v>
      </c>
      <c r="F9" s="170">
        <v>-7.9202986993290869E-2</v>
      </c>
    </row>
    <row r="10" spans="2:6" ht="15" customHeight="1" x14ac:dyDescent="0.25">
      <c r="B10" s="161" t="str">
        <f>'Nacionalidad-Zona (datos)'!B10</f>
        <v>Alemania</v>
      </c>
      <c r="C10" s="169">
        <v>0.13176175746996188</v>
      </c>
      <c r="D10" s="170">
        <v>0.15396006203615276</v>
      </c>
      <c r="E10" s="170">
        <v>8.0990843421886671E-2</v>
      </c>
      <c r="F10" s="170">
        <v>0.1760418436904021</v>
      </c>
    </row>
    <row r="11" spans="2:6" ht="15" customHeight="1" x14ac:dyDescent="0.25">
      <c r="B11" s="161" t="str">
        <f>'Nacionalidad-Zona (datos)'!B11</f>
        <v>Países Nórdicos</v>
      </c>
      <c r="C11" s="169">
        <v>9.6735065197614434E-2</v>
      </c>
      <c r="D11" s="170">
        <v>0.18332111192587153</v>
      </c>
      <c r="E11" s="170">
        <v>8.5221812319806522E-2</v>
      </c>
      <c r="F11" s="170">
        <v>7.8219390751063766E-2</v>
      </c>
    </row>
    <row r="12" spans="2:6" ht="15" customHeight="1" x14ac:dyDescent="0.25">
      <c r="B12" s="161" t="str">
        <f>'Nacionalidad-Zona (datos)'!B12</f>
        <v>Suecia</v>
      </c>
      <c r="C12" s="169">
        <v>0.10907506111489607</v>
      </c>
      <c r="D12" s="170">
        <v>0.12493905411994155</v>
      </c>
      <c r="E12" s="170">
        <v>3.3246130368432603E-2</v>
      </c>
      <c r="F12" s="170">
        <v>7.9624250374812577E-2</v>
      </c>
    </row>
    <row r="13" spans="2:6" ht="15" customHeight="1" x14ac:dyDescent="0.25">
      <c r="B13" s="161" t="str">
        <f>'Nacionalidad-Zona (datos)'!B13</f>
        <v>Noruega</v>
      </c>
      <c r="C13" s="169">
        <v>0.13340434224349251</v>
      </c>
      <c r="D13" s="170">
        <v>0.15294584407855583</v>
      </c>
      <c r="E13" s="170">
        <v>0.11964812128585467</v>
      </c>
      <c r="F13" s="170">
        <v>0.12239841427155596</v>
      </c>
    </row>
    <row r="14" spans="2:6" ht="15" customHeight="1" x14ac:dyDescent="0.25">
      <c r="B14" s="161" t="str">
        <f>'Nacionalidad-Zona (datos)'!B14</f>
        <v>Finlandia</v>
      </c>
      <c r="C14" s="169">
        <v>8.4141268761763754E-3</v>
      </c>
      <c r="D14" s="170">
        <v>0.20360824742268036</v>
      </c>
      <c r="E14" s="170">
        <v>8.2989894427820676E-3</v>
      </c>
      <c r="F14" s="170">
        <v>5.8887111418565397E-2</v>
      </c>
    </row>
    <row r="15" spans="2:6" ht="15" customHeight="1" x14ac:dyDescent="0.25">
      <c r="B15" s="161" t="str">
        <f>'Nacionalidad-Zona (datos)'!B15</f>
        <v>Dinamarca</v>
      </c>
      <c r="C15" s="169">
        <v>0.12998445464733743</v>
      </c>
      <c r="D15" s="170">
        <v>0.27751075132810521</v>
      </c>
      <c r="E15" s="170">
        <v>0.20594540517364579</v>
      </c>
      <c r="F15" s="170">
        <v>3.1578077209225341E-2</v>
      </c>
    </row>
    <row r="16" spans="2:6" ht="15" customHeight="1" x14ac:dyDescent="0.25">
      <c r="B16" s="161" t="str">
        <f>'Nacionalidad-Zona (datos)'!B16</f>
        <v>Rusia</v>
      </c>
      <c r="C16" s="169">
        <v>-1.7335197333046559E-2</v>
      </c>
      <c r="D16" s="170">
        <v>0.20067372473532252</v>
      </c>
      <c r="E16" s="170">
        <v>-4.1683442375440416E-2</v>
      </c>
      <c r="F16" s="170">
        <v>-6.4717741935483852E-2</v>
      </c>
    </row>
    <row r="17" spans="2:6" ht="15" customHeight="1" x14ac:dyDescent="0.25">
      <c r="B17" s="161" t="str">
        <f>'Nacionalidad-Zona (datos)'!B17</f>
        <v>Holanda</v>
      </c>
      <c r="C17" s="169">
        <v>-0.10527833610067294</v>
      </c>
      <c r="D17" s="170">
        <v>-0.23049956178790532</v>
      </c>
      <c r="E17" s="170">
        <v>-0.10394402278853687</v>
      </c>
      <c r="F17" s="170">
        <v>-9.139948666637665E-2</v>
      </c>
    </row>
    <row r="18" spans="2:6" ht="15" customHeight="1" x14ac:dyDescent="0.25">
      <c r="B18" s="161" t="str">
        <f>'Nacionalidad-Zona (datos)'!B18</f>
        <v>Francia</v>
      </c>
      <c r="C18" s="169">
        <v>0.10352690916826202</v>
      </c>
      <c r="D18" s="170">
        <v>0.28525784395169018</v>
      </c>
      <c r="E18" s="170">
        <v>-7.4498432232359413E-3</v>
      </c>
      <c r="F18" s="170">
        <v>8.153517408974742E-2</v>
      </c>
    </row>
    <row r="19" spans="2:6" ht="15" customHeight="1" x14ac:dyDescent="0.25">
      <c r="B19" s="161" t="str">
        <f>'Nacionalidad-Zona (datos)'!B19</f>
        <v>Bélgica</v>
      </c>
      <c r="C19" s="169">
        <v>8.0815144098695946E-3</v>
      </c>
      <c r="D19" s="170">
        <v>0.30763983628922231</v>
      </c>
      <c r="E19" s="170">
        <v>5.4662247019826582E-2</v>
      </c>
      <c r="F19" s="170">
        <v>-6.2257991040923222E-2</v>
      </c>
    </row>
    <row r="20" spans="2:6" ht="15" customHeight="1" x14ac:dyDescent="0.25">
      <c r="B20" s="161" t="str">
        <f>'Nacionalidad-Zona (datos)'!B20</f>
        <v>Países del Este</v>
      </c>
      <c r="C20" s="169">
        <v>1.3246045291286368E-3</v>
      </c>
      <c r="D20" s="170">
        <v>0.72935779816513757</v>
      </c>
      <c r="E20" s="170">
        <v>-0.17763948029260834</v>
      </c>
      <c r="F20" s="170">
        <v>0.18575223713646527</v>
      </c>
    </row>
    <row r="21" spans="2:6" ht="15" customHeight="1" x14ac:dyDescent="0.25">
      <c r="B21" s="161" t="str">
        <f>'Nacionalidad-Zona (datos)'!B21</f>
        <v>Italia</v>
      </c>
      <c r="C21" s="169">
        <v>0.22248289897676532</v>
      </c>
      <c r="D21" s="170">
        <v>0.32666005946481658</v>
      </c>
      <c r="E21" s="170">
        <v>0.16398548865843376</v>
      </c>
      <c r="F21" s="170">
        <v>0.23747694310824974</v>
      </c>
    </row>
    <row r="22" spans="2:6" ht="15" customHeight="1" x14ac:dyDescent="0.25">
      <c r="B22" s="161" t="str">
        <f>'Nacionalidad-Zona (datos)'!B22</f>
        <v>Irlanda</v>
      </c>
      <c r="C22" s="169">
        <v>3.6560931931417295E-2</v>
      </c>
      <c r="D22" s="170">
        <v>0.59472140762463344</v>
      </c>
      <c r="E22" s="170">
        <v>0.12574146943090381</v>
      </c>
      <c r="F22" s="170">
        <v>3.0674242175440902E-2</v>
      </c>
    </row>
    <row r="23" spans="2:6" ht="15" customHeight="1" x14ac:dyDescent="0.25">
      <c r="B23" s="161" t="str">
        <f>'Nacionalidad-Zona (datos)'!B23</f>
        <v>Suiza</v>
      </c>
      <c r="C23" s="169">
        <v>0.13612289776070874</v>
      </c>
      <c r="D23" s="170">
        <v>0.2638211382113822</v>
      </c>
      <c r="E23" s="170">
        <v>7.1605087095413245E-2</v>
      </c>
      <c r="F23" s="170">
        <v>0.10509009601473096</v>
      </c>
    </row>
    <row r="24" spans="2:6" ht="15" customHeight="1" x14ac:dyDescent="0.25">
      <c r="B24" s="161" t="str">
        <f>'Nacionalidad-Zona (datos)'!B24</f>
        <v>Austria</v>
      </c>
      <c r="C24" s="169">
        <v>5.1519856185651358E-2</v>
      </c>
      <c r="D24" s="170">
        <v>0.17350649350649361</v>
      </c>
      <c r="E24" s="170">
        <v>-8.2485565026124696E-4</v>
      </c>
      <c r="F24" s="170">
        <v>1.3117621337996876E-3</v>
      </c>
    </row>
    <row r="25" spans="2:6" ht="15" customHeight="1" x14ac:dyDescent="0.25">
      <c r="B25" s="161" t="str">
        <f>'Nacionalidad-Zona (datos)'!B25</f>
        <v>Resto de Europa</v>
      </c>
      <c r="C25" s="169">
        <v>8.7622304313099031E-2</v>
      </c>
      <c r="D25" s="170">
        <v>0.41431798094863992</v>
      </c>
      <c r="E25" s="170">
        <v>0.11262313715584749</v>
      </c>
      <c r="F25" s="170">
        <v>-9.0418128166583123E-2</v>
      </c>
    </row>
    <row r="26" spans="2:6" ht="15" customHeight="1" x14ac:dyDescent="0.25">
      <c r="B26" s="161" t="str">
        <f>'Nacionalidad-Zona (datos)'!B26</f>
        <v>Usa</v>
      </c>
      <c r="C26" s="169">
        <v>-5.1052481188684662E-2</v>
      </c>
      <c r="D26" s="170">
        <v>0.14368932038834958</v>
      </c>
      <c r="E26" s="170">
        <v>-0.20456217807211186</v>
      </c>
      <c r="F26" s="170">
        <v>6.7126725219573302E-2</v>
      </c>
    </row>
    <row r="27" spans="2:6" ht="15" customHeight="1" x14ac:dyDescent="0.25">
      <c r="B27" s="161" t="str">
        <f>'Nacionalidad-Zona (datos)'!B27</f>
        <v>Resto de América</v>
      </c>
      <c r="C27" s="169">
        <v>-4.8698423941916036E-2</v>
      </c>
      <c r="D27" s="170">
        <v>-9.468562874251496E-2</v>
      </c>
      <c r="E27" s="170">
        <v>7.5555555555555598E-2</v>
      </c>
      <c r="F27" s="170">
        <v>-4.1841004184099972E-3</v>
      </c>
    </row>
    <row r="28" spans="2:6" ht="15" customHeight="1" x14ac:dyDescent="0.25">
      <c r="B28" s="161" t="str">
        <f>'Nacionalidad-Zona (datos)'!B28</f>
        <v>Resto del Mundo</v>
      </c>
      <c r="C28" s="169">
        <v>-4.1864608076009446E-2</v>
      </c>
      <c r="D28" s="170">
        <v>0.3078790553961599</v>
      </c>
      <c r="E28" s="170">
        <v>0.13300083125519535</v>
      </c>
      <c r="F28" s="170">
        <v>0.17469792865362477</v>
      </c>
    </row>
    <row r="29" spans="2:6" ht="15" customHeight="1" x14ac:dyDescent="0.25">
      <c r="B29" s="116" t="s">
        <v>141</v>
      </c>
      <c r="C29" s="171">
        <v>7.1466681674098531E-2</v>
      </c>
      <c r="D29" s="171">
        <v>0.18526291149917462</v>
      </c>
      <c r="E29" s="171">
        <v>4.6412079265573558E-2</v>
      </c>
      <c r="F29" s="171">
        <v>6.9900841629415567E-2</v>
      </c>
    </row>
    <row r="30" spans="2:6" ht="15" customHeight="1" x14ac:dyDescent="0.25">
      <c r="B30" s="76" t="s">
        <v>95</v>
      </c>
      <c r="C30" s="172">
        <v>4.9603008935232173E-2</v>
      </c>
      <c r="D30" s="172">
        <v>4.8897892091904982E-2</v>
      </c>
      <c r="E30" s="172">
        <v>3.5622142132862855E-2</v>
      </c>
      <c r="F30" s="172">
        <v>5.025196408262711E-2</v>
      </c>
    </row>
    <row r="31" spans="2:6" ht="15" customHeight="1" x14ac:dyDescent="0.25">
      <c r="B31" s="60" t="s">
        <v>58</v>
      </c>
      <c r="C31" s="83"/>
      <c r="D31" s="83"/>
      <c r="E31" s="83"/>
      <c r="F31" s="83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RowColHeaders="0" showOutlineSymbols="0" zoomScaleNormal="100" workbookViewId="0">
      <selection activeCell="D7" sqref="D7"/>
    </sheetView>
  </sheetViews>
  <sheetFormatPr baseColWidth="10" defaultRowHeight="12" x14ac:dyDescent="0.25"/>
  <cols>
    <col min="1" max="1" width="15.7109375" style="159" customWidth="1"/>
    <col min="2" max="2" width="20.7109375" style="159" customWidth="1"/>
    <col min="3" max="6" width="10.7109375" style="159" customWidth="1"/>
    <col min="7" max="255" width="11.42578125" style="159"/>
    <col min="256" max="256" width="13.5703125" style="159" customWidth="1"/>
    <col min="257" max="257" width="23.7109375" style="159" customWidth="1"/>
    <col min="258" max="262" width="10.7109375" style="159" customWidth="1"/>
    <col min="263" max="511" width="11.42578125" style="159"/>
    <col min="512" max="512" width="13.5703125" style="159" customWidth="1"/>
    <col min="513" max="513" width="23.7109375" style="159" customWidth="1"/>
    <col min="514" max="518" width="10.7109375" style="159" customWidth="1"/>
    <col min="519" max="767" width="11.42578125" style="159"/>
    <col min="768" max="768" width="13.5703125" style="159" customWidth="1"/>
    <col min="769" max="769" width="23.7109375" style="159" customWidth="1"/>
    <col min="770" max="774" width="10.7109375" style="159" customWidth="1"/>
    <col min="775" max="1023" width="11.42578125" style="159"/>
    <col min="1024" max="1024" width="13.5703125" style="159" customWidth="1"/>
    <col min="1025" max="1025" width="23.7109375" style="159" customWidth="1"/>
    <col min="1026" max="1030" width="10.7109375" style="159" customWidth="1"/>
    <col min="1031" max="1279" width="11.42578125" style="159"/>
    <col min="1280" max="1280" width="13.5703125" style="159" customWidth="1"/>
    <col min="1281" max="1281" width="23.7109375" style="159" customWidth="1"/>
    <col min="1282" max="1286" width="10.7109375" style="159" customWidth="1"/>
    <col min="1287" max="1535" width="11.42578125" style="159"/>
    <col min="1536" max="1536" width="13.5703125" style="159" customWidth="1"/>
    <col min="1537" max="1537" width="23.7109375" style="159" customWidth="1"/>
    <col min="1538" max="1542" width="10.7109375" style="159" customWidth="1"/>
    <col min="1543" max="1791" width="11.42578125" style="159"/>
    <col min="1792" max="1792" width="13.5703125" style="159" customWidth="1"/>
    <col min="1793" max="1793" width="23.7109375" style="159" customWidth="1"/>
    <col min="1794" max="1798" width="10.7109375" style="159" customWidth="1"/>
    <col min="1799" max="2047" width="11.42578125" style="159"/>
    <col min="2048" max="2048" width="13.5703125" style="159" customWidth="1"/>
    <col min="2049" max="2049" width="23.7109375" style="159" customWidth="1"/>
    <col min="2050" max="2054" width="10.7109375" style="159" customWidth="1"/>
    <col min="2055" max="2303" width="11.42578125" style="159"/>
    <col min="2304" max="2304" width="13.5703125" style="159" customWidth="1"/>
    <col min="2305" max="2305" width="23.7109375" style="159" customWidth="1"/>
    <col min="2306" max="2310" width="10.7109375" style="159" customWidth="1"/>
    <col min="2311" max="2559" width="11.42578125" style="159"/>
    <col min="2560" max="2560" width="13.5703125" style="159" customWidth="1"/>
    <col min="2561" max="2561" width="23.7109375" style="159" customWidth="1"/>
    <col min="2562" max="2566" width="10.7109375" style="159" customWidth="1"/>
    <col min="2567" max="2815" width="11.42578125" style="159"/>
    <col min="2816" max="2816" width="13.5703125" style="159" customWidth="1"/>
    <col min="2817" max="2817" width="23.7109375" style="159" customWidth="1"/>
    <col min="2818" max="2822" width="10.7109375" style="159" customWidth="1"/>
    <col min="2823" max="3071" width="11.42578125" style="159"/>
    <col min="3072" max="3072" width="13.5703125" style="159" customWidth="1"/>
    <col min="3073" max="3073" width="23.7109375" style="159" customWidth="1"/>
    <col min="3074" max="3078" width="10.7109375" style="159" customWidth="1"/>
    <col min="3079" max="3327" width="11.42578125" style="159"/>
    <col min="3328" max="3328" width="13.5703125" style="159" customWidth="1"/>
    <col min="3329" max="3329" width="23.7109375" style="159" customWidth="1"/>
    <col min="3330" max="3334" width="10.7109375" style="159" customWidth="1"/>
    <col min="3335" max="3583" width="11.42578125" style="159"/>
    <col min="3584" max="3584" width="13.5703125" style="159" customWidth="1"/>
    <col min="3585" max="3585" width="23.7109375" style="159" customWidth="1"/>
    <col min="3586" max="3590" width="10.7109375" style="159" customWidth="1"/>
    <col min="3591" max="3839" width="11.42578125" style="159"/>
    <col min="3840" max="3840" width="13.5703125" style="159" customWidth="1"/>
    <col min="3841" max="3841" width="23.7109375" style="159" customWidth="1"/>
    <col min="3842" max="3846" width="10.7109375" style="159" customWidth="1"/>
    <col min="3847" max="4095" width="11.42578125" style="159"/>
    <col min="4096" max="4096" width="13.5703125" style="159" customWidth="1"/>
    <col min="4097" max="4097" width="23.7109375" style="159" customWidth="1"/>
    <col min="4098" max="4102" width="10.7109375" style="159" customWidth="1"/>
    <col min="4103" max="4351" width="11.42578125" style="159"/>
    <col min="4352" max="4352" width="13.5703125" style="159" customWidth="1"/>
    <col min="4353" max="4353" width="23.7109375" style="159" customWidth="1"/>
    <col min="4354" max="4358" width="10.7109375" style="159" customWidth="1"/>
    <col min="4359" max="4607" width="11.42578125" style="159"/>
    <col min="4608" max="4608" width="13.5703125" style="159" customWidth="1"/>
    <col min="4609" max="4609" width="23.7109375" style="159" customWidth="1"/>
    <col min="4610" max="4614" width="10.7109375" style="159" customWidth="1"/>
    <col min="4615" max="4863" width="11.42578125" style="159"/>
    <col min="4864" max="4864" width="13.5703125" style="159" customWidth="1"/>
    <col min="4865" max="4865" width="23.7109375" style="159" customWidth="1"/>
    <col min="4866" max="4870" width="10.7109375" style="159" customWidth="1"/>
    <col min="4871" max="5119" width="11.42578125" style="159"/>
    <col min="5120" max="5120" width="13.5703125" style="159" customWidth="1"/>
    <col min="5121" max="5121" width="23.7109375" style="159" customWidth="1"/>
    <col min="5122" max="5126" width="10.7109375" style="159" customWidth="1"/>
    <col min="5127" max="5375" width="11.42578125" style="159"/>
    <col min="5376" max="5376" width="13.5703125" style="159" customWidth="1"/>
    <col min="5377" max="5377" width="23.7109375" style="159" customWidth="1"/>
    <col min="5378" max="5382" width="10.7109375" style="159" customWidth="1"/>
    <col min="5383" max="5631" width="11.42578125" style="159"/>
    <col min="5632" max="5632" width="13.5703125" style="159" customWidth="1"/>
    <col min="5633" max="5633" width="23.7109375" style="159" customWidth="1"/>
    <col min="5634" max="5638" width="10.7109375" style="159" customWidth="1"/>
    <col min="5639" max="5887" width="11.42578125" style="159"/>
    <col min="5888" max="5888" width="13.5703125" style="159" customWidth="1"/>
    <col min="5889" max="5889" width="23.7109375" style="159" customWidth="1"/>
    <col min="5890" max="5894" width="10.7109375" style="159" customWidth="1"/>
    <col min="5895" max="6143" width="11.42578125" style="159"/>
    <col min="6144" max="6144" width="13.5703125" style="159" customWidth="1"/>
    <col min="6145" max="6145" width="23.7109375" style="159" customWidth="1"/>
    <col min="6146" max="6150" width="10.7109375" style="159" customWidth="1"/>
    <col min="6151" max="6399" width="11.42578125" style="159"/>
    <col min="6400" max="6400" width="13.5703125" style="159" customWidth="1"/>
    <col min="6401" max="6401" width="23.7109375" style="159" customWidth="1"/>
    <col min="6402" max="6406" width="10.7109375" style="159" customWidth="1"/>
    <col min="6407" max="6655" width="11.42578125" style="159"/>
    <col min="6656" max="6656" width="13.5703125" style="159" customWidth="1"/>
    <col min="6657" max="6657" width="23.7109375" style="159" customWidth="1"/>
    <col min="6658" max="6662" width="10.7109375" style="159" customWidth="1"/>
    <col min="6663" max="6911" width="11.42578125" style="159"/>
    <col min="6912" max="6912" width="13.5703125" style="159" customWidth="1"/>
    <col min="6913" max="6913" width="23.7109375" style="159" customWidth="1"/>
    <col min="6914" max="6918" width="10.7109375" style="159" customWidth="1"/>
    <col min="6919" max="7167" width="11.42578125" style="159"/>
    <col min="7168" max="7168" width="13.5703125" style="159" customWidth="1"/>
    <col min="7169" max="7169" width="23.7109375" style="159" customWidth="1"/>
    <col min="7170" max="7174" width="10.7109375" style="159" customWidth="1"/>
    <col min="7175" max="7423" width="11.42578125" style="159"/>
    <col min="7424" max="7424" width="13.5703125" style="159" customWidth="1"/>
    <col min="7425" max="7425" width="23.7109375" style="159" customWidth="1"/>
    <col min="7426" max="7430" width="10.7109375" style="159" customWidth="1"/>
    <col min="7431" max="7679" width="11.42578125" style="159"/>
    <col min="7680" max="7680" width="13.5703125" style="159" customWidth="1"/>
    <col min="7681" max="7681" width="23.7109375" style="159" customWidth="1"/>
    <col min="7682" max="7686" width="10.7109375" style="159" customWidth="1"/>
    <col min="7687" max="7935" width="11.42578125" style="159"/>
    <col min="7936" max="7936" width="13.5703125" style="159" customWidth="1"/>
    <col min="7937" max="7937" width="23.7109375" style="159" customWidth="1"/>
    <col min="7938" max="7942" width="10.7109375" style="159" customWidth="1"/>
    <col min="7943" max="8191" width="11.42578125" style="159"/>
    <col min="8192" max="8192" width="13.5703125" style="159" customWidth="1"/>
    <col min="8193" max="8193" width="23.7109375" style="159" customWidth="1"/>
    <col min="8194" max="8198" width="10.7109375" style="159" customWidth="1"/>
    <col min="8199" max="8447" width="11.42578125" style="159"/>
    <col min="8448" max="8448" width="13.5703125" style="159" customWidth="1"/>
    <col min="8449" max="8449" width="23.7109375" style="159" customWidth="1"/>
    <col min="8450" max="8454" width="10.7109375" style="159" customWidth="1"/>
    <col min="8455" max="8703" width="11.42578125" style="159"/>
    <col min="8704" max="8704" width="13.5703125" style="159" customWidth="1"/>
    <col min="8705" max="8705" width="23.7109375" style="159" customWidth="1"/>
    <col min="8706" max="8710" width="10.7109375" style="159" customWidth="1"/>
    <col min="8711" max="8959" width="11.42578125" style="159"/>
    <col min="8960" max="8960" width="13.5703125" style="159" customWidth="1"/>
    <col min="8961" max="8961" width="23.7109375" style="159" customWidth="1"/>
    <col min="8962" max="8966" width="10.7109375" style="159" customWidth="1"/>
    <col min="8967" max="9215" width="11.42578125" style="159"/>
    <col min="9216" max="9216" width="13.5703125" style="159" customWidth="1"/>
    <col min="9217" max="9217" width="23.7109375" style="159" customWidth="1"/>
    <col min="9218" max="9222" width="10.7109375" style="159" customWidth="1"/>
    <col min="9223" max="9471" width="11.42578125" style="159"/>
    <col min="9472" max="9472" width="13.5703125" style="159" customWidth="1"/>
    <col min="9473" max="9473" width="23.7109375" style="159" customWidth="1"/>
    <col min="9474" max="9478" width="10.7109375" style="159" customWidth="1"/>
    <col min="9479" max="9727" width="11.42578125" style="159"/>
    <col min="9728" max="9728" width="13.5703125" style="159" customWidth="1"/>
    <col min="9729" max="9729" width="23.7109375" style="159" customWidth="1"/>
    <col min="9730" max="9734" width="10.7109375" style="159" customWidth="1"/>
    <col min="9735" max="9983" width="11.42578125" style="159"/>
    <col min="9984" max="9984" width="13.5703125" style="159" customWidth="1"/>
    <col min="9985" max="9985" width="23.7109375" style="159" customWidth="1"/>
    <col min="9986" max="9990" width="10.7109375" style="159" customWidth="1"/>
    <col min="9991" max="10239" width="11.42578125" style="159"/>
    <col min="10240" max="10240" width="13.5703125" style="159" customWidth="1"/>
    <col min="10241" max="10241" width="23.7109375" style="159" customWidth="1"/>
    <col min="10242" max="10246" width="10.7109375" style="159" customWidth="1"/>
    <col min="10247" max="10495" width="11.42578125" style="159"/>
    <col min="10496" max="10496" width="13.5703125" style="159" customWidth="1"/>
    <col min="10497" max="10497" width="23.7109375" style="159" customWidth="1"/>
    <col min="10498" max="10502" width="10.7109375" style="159" customWidth="1"/>
    <col min="10503" max="10751" width="11.42578125" style="159"/>
    <col min="10752" max="10752" width="13.5703125" style="159" customWidth="1"/>
    <col min="10753" max="10753" width="23.7109375" style="159" customWidth="1"/>
    <col min="10754" max="10758" width="10.7109375" style="159" customWidth="1"/>
    <col min="10759" max="11007" width="11.42578125" style="159"/>
    <col min="11008" max="11008" width="13.5703125" style="159" customWidth="1"/>
    <col min="11009" max="11009" width="23.7109375" style="159" customWidth="1"/>
    <col min="11010" max="11014" width="10.7109375" style="159" customWidth="1"/>
    <col min="11015" max="11263" width="11.42578125" style="159"/>
    <col min="11264" max="11264" width="13.5703125" style="159" customWidth="1"/>
    <col min="11265" max="11265" width="23.7109375" style="159" customWidth="1"/>
    <col min="11266" max="11270" width="10.7109375" style="159" customWidth="1"/>
    <col min="11271" max="11519" width="11.42578125" style="159"/>
    <col min="11520" max="11520" width="13.5703125" style="159" customWidth="1"/>
    <col min="11521" max="11521" width="23.7109375" style="159" customWidth="1"/>
    <col min="11522" max="11526" width="10.7109375" style="159" customWidth="1"/>
    <col min="11527" max="11775" width="11.42578125" style="159"/>
    <col min="11776" max="11776" width="13.5703125" style="159" customWidth="1"/>
    <col min="11777" max="11777" width="23.7109375" style="159" customWidth="1"/>
    <col min="11778" max="11782" width="10.7109375" style="159" customWidth="1"/>
    <col min="11783" max="12031" width="11.42578125" style="159"/>
    <col min="12032" max="12032" width="13.5703125" style="159" customWidth="1"/>
    <col min="12033" max="12033" width="23.7109375" style="159" customWidth="1"/>
    <col min="12034" max="12038" width="10.7109375" style="159" customWidth="1"/>
    <col min="12039" max="12287" width="11.42578125" style="159"/>
    <col min="12288" max="12288" width="13.5703125" style="159" customWidth="1"/>
    <col min="12289" max="12289" width="23.7109375" style="159" customWidth="1"/>
    <col min="12290" max="12294" width="10.7109375" style="159" customWidth="1"/>
    <col min="12295" max="12543" width="11.42578125" style="159"/>
    <col min="12544" max="12544" width="13.5703125" style="159" customWidth="1"/>
    <col min="12545" max="12545" width="23.7109375" style="159" customWidth="1"/>
    <col min="12546" max="12550" width="10.7109375" style="159" customWidth="1"/>
    <col min="12551" max="12799" width="11.42578125" style="159"/>
    <col min="12800" max="12800" width="13.5703125" style="159" customWidth="1"/>
    <col min="12801" max="12801" width="23.7109375" style="159" customWidth="1"/>
    <col min="12802" max="12806" width="10.7109375" style="159" customWidth="1"/>
    <col min="12807" max="13055" width="11.42578125" style="159"/>
    <col min="13056" max="13056" width="13.5703125" style="159" customWidth="1"/>
    <col min="13057" max="13057" width="23.7109375" style="159" customWidth="1"/>
    <col min="13058" max="13062" width="10.7109375" style="159" customWidth="1"/>
    <col min="13063" max="13311" width="11.42578125" style="159"/>
    <col min="13312" max="13312" width="13.5703125" style="159" customWidth="1"/>
    <col min="13313" max="13313" width="23.7109375" style="159" customWidth="1"/>
    <col min="13314" max="13318" width="10.7109375" style="159" customWidth="1"/>
    <col min="13319" max="13567" width="11.42578125" style="159"/>
    <col min="13568" max="13568" width="13.5703125" style="159" customWidth="1"/>
    <col min="13569" max="13569" width="23.7109375" style="159" customWidth="1"/>
    <col min="13570" max="13574" width="10.7109375" style="159" customWidth="1"/>
    <col min="13575" max="13823" width="11.42578125" style="159"/>
    <col min="13824" max="13824" width="13.5703125" style="159" customWidth="1"/>
    <col min="13825" max="13825" width="23.7109375" style="159" customWidth="1"/>
    <col min="13826" max="13830" width="10.7109375" style="159" customWidth="1"/>
    <col min="13831" max="14079" width="11.42578125" style="159"/>
    <col min="14080" max="14080" width="13.5703125" style="159" customWidth="1"/>
    <col min="14081" max="14081" width="23.7109375" style="159" customWidth="1"/>
    <col min="14082" max="14086" width="10.7109375" style="159" customWidth="1"/>
    <col min="14087" max="14335" width="11.42578125" style="159"/>
    <col min="14336" max="14336" width="13.5703125" style="159" customWidth="1"/>
    <col min="14337" max="14337" width="23.7109375" style="159" customWidth="1"/>
    <col min="14338" max="14342" width="10.7109375" style="159" customWidth="1"/>
    <col min="14343" max="14591" width="11.42578125" style="159"/>
    <col min="14592" max="14592" width="13.5703125" style="159" customWidth="1"/>
    <col min="14593" max="14593" width="23.7109375" style="159" customWidth="1"/>
    <col min="14594" max="14598" width="10.7109375" style="159" customWidth="1"/>
    <col min="14599" max="14847" width="11.42578125" style="159"/>
    <col min="14848" max="14848" width="13.5703125" style="159" customWidth="1"/>
    <col min="14849" max="14849" width="23.7109375" style="159" customWidth="1"/>
    <col min="14850" max="14854" width="10.7109375" style="159" customWidth="1"/>
    <col min="14855" max="15103" width="11.42578125" style="159"/>
    <col min="15104" max="15104" width="13.5703125" style="159" customWidth="1"/>
    <col min="15105" max="15105" width="23.7109375" style="159" customWidth="1"/>
    <col min="15106" max="15110" width="10.7109375" style="159" customWidth="1"/>
    <col min="15111" max="15359" width="11.42578125" style="159"/>
    <col min="15360" max="15360" width="13.5703125" style="159" customWidth="1"/>
    <col min="15361" max="15361" width="23.7109375" style="159" customWidth="1"/>
    <col min="15362" max="15366" width="10.7109375" style="159" customWidth="1"/>
    <col min="15367" max="15615" width="11.42578125" style="159"/>
    <col min="15616" max="15616" width="13.5703125" style="159" customWidth="1"/>
    <col min="15617" max="15617" width="23.7109375" style="159" customWidth="1"/>
    <col min="15618" max="15622" width="10.7109375" style="159" customWidth="1"/>
    <col min="15623" max="15871" width="11.42578125" style="159"/>
    <col min="15872" max="15872" width="13.5703125" style="159" customWidth="1"/>
    <col min="15873" max="15873" width="23.7109375" style="159" customWidth="1"/>
    <col min="15874" max="15878" width="10.7109375" style="159" customWidth="1"/>
    <col min="15879" max="16127" width="11.42578125" style="159"/>
    <col min="16128" max="16128" width="13.5703125" style="159" customWidth="1"/>
    <col min="16129" max="16129" width="23.7109375" style="159" customWidth="1"/>
    <col min="16130" max="16134" width="10.7109375" style="159" customWidth="1"/>
    <col min="16135" max="16384" width="11.42578125" style="159"/>
  </cols>
  <sheetData>
    <row r="1" spans="2:9" ht="15" customHeight="1" x14ac:dyDescent="0.25">
      <c r="B1" s="160"/>
    </row>
    <row r="2" spans="2:9" ht="15" customHeight="1" x14ac:dyDescent="0.25">
      <c r="B2" s="160"/>
    </row>
    <row r="3" spans="2:9" ht="15" customHeight="1" x14ac:dyDescent="0.25">
      <c r="B3" s="160"/>
    </row>
    <row r="4" spans="2:9" ht="15" customHeight="1" x14ac:dyDescent="0.25">
      <c r="B4" s="160"/>
    </row>
    <row r="5" spans="2:9" ht="36" customHeight="1" x14ac:dyDescent="0.25">
      <c r="B5" s="113" t="s">
        <v>143</v>
      </c>
      <c r="C5" s="113"/>
      <c r="D5" s="113"/>
      <c r="E5" s="113"/>
      <c r="F5" s="113"/>
    </row>
    <row r="6" spans="2:9" ht="18" customHeight="1" x14ac:dyDescent="0.25">
      <c r="B6" s="113" t="str">
        <f>actualizaciones!A2</f>
        <v>acum. sept. 2014</v>
      </c>
      <c r="C6" s="113"/>
      <c r="D6" s="113"/>
      <c r="E6" s="113"/>
      <c r="F6" s="113"/>
      <c r="I6" s="173"/>
    </row>
    <row r="7" spans="2:9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2:9" ht="15" customHeight="1" x14ac:dyDescent="0.2">
      <c r="B8" s="161" t="str">
        <f>'Nacionalidad-Zona (datos)'!B8</f>
        <v>Reino Unido</v>
      </c>
      <c r="C8" s="169">
        <f>'Nacionalidad-Zona (datos)'!C8/'Nacionalidad-Zona (datos)'!C$30</f>
        <v>0.33048320024624317</v>
      </c>
      <c r="D8" s="170">
        <f>'Nacionalidad-Zona (datos)'!D8/'Nacionalidad-Zona (datos)'!D$30</f>
        <v>7.9543395229950617E-2</v>
      </c>
      <c r="E8" s="170">
        <f>'Nacionalidad-Zona (datos)'!E8/'Nacionalidad-Zona (datos)'!E$30</f>
        <v>0.35652972952076212</v>
      </c>
      <c r="F8" s="170">
        <f>'Nacionalidad-Zona (datos)'!F8/'Nacionalidad-Zona (datos)'!F$30</f>
        <v>0.46079324215461598</v>
      </c>
    </row>
    <row r="9" spans="2:9" ht="15" customHeight="1" x14ac:dyDescent="0.2">
      <c r="B9" s="161" t="str">
        <f>'Nacionalidad-Zona (datos)'!B9</f>
        <v>España</v>
      </c>
      <c r="C9" s="169">
        <f>'Nacionalidad-Zona (datos)'!C9/'Nacionalidad-Zona (datos)'!C$30</f>
        <v>0.23777311103508444</v>
      </c>
      <c r="D9" s="170">
        <f>'Nacionalidad-Zona (datos)'!D9/'Nacionalidad-Zona (datos)'!D$30</f>
        <v>0.49312314141872637</v>
      </c>
      <c r="E9" s="170">
        <f>'Nacionalidad-Zona (datos)'!E9/'Nacionalidad-Zona (datos)'!E$30</f>
        <v>0.15564414085558334</v>
      </c>
      <c r="F9" s="170">
        <f>'Nacionalidad-Zona (datos)'!F9/'Nacionalidad-Zona (datos)'!F$30</f>
        <v>0.11553653809035773</v>
      </c>
    </row>
    <row r="10" spans="2:9" ht="15" customHeight="1" x14ac:dyDescent="0.2">
      <c r="B10" s="161" t="str">
        <f>'Nacionalidad-Zona (datos)'!B10</f>
        <v>Alemania</v>
      </c>
      <c r="C10" s="169">
        <f>'Nacionalidad-Zona (datos)'!C10/'Nacionalidad-Zona (datos)'!C$30</f>
        <v>0.11528740676191258</v>
      </c>
      <c r="D10" s="170">
        <f>'Nacionalidad-Zona (datos)'!D10/'Nacionalidad-Zona (datos)'!D$30</f>
        <v>0.22729790975946096</v>
      </c>
      <c r="E10" s="170">
        <f>'Nacionalidad-Zona (datos)'!E10/'Nacionalidad-Zona (datos)'!E$30</f>
        <v>0.12805350406737373</v>
      </c>
      <c r="F10" s="170">
        <f>'Nacionalidad-Zona (datos)'!F10/'Nacionalidad-Zona (datos)'!F$30</f>
        <v>5.6438013061518903E-2</v>
      </c>
    </row>
    <row r="11" spans="2:9" ht="15" customHeight="1" x14ac:dyDescent="0.2">
      <c r="B11" s="161" t="str">
        <f>'Nacionalidad-Zona (datos)'!B11</f>
        <v>Países Nórdicos</v>
      </c>
      <c r="C11" s="169">
        <f>'Nacionalidad-Zona (datos)'!C11/'Nacionalidad-Zona (datos)'!C$30</f>
        <v>8.179942619515812E-2</v>
      </c>
      <c r="D11" s="170">
        <f>'Nacionalidad-Zona (datos)'!D11/'Nacionalidad-Zona (datos)'!D$30</f>
        <v>6.1272991178912231E-2</v>
      </c>
      <c r="E11" s="170">
        <f>'Nacionalidad-Zona (datos)'!E11/'Nacionalidad-Zona (datos)'!E$30</f>
        <v>7.8074840866140208E-2</v>
      </c>
      <c r="F11" s="170">
        <f>'Nacionalidad-Zona (datos)'!F11/'Nacionalidad-Zona (datos)'!F$30</f>
        <v>0.12146378903662462</v>
      </c>
    </row>
    <row r="12" spans="2:9" ht="15" customHeight="1" x14ac:dyDescent="0.2">
      <c r="B12" s="161" t="str">
        <f>'Nacionalidad-Zona (datos)'!B12</f>
        <v>Suecia</v>
      </c>
      <c r="C12" s="169">
        <f>'Nacionalidad-Zona (datos)'!C12/'Nacionalidad-Zona (datos)'!C$30</f>
        <v>2.8778371779366943E-2</v>
      </c>
      <c r="D12" s="170">
        <f>'Nacionalidad-Zona (datos)'!D12/'Nacionalidad-Zona (datos)'!D$30</f>
        <v>1.5928354334690469E-2</v>
      </c>
      <c r="E12" s="170">
        <f>'Nacionalidad-Zona (datos)'!E12/'Nacionalidad-Zona (datos)'!E$30</f>
        <v>2.8188364530657338E-2</v>
      </c>
      <c r="F12" s="170">
        <f>'Nacionalidad-Zona (datos)'!F12/'Nacionalidad-Zona (datos)'!F$30</f>
        <v>4.1762607301727976E-2</v>
      </c>
    </row>
    <row r="13" spans="2:9" ht="15" customHeight="1" x14ac:dyDescent="0.2">
      <c r="B13" s="161" t="str">
        <f>'Nacionalidad-Zona (datos)'!B13</f>
        <v>Noruega</v>
      </c>
      <c r="C13" s="169">
        <f>'Nacionalidad-Zona (datos)'!C13/'Nacionalidad-Zona (datos)'!C$30</f>
        <v>2.0194176473585533E-2</v>
      </c>
      <c r="D13" s="170">
        <f>'Nacionalidad-Zona (datos)'!D13/'Nacionalidad-Zona (datos)'!D$30</f>
        <v>1.0030945432140103E-2</v>
      </c>
      <c r="E13" s="170">
        <f>'Nacionalidad-Zona (datos)'!E13/'Nacionalidad-Zona (datos)'!E$30</f>
        <v>1.7789091320011836E-2</v>
      </c>
      <c r="F13" s="170">
        <f>'Nacionalidad-Zona (datos)'!F13/'Nacionalidad-Zona (datos)'!F$30</f>
        <v>3.4892034503288032E-2</v>
      </c>
    </row>
    <row r="14" spans="2:9" ht="15" customHeight="1" x14ac:dyDescent="0.2">
      <c r="B14" s="161" t="str">
        <f>'Nacionalidad-Zona (datos)'!B14</f>
        <v>Finlandia</v>
      </c>
      <c r="C14" s="169">
        <f>'Nacionalidad-Zona (datos)'!C14/'Nacionalidad-Zona (datos)'!C$30</f>
        <v>1.6575400015182224E-2</v>
      </c>
      <c r="D14" s="170">
        <f>'Nacionalidad-Zona (datos)'!D14/'Nacionalidad-Zona (datos)'!D$30</f>
        <v>2.659788369833295E-2</v>
      </c>
      <c r="E14" s="170">
        <f>'Nacionalidad-Zona (datos)'!E14/'Nacionalidad-Zona (datos)'!E$30</f>
        <v>1.327788243795601E-2</v>
      </c>
      <c r="F14" s="170">
        <f>'Nacionalidad-Zona (datos)'!F14/'Nacionalidad-Zona (datos)'!F$30</f>
        <v>2.2192983171536871E-2</v>
      </c>
    </row>
    <row r="15" spans="2:9" ht="15" customHeight="1" x14ac:dyDescent="0.2">
      <c r="B15" s="161" t="str">
        <f>'Nacionalidad-Zona (datos)'!B15</f>
        <v>Dinamarca</v>
      </c>
      <c r="C15" s="169">
        <f>'Nacionalidad-Zona (datos)'!C15/'Nacionalidad-Zona (datos)'!C$30</f>
        <v>1.625147792702342E-2</v>
      </c>
      <c r="D15" s="170">
        <f>'Nacionalidad-Zona (datos)'!D15/'Nacionalidad-Zona (datos)'!D$30</f>
        <v>8.7158077137487119E-3</v>
      </c>
      <c r="E15" s="170">
        <f>'Nacionalidad-Zona (datos)'!E15/'Nacionalidad-Zona (datos)'!E$30</f>
        <v>1.8819502577515027E-2</v>
      </c>
      <c r="F15" s="170">
        <f>'Nacionalidad-Zona (datos)'!F15/'Nacionalidad-Zona (datos)'!F$30</f>
        <v>2.2616164060071751E-2</v>
      </c>
    </row>
    <row r="16" spans="2:9" ht="15" customHeight="1" x14ac:dyDescent="0.2">
      <c r="B16" s="161" t="str">
        <f>'Nacionalidad-Zona (datos)'!B16</f>
        <v>Rusia</v>
      </c>
      <c r="C16" s="169">
        <f>'Nacionalidad-Zona (datos)'!C16/'Nacionalidad-Zona (datos)'!C$30</f>
        <v>3.5633249484480337E-2</v>
      </c>
      <c r="D16" s="170">
        <f>'Nacionalidad-Zona (datos)'!D16/'Nacionalidad-Zona (datos)'!D$30</f>
        <v>1.2918380344041408E-2</v>
      </c>
      <c r="E16" s="170">
        <f>'Nacionalidad-Zona (datos)'!E16/'Nacionalidad-Zona (datos)'!E$30</f>
        <v>5.6625782287334565E-2</v>
      </c>
      <c r="F16" s="170">
        <f>'Nacionalidad-Zona (datos)'!F16/'Nacionalidad-Zona (datos)'!F$30</f>
        <v>2.9426023540456366E-2</v>
      </c>
    </row>
    <row r="17" spans="2:10" ht="15" customHeight="1" x14ac:dyDescent="0.2">
      <c r="B17" s="161" t="str">
        <f>'Nacionalidad-Zona (datos)'!B17</f>
        <v>Holanda</v>
      </c>
      <c r="C17" s="169">
        <f>'Nacionalidad-Zona (datos)'!C17/'Nacionalidad-Zona (datos)'!C$30</f>
        <v>2.661646480895876E-2</v>
      </c>
      <c r="D17" s="170">
        <f>'Nacionalidad-Zona (datos)'!D17/'Nacionalidad-Zona (datos)'!D$30</f>
        <v>6.0613696417198965E-3</v>
      </c>
      <c r="E17" s="170">
        <f>'Nacionalidad-Zona (datos)'!E17/'Nacionalidad-Zona (datos)'!E$30</f>
        <v>3.4845148368812889E-2</v>
      </c>
      <c r="F17" s="170">
        <f>'Nacionalidad-Zona (datos)'!F17/'Nacionalidad-Zona (datos)'!F$30</f>
        <v>3.7852488385179787E-2</v>
      </c>
    </row>
    <row r="18" spans="2:10" ht="15" customHeight="1" x14ac:dyDescent="0.2">
      <c r="B18" s="161" t="str">
        <f>'Nacionalidad-Zona (datos)'!B18</f>
        <v>Francia</v>
      </c>
      <c r="C18" s="169">
        <f>'Nacionalidad-Zona (datos)'!C18/'Nacionalidad-Zona (datos)'!C$30</f>
        <v>3.3715973882416803E-2</v>
      </c>
      <c r="D18" s="170">
        <f>'Nacionalidad-Zona (datos)'!D18/'Nacionalidad-Zona (datos)'!D$30</f>
        <v>3.471307733596591E-2</v>
      </c>
      <c r="E18" s="170">
        <f>'Nacionalidad-Zona (datos)'!E18/'Nacionalidad-Zona (datos)'!E$30</f>
        <v>3.1299671249741652E-2</v>
      </c>
      <c r="F18" s="170">
        <f>'Nacionalidad-Zona (datos)'!F18/'Nacionalidad-Zona (datos)'!F$30</f>
        <v>2.3390938491971797E-2</v>
      </c>
    </row>
    <row r="19" spans="2:10" ht="15" customHeight="1" x14ac:dyDescent="0.2">
      <c r="B19" s="161" t="str">
        <f>'Nacionalidad-Zona (datos)'!B19</f>
        <v>Bélgica</v>
      </c>
      <c r="C19" s="169">
        <f>'Nacionalidad-Zona (datos)'!C19/'Nacionalidad-Zona (datos)'!C$30</f>
        <v>2.623456950598502E-2</v>
      </c>
      <c r="D19" s="170">
        <f>'Nacionalidad-Zona (datos)'!D19/'Nacionalidad-Zona (datos)'!D$30</f>
        <v>3.3085551261893627E-3</v>
      </c>
      <c r="E19" s="170">
        <f>'Nacionalidad-Zona (datos)'!E19/'Nacionalidad-Zona (datos)'!E$30</f>
        <v>3.8083583749537207E-2</v>
      </c>
      <c r="F19" s="170">
        <f>'Nacionalidad-Zona (datos)'!F19/'Nacionalidad-Zona (datos)'!F$30</f>
        <v>3.3576277222447257E-2</v>
      </c>
    </row>
    <row r="20" spans="2:10" ht="15" customHeight="1" x14ac:dyDescent="0.2">
      <c r="B20" s="161" t="str">
        <f>'Nacionalidad-Zona (datos)'!B20</f>
        <v>Países del Este</v>
      </c>
      <c r="C20" s="169">
        <f>'Nacionalidad-Zona (datos)'!C20/'Nacionalidad-Zona (datos)'!C$30</f>
        <v>2.0438287902783858E-2</v>
      </c>
      <c r="D20" s="170">
        <f>'Nacionalidad-Zona (datos)'!D20/'Nacionalidad-Zona (datos)'!D$30</f>
        <v>1.106130923513178E-2</v>
      </c>
      <c r="E20" s="170">
        <f>'Nacionalidad-Zona (datos)'!E20/'Nacionalidad-Zona (datos)'!E$30</f>
        <v>2.7998043259430196E-2</v>
      </c>
      <c r="F20" s="170">
        <f>'Nacionalidad-Zona (datos)'!F20/'Nacionalidad-Zona (datos)'!F$30</f>
        <v>1.5369531157259274E-2</v>
      </c>
    </row>
    <row r="21" spans="2:10" ht="15" customHeight="1" x14ac:dyDescent="0.2">
      <c r="B21" s="161" t="str">
        <f>'Nacionalidad-Zona (datos)'!B21</f>
        <v>Italia</v>
      </c>
      <c r="C21" s="169">
        <f>'Nacionalidad-Zona (datos)'!C21/'Nacionalidad-Zona (datos)'!C$30</f>
        <v>2.2486848139293778E-2</v>
      </c>
      <c r="D21" s="170">
        <f>'Nacionalidad-Zona (datos)'!D21/'Nacionalidad-Zona (datos)'!D$30</f>
        <v>1.1551465550122798E-2</v>
      </c>
      <c r="E21" s="170">
        <f>'Nacionalidad-Zona (datos)'!E21/'Nacionalidad-Zona (datos)'!E$30</f>
        <v>2.3614706481480105E-2</v>
      </c>
      <c r="F21" s="170">
        <f>'Nacionalidad-Zona (datos)'!F21/'Nacionalidad-Zona (datos)'!F$30</f>
        <v>3.1004569809894821E-2</v>
      </c>
    </row>
    <row r="22" spans="2:10" ht="15" customHeight="1" x14ac:dyDescent="0.2">
      <c r="B22" s="161" t="str">
        <f>'Nacionalidad-Zona (datos)'!B22</f>
        <v>Irlanda</v>
      </c>
      <c r="C22" s="169">
        <f>'Nacionalidad-Zona (datos)'!C22/'Nacionalidad-Zona (datos)'!C$30</f>
        <v>1.5198081216574412E-2</v>
      </c>
      <c r="D22" s="170">
        <f>'Nacionalidad-Zona (datos)'!D22/'Nacionalidad-Zona (datos)'!D$30</f>
        <v>4.6927289452837126E-3</v>
      </c>
      <c r="E22" s="170">
        <f>'Nacionalidad-Zona (datos)'!E22/'Nacionalidad-Zona (datos)'!E$30</f>
        <v>1.4250305183132183E-2</v>
      </c>
      <c r="F22" s="170">
        <f>'Nacionalidad-Zona (datos)'!F22/'Nacionalidad-Zona (datos)'!F$30</f>
        <v>2.8438299410899582E-2</v>
      </c>
    </row>
    <row r="23" spans="2:10" ht="15" customHeight="1" x14ac:dyDescent="0.2">
      <c r="B23" s="161" t="str">
        <f>'Nacionalidad-Zona (datos)'!B23</f>
        <v>Suiza</v>
      </c>
      <c r="C23" s="169">
        <f>'Nacionalidad-Zona (datos)'!C23/'Nacionalidad-Zona (datos)'!C$30</f>
        <v>9.5362038826975696E-3</v>
      </c>
      <c r="D23" s="170">
        <f>'Nacionalidad-Zona (datos)'!D23/'Nacionalidad-Zona (datos)'!D$30</f>
        <v>5.3658309271375736E-3</v>
      </c>
      <c r="E23" s="170">
        <f>'Nacionalidad-Zona (datos)'!E23/'Nacionalidad-Zona (datos)'!E$30</f>
        <v>1.3217663598231797E-2</v>
      </c>
      <c r="F23" s="170">
        <f>'Nacionalidad-Zona (datos)'!F23/'Nacionalidad-Zona (datos)'!F$30</f>
        <v>7.6136313179230248E-3</v>
      </c>
    </row>
    <row r="24" spans="2:10" ht="15" customHeight="1" x14ac:dyDescent="0.2">
      <c r="B24" s="161" t="str">
        <f>'Nacionalidad-Zona (datos)'!B24</f>
        <v>Austria</v>
      </c>
      <c r="C24" s="169">
        <f>'Nacionalidad-Zona (datos)'!C24/'Nacionalidad-Zona (datos)'!C$30</f>
        <v>6.6908369044487029E-3</v>
      </c>
      <c r="D24" s="170">
        <f>'Nacionalidad-Zona (datos)'!D24/'Nacionalidad-Zona (datos)'!D$30</f>
        <v>7.7976275743993429E-3</v>
      </c>
      <c r="E24" s="170">
        <f>'Nacionalidad-Zona (datos)'!E24/'Nacionalidad-Zona (datos)'!E$30</f>
        <v>8.1050097613995752E-3</v>
      </c>
      <c r="F24" s="170">
        <f>'Nacionalidad-Zona (datos)'!F24/'Nacionalidad-Zona (datos)'!F$30</f>
        <v>6.2253805229863339E-3</v>
      </c>
    </row>
    <row r="25" spans="2:10" ht="15" customHeight="1" x14ac:dyDescent="0.2">
      <c r="B25" s="161" t="str">
        <f>'Nacionalidad-Zona (datos)'!B25</f>
        <v>Resto de Europa</v>
      </c>
      <c r="C25" s="169">
        <f>'Nacionalidad-Zona (datos)'!C25/'Nacionalidad-Zona (datos)'!C$30</f>
        <v>2.265608833142169E-2</v>
      </c>
      <c r="D25" s="170">
        <f>'Nacionalidad-Zona (datos)'!D25/'Nacionalidad-Zona (datos)'!D$30</f>
        <v>2.4856448058100781E-2</v>
      </c>
      <c r="E25" s="170">
        <f>'Nacionalidad-Zona (datos)'!E25/'Nacionalidad-Zona (datos)'!E$30</f>
        <v>2.6198169049895397E-2</v>
      </c>
      <c r="F25" s="170">
        <f>'Nacionalidad-Zona (datos)'!F25/'Nacionalidad-Zona (datos)'!F$30</f>
        <v>1.480408174731117E-2</v>
      </c>
    </row>
    <row r="26" spans="2:10" ht="15" customHeight="1" x14ac:dyDescent="0.2">
      <c r="B26" s="161" t="str">
        <f>'Nacionalidad-Zona (datos)'!B26</f>
        <v>Usa</v>
      </c>
      <c r="C26" s="169">
        <f>'Nacionalidad-Zona (datos)'!C26/'Nacionalidad-Zona (datos)'!C$30</f>
        <v>2.5900768574046093E-3</v>
      </c>
      <c r="D26" s="170">
        <f>'Nacionalidad-Zona (datos)'!D26/'Nacionalidad-Zona (datos)'!D$30</f>
        <v>2.0331131657021747E-3</v>
      </c>
      <c r="E26" s="170">
        <f>'Nacionalidad-Zona (datos)'!E26/'Nacionalidad-Zona (datos)'!E$30</f>
        <v>1.6073226109104641E-3</v>
      </c>
      <c r="F26" s="170">
        <f>'Nacionalidad-Zona (datos)'!F26/'Nacionalidad-Zona (datos)'!F$30</f>
        <v>1.541393343464302E-3</v>
      </c>
    </row>
    <row r="27" spans="2:10" ht="15" customHeight="1" x14ac:dyDescent="0.2">
      <c r="B27" s="161" t="str">
        <f>'Nacionalidad-Zona (datos)'!B27</f>
        <v>Resto de América</v>
      </c>
      <c r="C27" s="169">
        <f>'Nacionalidad-Zona (datos)'!C27/'Nacionalidad-Zona (datos)'!C$30</f>
        <v>2.7931130940434729E-3</v>
      </c>
      <c r="D27" s="170">
        <f>'Nacionalidad-Zona (datos)'!D27/'Nacionalidad-Zona (datos)'!D$30</f>
        <v>4.174958190011512E-3</v>
      </c>
      <c r="E27" s="170">
        <f>'Nacionalidad-Zona (datos)'!E27/'Nacionalidad-Zona (datos)'!E$30</f>
        <v>1.7991307670690672E-3</v>
      </c>
      <c r="F27" s="170">
        <f>'Nacionalidad-Zona (datos)'!F27/'Nacionalidad-Zona (datos)'!F$30</f>
        <v>1.7253456354826755E-3</v>
      </c>
    </row>
    <row r="28" spans="2:10" ht="15" customHeight="1" x14ac:dyDescent="0.2">
      <c r="B28" s="161" t="str">
        <f>'Nacionalidad-Zona (datos)'!B28</f>
        <v>Resto del Mundo</v>
      </c>
      <c r="C28" s="169">
        <f>'Nacionalidad-Zona (datos)'!C28/'Nacionalidad-Zona (datos)'!C$30</f>
        <v>1.0067061751092652E-2</v>
      </c>
      <c r="D28" s="170">
        <f>'Nacionalidad-Zona (datos)'!D28/'Nacionalidad-Zona (datos)'!D$30</f>
        <v>1.0227698319143538E-2</v>
      </c>
      <c r="E28" s="170">
        <f>'Nacionalidad-Zona (datos)'!E28/'Nacionalidad-Zona (datos)'!E$30</f>
        <v>4.0532483231655184E-3</v>
      </c>
      <c r="F28" s="170">
        <f>'Nacionalidad-Zona (datos)'!F28/'Nacionalidad-Zona (datos)'!F$30</f>
        <v>1.4800457071606375E-2</v>
      </c>
    </row>
    <row r="29" spans="2:10" ht="15" customHeight="1" x14ac:dyDescent="0.25">
      <c r="B29" s="116" t="s">
        <v>141</v>
      </c>
      <c r="C29" s="171">
        <f>'Nacionalidad-Zona (datos)'!C29/'Nacionalidad-Zona (datos)'!C$30</f>
        <v>0.76222688896491553</v>
      </c>
      <c r="D29" s="171">
        <f>'Nacionalidad-Zona (datos)'!D29/'Nacionalidad-Zona (datos)'!D$30</f>
        <v>0.50687685858127363</v>
      </c>
      <c r="E29" s="171">
        <f>'Nacionalidad-Zona (datos)'!E29/'Nacionalidad-Zona (datos)'!E$30</f>
        <v>0.84435585914441669</v>
      </c>
      <c r="F29" s="171">
        <f>'Nacionalidad-Zona (datos)'!F29/'Nacionalidad-Zona (datos)'!F$30</f>
        <v>0.88446346190964231</v>
      </c>
    </row>
    <row r="30" spans="2:10" ht="15" customHeight="1" x14ac:dyDescent="0.25">
      <c r="B30" s="76" t="s">
        <v>95</v>
      </c>
      <c r="C30" s="172">
        <f>'Nacionalidad-Zona (datos)'!C30/'Nacionalidad-Zona (datos)'!C$30</f>
        <v>1</v>
      </c>
      <c r="D30" s="172">
        <f>'Nacionalidad-Zona (datos)'!D30/'Nacionalidad-Zona (datos)'!D$30</f>
        <v>1</v>
      </c>
      <c r="E30" s="172">
        <f>'Nacionalidad-Zona (datos)'!E30/'Nacionalidad-Zona (datos)'!E$30</f>
        <v>1</v>
      </c>
      <c r="F30" s="172">
        <f>'Nacionalidad-Zona (datos)'!F30/'Nacionalidad-Zona (datos)'!F$30</f>
        <v>1</v>
      </c>
      <c r="G30" s="168"/>
      <c r="H30" s="168"/>
      <c r="I30" s="168"/>
      <c r="J30" s="168"/>
    </row>
    <row r="31" spans="2:10" ht="15" customHeight="1" x14ac:dyDescent="0.25">
      <c r="B31" s="60" t="s">
        <v>74</v>
      </c>
      <c r="C31" s="83"/>
      <c r="D31" s="83"/>
      <c r="E31" s="83"/>
      <c r="F31" s="83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4"/>
  <sheetViews>
    <sheetView showGridLines="0" showRowColHeaders="0" showOutlineSymbols="0" topLeftCell="A2" zoomScaleNormal="100" workbookViewId="0">
      <selection activeCell="B35" sqref="B35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3"/>
    </row>
    <row r="2" spans="2:14" ht="15" customHeight="1" x14ac:dyDescent="0.25">
      <c r="B2" s="43"/>
    </row>
    <row r="3" spans="2:14" ht="15" customHeight="1" x14ac:dyDescent="0.25">
      <c r="B3" s="43"/>
    </row>
    <row r="4" spans="2:14" ht="15" customHeight="1" x14ac:dyDescent="0.25">
      <c r="B4" s="43"/>
    </row>
    <row r="5" spans="2:14" ht="36" customHeight="1" x14ac:dyDescent="0.25">
      <c r="B5" s="113" t="s">
        <v>144</v>
      </c>
      <c r="C5" s="113"/>
      <c r="D5" s="113"/>
      <c r="E5" s="113"/>
      <c r="F5" s="113"/>
      <c r="G5" s="113"/>
      <c r="I5" s="113" t="s">
        <v>144</v>
      </c>
      <c r="J5" s="113"/>
      <c r="K5" s="113"/>
      <c r="L5" s="113"/>
      <c r="M5" s="113"/>
      <c r="N5" s="113"/>
    </row>
    <row r="6" spans="2:14" ht="30" customHeight="1" x14ac:dyDescent="0.25">
      <c r="B6" s="174"/>
      <c r="C6" s="46" t="str">
        <f>actualizaciones!$A$4</f>
        <v>I semestre 2013</v>
      </c>
      <c r="D6" s="47" t="s">
        <v>145</v>
      </c>
      <c r="E6" s="46" t="str">
        <f>actualizaciones!$B$4</f>
        <v>I semestre 2014</v>
      </c>
      <c r="F6" s="47" t="s">
        <v>145</v>
      </c>
      <c r="G6" s="175" t="s">
        <v>49</v>
      </c>
      <c r="H6" s="99"/>
      <c r="I6" s="174"/>
      <c r="J6" s="46" t="str">
        <f>actualizaciones!$A$5</f>
        <v>II semestre 2013</v>
      </c>
      <c r="K6" s="47" t="s">
        <v>145</v>
      </c>
      <c r="L6" s="46" t="str">
        <f>actualizaciones!$B$5</f>
        <v>II semestre 2014</v>
      </c>
      <c r="M6" s="47" t="s">
        <v>145</v>
      </c>
      <c r="N6" s="175" t="s">
        <v>49</v>
      </c>
    </row>
    <row r="7" spans="2:14" ht="15" customHeight="1" x14ac:dyDescent="0.25">
      <c r="B7" s="176" t="s">
        <v>146</v>
      </c>
      <c r="C7" s="177"/>
      <c r="D7" s="178"/>
      <c r="E7" s="177"/>
      <c r="F7" s="178"/>
      <c r="G7" s="178"/>
      <c r="H7" s="99"/>
      <c r="I7" s="176" t="s">
        <v>146</v>
      </c>
      <c r="J7" s="177"/>
      <c r="K7" s="178"/>
      <c r="L7" s="177"/>
      <c r="M7" s="178"/>
      <c r="N7" s="178"/>
    </row>
    <row r="8" spans="2:14" ht="15" customHeight="1" x14ac:dyDescent="0.25">
      <c r="B8" s="179" t="s">
        <v>147</v>
      </c>
      <c r="C8" s="180">
        <v>164252</v>
      </c>
      <c r="D8" s="181">
        <f>C8/$C$8</f>
        <v>1</v>
      </c>
      <c r="E8" s="180">
        <v>162089</v>
      </c>
      <c r="F8" s="181">
        <f>E8/E$8</f>
        <v>1</v>
      </c>
      <c r="G8" s="181">
        <f>(E8-C8)/C8</f>
        <v>-1.316878942113338E-2</v>
      </c>
      <c r="H8" s="99"/>
      <c r="I8" s="179" t="s">
        <v>147</v>
      </c>
      <c r="J8" s="180">
        <v>163645</v>
      </c>
      <c r="K8" s="181">
        <f>J8/$J$8</f>
        <v>1</v>
      </c>
      <c r="L8" s="180">
        <v>160815</v>
      </c>
      <c r="M8" s="181">
        <f>L8/L$8</f>
        <v>1</v>
      </c>
      <c r="N8" s="181">
        <f>(L8-J8)/J8</f>
        <v>-1.729353173026979E-2</v>
      </c>
    </row>
    <row r="9" spans="2:14" ht="15" customHeight="1" x14ac:dyDescent="0.25">
      <c r="B9" s="182" t="s">
        <v>148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99"/>
      <c r="I9" s="182" t="s">
        <v>148</v>
      </c>
      <c r="J9" s="56">
        <v>89398</v>
      </c>
      <c r="K9" s="57">
        <f>J9/$J$8</f>
        <v>0.54629227901860733</v>
      </c>
      <c r="L9" s="56">
        <v>89549</v>
      </c>
      <c r="M9" s="57">
        <f>L9/L$8</f>
        <v>0.55684482168951899</v>
      </c>
      <c r="N9" s="58">
        <f>(L9-J9)/J9</f>
        <v>1.6890758182509676E-3</v>
      </c>
    </row>
    <row r="10" spans="2:14" ht="15" customHeight="1" x14ac:dyDescent="0.2">
      <c r="B10" s="183" t="s">
        <v>149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99"/>
      <c r="I10" s="183" t="s">
        <v>149</v>
      </c>
      <c r="J10" s="56">
        <v>74247</v>
      </c>
      <c r="K10" s="57">
        <f>J10/$J$8</f>
        <v>0.45370772098139267</v>
      </c>
      <c r="L10" s="56">
        <v>71266</v>
      </c>
      <c r="M10" s="57">
        <f>L10/L$8</f>
        <v>0.44315517831048101</v>
      </c>
      <c r="N10" s="58">
        <f>(L10-J10)/J10</f>
        <v>-4.0149770361092033E-2</v>
      </c>
    </row>
    <row r="11" spans="2:14" ht="15" customHeight="1" x14ac:dyDescent="0.25">
      <c r="B11" s="176" t="s">
        <v>262</v>
      </c>
      <c r="C11" s="177"/>
      <c r="D11" s="178"/>
      <c r="E11" s="177"/>
      <c r="F11" s="178"/>
      <c r="G11" s="178"/>
      <c r="H11" s="99"/>
      <c r="I11" s="176" t="s">
        <v>262</v>
      </c>
      <c r="J11" s="177"/>
      <c r="K11" s="178"/>
      <c r="L11" s="177"/>
      <c r="M11" s="178"/>
      <c r="N11" s="178"/>
    </row>
    <row r="12" spans="2:14" ht="15" customHeight="1" x14ac:dyDescent="0.25">
      <c r="B12" s="179" t="s">
        <v>147</v>
      </c>
      <c r="C12" s="180">
        <v>28135</v>
      </c>
      <c r="D12" s="181">
        <f>C12/$C$12</f>
        <v>1</v>
      </c>
      <c r="E12" s="180">
        <v>28085</v>
      </c>
      <c r="F12" s="181">
        <f>E12/$E$12</f>
        <v>1</v>
      </c>
      <c r="G12" s="181">
        <f>(E12-C12)/C12</f>
        <v>-1.7771459036786919E-3</v>
      </c>
      <c r="H12" s="99"/>
      <c r="I12" s="179" t="s">
        <v>147</v>
      </c>
      <c r="J12" s="180">
        <v>27996</v>
      </c>
      <c r="K12" s="181">
        <f>J12/$J$12</f>
        <v>1</v>
      </c>
      <c r="L12" s="180">
        <v>27175</v>
      </c>
      <c r="M12" s="181">
        <f>L12/$L$12</f>
        <v>1</v>
      </c>
      <c r="N12" s="181">
        <f>(L12-J12)/J12</f>
        <v>-2.9325617945420775E-2</v>
      </c>
    </row>
    <row r="13" spans="2:14" ht="15" customHeight="1" x14ac:dyDescent="0.25">
      <c r="B13" s="182" t="s">
        <v>148</v>
      </c>
      <c r="C13" s="56">
        <v>19027</v>
      </c>
      <c r="D13" s="57">
        <f>C13/$C$12</f>
        <v>0.67627510218588949</v>
      </c>
      <c r="E13" s="56">
        <v>19109</v>
      </c>
      <c r="F13" s="57">
        <f>E13/$E$12</f>
        <v>0.68039878938935372</v>
      </c>
      <c r="G13" s="58">
        <f>(E13-C13)/C13</f>
        <v>4.3096652125926317E-3</v>
      </c>
      <c r="H13" s="99"/>
      <c r="I13" s="182" t="s">
        <v>148</v>
      </c>
      <c r="J13" s="56">
        <v>19064</v>
      </c>
      <c r="K13" s="57">
        <f>J13/$J$12</f>
        <v>0.68095442206029433</v>
      </c>
      <c r="L13" s="56">
        <v>18447</v>
      </c>
      <c r="M13" s="57">
        <f>L13/$L$12</f>
        <v>0.67882244710211592</v>
      </c>
      <c r="N13" s="58">
        <f>(L13-J13)/J13</f>
        <v>-3.2364666386907257E-2</v>
      </c>
    </row>
    <row r="14" spans="2:14" ht="15" customHeight="1" x14ac:dyDescent="0.2">
      <c r="B14" s="183" t="s">
        <v>149</v>
      </c>
      <c r="C14" s="56">
        <v>9108</v>
      </c>
      <c r="D14" s="57">
        <f>C14/$C$12</f>
        <v>0.32372489781411051</v>
      </c>
      <c r="E14" s="56">
        <v>8976</v>
      </c>
      <c r="F14" s="57">
        <f>E14/$E$12</f>
        <v>0.31960121061064622</v>
      </c>
      <c r="G14" s="58">
        <f>(E14-C14)/C14</f>
        <v>-1.4492753623188406E-2</v>
      </c>
      <c r="H14" s="99"/>
      <c r="I14" s="183" t="s">
        <v>149</v>
      </c>
      <c r="J14" s="56">
        <v>8932</v>
      </c>
      <c r="K14" s="57">
        <f>J14/$J$12</f>
        <v>0.31904557793970567</v>
      </c>
      <c r="L14" s="56">
        <v>8728</v>
      </c>
      <c r="M14" s="57">
        <f>L14/$L$12</f>
        <v>0.32117755289788408</v>
      </c>
      <c r="N14" s="58">
        <f>(L14-J14)/J14</f>
        <v>-2.2839229735781459E-2</v>
      </c>
    </row>
    <row r="15" spans="2:14" ht="15" customHeight="1" x14ac:dyDescent="0.25">
      <c r="B15" s="51" t="s">
        <v>56</v>
      </c>
      <c r="C15" s="52"/>
      <c r="D15" s="184"/>
      <c r="E15" s="52"/>
      <c r="F15" s="184"/>
      <c r="G15" s="185"/>
      <c r="H15" s="99"/>
      <c r="I15" s="51" t="s">
        <v>56</v>
      </c>
      <c r="J15" s="52"/>
      <c r="K15" s="184"/>
      <c r="L15" s="52"/>
      <c r="M15" s="184"/>
      <c r="N15" s="185"/>
    </row>
    <row r="16" spans="2:14" ht="15" customHeight="1" x14ac:dyDescent="0.25">
      <c r="B16" s="179" t="s">
        <v>147</v>
      </c>
      <c r="C16" s="180">
        <v>24893</v>
      </c>
      <c r="D16" s="181">
        <f>C16/$C$16</f>
        <v>1</v>
      </c>
      <c r="E16" s="180">
        <v>24718</v>
      </c>
      <c r="F16" s="181">
        <f>E16/$E$16</f>
        <v>1</v>
      </c>
      <c r="G16" s="181">
        <f>(E16-C16)/C16</f>
        <v>-7.0300887799783071E-3</v>
      </c>
      <c r="H16" s="99"/>
      <c r="I16" s="179" t="s">
        <v>147</v>
      </c>
      <c r="J16" s="180">
        <v>24673</v>
      </c>
      <c r="K16" s="181">
        <f>J16/$J$16</f>
        <v>1</v>
      </c>
      <c r="L16" s="180">
        <v>23818</v>
      </c>
      <c r="M16" s="181">
        <f>L16/$L$16</f>
        <v>1</v>
      </c>
      <c r="N16" s="181">
        <f>(L16-J16)/J16</f>
        <v>-3.4653264702306168E-2</v>
      </c>
    </row>
    <row r="17" spans="2:14" ht="15" customHeight="1" x14ac:dyDescent="0.25">
      <c r="B17" s="182" t="s">
        <v>148</v>
      </c>
      <c r="C17" s="56">
        <v>16607</v>
      </c>
      <c r="D17" s="57">
        <f>C17/$C$16</f>
        <v>0.66713533925199853</v>
      </c>
      <c r="E17" s="56">
        <v>16652</v>
      </c>
      <c r="F17" s="57">
        <f>E17/$E$16</f>
        <v>0.67367910025082933</v>
      </c>
      <c r="G17" s="58">
        <f>(E17-C17)/C17</f>
        <v>2.7097007286084182E-3</v>
      </c>
      <c r="H17" s="99"/>
      <c r="I17" s="182" t="s">
        <v>148</v>
      </c>
      <c r="J17" s="56">
        <v>16607</v>
      </c>
      <c r="K17" s="57">
        <f>J17/$J$16</f>
        <v>0.6730839379078345</v>
      </c>
      <c r="L17" s="56">
        <v>15978</v>
      </c>
      <c r="M17" s="57">
        <f>L17/$L$16</f>
        <v>0.67083718196322106</v>
      </c>
      <c r="N17" s="58">
        <f>(L17-J17)/J17</f>
        <v>-3.7875594628770999E-2</v>
      </c>
    </row>
    <row r="18" spans="2:14" ht="15" customHeight="1" x14ac:dyDescent="0.2">
      <c r="B18" s="183" t="s">
        <v>149</v>
      </c>
      <c r="C18" s="56">
        <v>8286</v>
      </c>
      <c r="D18" s="57">
        <f>C18/$C$16</f>
        <v>0.33286466074800147</v>
      </c>
      <c r="E18" s="56">
        <v>8066</v>
      </c>
      <c r="F18" s="57">
        <f>E18/$E$16</f>
        <v>0.32632089974917067</v>
      </c>
      <c r="G18" s="58">
        <f>(E18-C18)/C18</f>
        <v>-2.6550808592807146E-2</v>
      </c>
      <c r="H18" s="99"/>
      <c r="I18" s="183" t="s">
        <v>149</v>
      </c>
      <c r="J18" s="56">
        <v>8066</v>
      </c>
      <c r="K18" s="57">
        <f>J18/$J$16</f>
        <v>0.3269160620921655</v>
      </c>
      <c r="L18" s="56">
        <v>7840</v>
      </c>
      <c r="M18" s="57">
        <f>L18/$L$16</f>
        <v>0.32916281803677888</v>
      </c>
      <c r="N18" s="58">
        <f>(L18-J18)/J18</f>
        <v>-2.8018844532606002E-2</v>
      </c>
    </row>
    <row r="19" spans="2:14" ht="15" customHeight="1" x14ac:dyDescent="0.25">
      <c r="B19" s="176" t="s">
        <v>263</v>
      </c>
      <c r="C19" s="177"/>
      <c r="D19" s="178"/>
      <c r="E19" s="177"/>
      <c r="F19" s="178"/>
      <c r="G19" s="178"/>
      <c r="H19" s="99"/>
      <c r="I19" s="176" t="s">
        <v>263</v>
      </c>
      <c r="J19" s="177"/>
      <c r="K19" s="178"/>
      <c r="L19" s="177"/>
      <c r="M19" s="178"/>
      <c r="N19" s="178"/>
    </row>
    <row r="20" spans="2:14" ht="15" customHeight="1" x14ac:dyDescent="0.25">
      <c r="B20" s="179" t="s">
        <v>147</v>
      </c>
      <c r="C20" s="180">
        <v>132619</v>
      </c>
      <c r="D20" s="181">
        <f>C20/$C$20</f>
        <v>1</v>
      </c>
      <c r="E20" s="180">
        <v>130483</v>
      </c>
      <c r="F20" s="181">
        <f>E20/$E$20</f>
        <v>1</v>
      </c>
      <c r="G20" s="181">
        <f>(E20-C20)/C20</f>
        <v>-1.6106289445705368E-2</v>
      </c>
      <c r="H20" s="99"/>
      <c r="I20" s="179" t="s">
        <v>147</v>
      </c>
      <c r="J20" s="180">
        <v>132046</v>
      </c>
      <c r="K20" s="181">
        <f>J20/$J$20</f>
        <v>1</v>
      </c>
      <c r="L20" s="180">
        <v>130107</v>
      </c>
      <c r="M20" s="181">
        <f>L20/$L$20</f>
        <v>1</v>
      </c>
      <c r="N20" s="181">
        <f>(L20-J20)/J20</f>
        <v>-1.4684276691456008E-2</v>
      </c>
    </row>
    <row r="21" spans="2:14" ht="15" customHeight="1" x14ac:dyDescent="0.25">
      <c r="B21" s="182" t="s">
        <v>148</v>
      </c>
      <c r="C21" s="56">
        <v>65865</v>
      </c>
      <c r="D21" s="57">
        <f>C21/$C$20</f>
        <v>0.49664829323098503</v>
      </c>
      <c r="E21" s="56">
        <v>68081</v>
      </c>
      <c r="F21" s="57">
        <f>E21/$E$20</f>
        <v>0.52176145551527786</v>
      </c>
      <c r="G21" s="58">
        <f>(E21-C21)/C21</f>
        <v>3.3644576026721322E-2</v>
      </c>
      <c r="H21" s="99"/>
      <c r="I21" s="182" t="s">
        <v>148</v>
      </c>
      <c r="J21" s="56">
        <v>67140</v>
      </c>
      <c r="K21" s="57">
        <f>J21/$J$20</f>
        <v>0.50845917331838908</v>
      </c>
      <c r="L21" s="56">
        <v>67896</v>
      </c>
      <c r="M21" s="57">
        <f>L21/$L$20</f>
        <v>0.52184740252253914</v>
      </c>
      <c r="N21" s="58">
        <f>(L21-J21)/J21</f>
        <v>1.1260053619302948E-2</v>
      </c>
    </row>
    <row r="22" spans="2:14" ht="15" customHeight="1" x14ac:dyDescent="0.2">
      <c r="B22" s="183" t="s">
        <v>149</v>
      </c>
      <c r="C22" s="56">
        <v>66754</v>
      </c>
      <c r="D22" s="57">
        <f>C22/$C$20</f>
        <v>0.50335170676901497</v>
      </c>
      <c r="E22" s="56">
        <v>62402</v>
      </c>
      <c r="F22" s="57">
        <f>E22/$E$20</f>
        <v>0.47823854448472214</v>
      </c>
      <c r="G22" s="58">
        <f>(E22-C22)/C22</f>
        <v>-6.5194595080444617E-2</v>
      </c>
      <c r="H22" s="99"/>
      <c r="I22" s="183" t="s">
        <v>149</v>
      </c>
      <c r="J22" s="56">
        <v>64906</v>
      </c>
      <c r="K22" s="57">
        <f>J22/$J$20</f>
        <v>0.49154082668161098</v>
      </c>
      <c r="L22" s="56">
        <v>62211</v>
      </c>
      <c r="M22" s="57">
        <f>L22/$L$20</f>
        <v>0.47815259747746086</v>
      </c>
      <c r="N22" s="58">
        <f>(L22-J22)/J22</f>
        <v>-4.1521585061473514E-2</v>
      </c>
    </row>
    <row r="23" spans="2:14" ht="15" customHeight="1" x14ac:dyDescent="0.25">
      <c r="B23" s="51" t="s">
        <v>54</v>
      </c>
      <c r="C23" s="52"/>
      <c r="D23" s="184"/>
      <c r="E23" s="52"/>
      <c r="F23" s="184"/>
      <c r="G23" s="185"/>
      <c r="H23" s="99"/>
      <c r="I23" s="51" t="s">
        <v>54</v>
      </c>
      <c r="J23" s="52"/>
      <c r="K23" s="184"/>
      <c r="L23" s="52"/>
      <c r="M23" s="184"/>
      <c r="N23" s="185"/>
    </row>
    <row r="24" spans="2:14" ht="15" customHeight="1" x14ac:dyDescent="0.25">
      <c r="B24" s="179" t="s">
        <v>147</v>
      </c>
      <c r="C24" s="180">
        <v>59795</v>
      </c>
      <c r="D24" s="181">
        <f>C24/$C$24</f>
        <v>1</v>
      </c>
      <c r="E24" s="180">
        <v>58543</v>
      </c>
      <c r="F24" s="181">
        <f>E24/$E$24</f>
        <v>1</v>
      </c>
      <c r="G24" s="181">
        <f>(E24-C24)/C24</f>
        <v>-2.0938205535579898E-2</v>
      </c>
      <c r="H24" s="99"/>
      <c r="I24" s="179" t="s">
        <v>147</v>
      </c>
      <c r="J24" s="180">
        <v>59076</v>
      </c>
      <c r="K24" s="181">
        <f>J24/$J$24</f>
        <v>1</v>
      </c>
      <c r="L24" s="180">
        <v>58543</v>
      </c>
      <c r="M24" s="181">
        <f>L24/$L$24</f>
        <v>1</v>
      </c>
      <c r="N24" s="181">
        <f>(L24-J24)/J24</f>
        <v>-9.0222763897352554E-3</v>
      </c>
    </row>
    <row r="25" spans="2:14" ht="15" customHeight="1" x14ac:dyDescent="0.25">
      <c r="B25" s="182" t="s">
        <v>148</v>
      </c>
      <c r="C25" s="56">
        <v>33960</v>
      </c>
      <c r="D25" s="57">
        <f>C25/$C$24</f>
        <v>0.56794046324943559</v>
      </c>
      <c r="E25" s="56">
        <v>35683</v>
      </c>
      <c r="F25" s="57">
        <f>E25/$E$24</f>
        <v>0.60951779034214171</v>
      </c>
      <c r="G25" s="58">
        <f>(E25-C25)/C25</f>
        <v>5.0736160188457009E-2</v>
      </c>
      <c r="H25" s="99"/>
      <c r="I25" s="182" t="s">
        <v>148</v>
      </c>
      <c r="J25" s="56">
        <v>34531</v>
      </c>
      <c r="K25" s="57">
        <f>J25/$J$24</f>
        <v>0.5845182476809534</v>
      </c>
      <c r="L25" s="56">
        <v>35683</v>
      </c>
      <c r="M25" s="57">
        <f>L25/$L$24</f>
        <v>0.60951779034214171</v>
      </c>
      <c r="N25" s="58">
        <f>(L25-J25)/J25</f>
        <v>3.336132750282355E-2</v>
      </c>
    </row>
    <row r="26" spans="2:14" ht="15" customHeight="1" x14ac:dyDescent="0.2">
      <c r="B26" s="183" t="s">
        <v>149</v>
      </c>
      <c r="C26" s="186">
        <v>25835</v>
      </c>
      <c r="D26" s="187">
        <f>C26/$C$24</f>
        <v>0.43205953675056441</v>
      </c>
      <c r="E26" s="186">
        <v>22860</v>
      </c>
      <c r="F26" s="187">
        <f>E26/$E$24</f>
        <v>0.39048220965785835</v>
      </c>
      <c r="G26" s="58">
        <f>(E26-C26)/C26</f>
        <v>-0.11515386104122315</v>
      </c>
      <c r="H26" s="99"/>
      <c r="I26" s="183" t="s">
        <v>149</v>
      </c>
      <c r="J26" s="186">
        <v>24545</v>
      </c>
      <c r="K26" s="187">
        <f>J26/$J$24</f>
        <v>0.41548175231904666</v>
      </c>
      <c r="L26" s="186">
        <v>22860</v>
      </c>
      <c r="M26" s="187">
        <f>L26/$L$24</f>
        <v>0.39048220965785835</v>
      </c>
      <c r="N26" s="58">
        <f>(L26-J26)/J26</f>
        <v>-6.8649419433693223E-2</v>
      </c>
    </row>
    <row r="27" spans="2:14" ht="15" customHeight="1" x14ac:dyDescent="0.25">
      <c r="B27" s="51" t="s">
        <v>55</v>
      </c>
      <c r="C27" s="52"/>
      <c r="D27" s="184"/>
      <c r="E27" s="52"/>
      <c r="F27" s="184"/>
      <c r="G27" s="185"/>
      <c r="H27" s="99"/>
      <c r="I27" s="51" t="s">
        <v>55</v>
      </c>
      <c r="J27" s="52"/>
      <c r="K27" s="184"/>
      <c r="L27" s="52"/>
      <c r="M27" s="184"/>
      <c r="N27" s="185"/>
    </row>
    <row r="28" spans="2:14" ht="15" customHeight="1" x14ac:dyDescent="0.25">
      <c r="B28" s="179" t="s">
        <v>147</v>
      </c>
      <c r="C28" s="180">
        <v>47106</v>
      </c>
      <c r="D28" s="181">
        <f>C28/$C$28</f>
        <v>1</v>
      </c>
      <c r="E28" s="180">
        <v>46645</v>
      </c>
      <c r="F28" s="181">
        <f>E28/$E$28</f>
        <v>1</v>
      </c>
      <c r="G28" s="181">
        <f>(E28-C28)/C28</f>
        <v>-9.7864390948074562E-3</v>
      </c>
      <c r="H28" s="99"/>
      <c r="I28" s="179" t="s">
        <v>147</v>
      </c>
      <c r="J28" s="180">
        <v>47089</v>
      </c>
      <c r="K28" s="181">
        <f>J28/$J$28</f>
        <v>1</v>
      </c>
      <c r="L28" s="180">
        <v>46235</v>
      </c>
      <c r="M28" s="181">
        <f>L28/$L$28</f>
        <v>1</v>
      </c>
      <c r="N28" s="181">
        <f>(L28-J28)/J28</f>
        <v>-1.8135870373123236E-2</v>
      </c>
    </row>
    <row r="29" spans="2:14" ht="15" customHeight="1" x14ac:dyDescent="0.25">
      <c r="B29" s="182" t="s">
        <v>148</v>
      </c>
      <c r="C29" s="56">
        <v>19482</v>
      </c>
      <c r="D29" s="57">
        <f>C29/$C$28</f>
        <v>0.4135778881671125</v>
      </c>
      <c r="E29" s="56">
        <v>20016</v>
      </c>
      <c r="F29" s="57">
        <f>E29/$E$28</f>
        <v>0.42911351699003109</v>
      </c>
      <c r="G29" s="58">
        <f>(E29-C29)/C29</f>
        <v>2.740991684631968E-2</v>
      </c>
      <c r="H29" s="99"/>
      <c r="I29" s="182" t="s">
        <v>148</v>
      </c>
      <c r="J29" s="56">
        <v>20016</v>
      </c>
      <c r="K29" s="57">
        <f>J29/$J$28</f>
        <v>0.42506742551338955</v>
      </c>
      <c r="L29" s="56">
        <v>19831</v>
      </c>
      <c r="M29" s="57">
        <f>L29/$L$28</f>
        <v>0.42891748675246028</v>
      </c>
      <c r="N29" s="58">
        <f>(L29-J29)/J29</f>
        <v>-9.2426059152677861E-3</v>
      </c>
    </row>
    <row r="30" spans="2:14" ht="15" customHeight="1" x14ac:dyDescent="0.2">
      <c r="B30" s="183" t="s">
        <v>149</v>
      </c>
      <c r="C30" s="186">
        <v>27624</v>
      </c>
      <c r="D30" s="187">
        <f>C30/$C$28</f>
        <v>0.5864221118328875</v>
      </c>
      <c r="E30" s="186">
        <v>26629</v>
      </c>
      <c r="F30" s="187">
        <f>E30/$E$28</f>
        <v>0.57088648300996891</v>
      </c>
      <c r="G30" s="58">
        <f>(E30-C30)/C30</f>
        <v>-3.6019403417318276E-2</v>
      </c>
      <c r="H30" s="99"/>
      <c r="I30" s="183" t="s">
        <v>149</v>
      </c>
      <c r="J30" s="186">
        <v>27073</v>
      </c>
      <c r="K30" s="187">
        <f>J30/$J$28</f>
        <v>0.5749325744866105</v>
      </c>
      <c r="L30" s="186">
        <v>26404</v>
      </c>
      <c r="M30" s="187">
        <f>L30/$L$28</f>
        <v>0.57108251324753978</v>
      </c>
      <c r="N30" s="58">
        <f>(L30-J30)/J30</f>
        <v>-2.4710966645735605E-2</v>
      </c>
    </row>
    <row r="31" spans="2:14" ht="24.95" customHeight="1" x14ac:dyDescent="0.25">
      <c r="B31" s="60" t="s">
        <v>159</v>
      </c>
      <c r="C31" s="60"/>
      <c r="D31" s="60"/>
      <c r="E31" s="60"/>
      <c r="F31" s="60"/>
      <c r="G31" s="60"/>
      <c r="H31" s="99"/>
      <c r="I31" s="60" t="s">
        <v>159</v>
      </c>
      <c r="J31" s="60"/>
      <c r="K31" s="60"/>
      <c r="L31" s="60"/>
      <c r="M31" s="60"/>
      <c r="N31" s="60"/>
    </row>
    <row r="32" spans="2:14" ht="15" customHeight="1" x14ac:dyDescent="0.25">
      <c r="B32" s="43"/>
    </row>
    <row r="33" spans="2:8" ht="15" customHeight="1" x14ac:dyDescent="0.25">
      <c r="B33" s="43"/>
    </row>
    <row r="34" spans="2:8" ht="15" customHeight="1" x14ac:dyDescent="0.25">
      <c r="B34" s="43"/>
      <c r="H34" s="62" t="s">
        <v>44</v>
      </c>
    </row>
    <row r="35" spans="2:8" ht="48" customHeight="1" x14ac:dyDescent="0.25">
      <c r="B35" s="43"/>
    </row>
    <row r="38" spans="2:8" ht="31.5" customHeight="1" x14ac:dyDescent="0.25"/>
    <row r="40" spans="2:8" ht="27.75" customHeight="1" x14ac:dyDescent="0.25"/>
    <row r="41" spans="2:8" ht="36" customHeight="1" x14ac:dyDescent="0.25"/>
    <row r="42" spans="2:8" ht="15" customHeight="1" x14ac:dyDescent="0.25"/>
    <row r="46" spans="2:8" ht="15" customHeight="1" x14ac:dyDescent="0.25"/>
    <row r="50" spans="2:11" ht="15" customHeight="1" x14ac:dyDescent="0.25"/>
    <row r="54" spans="2:11" ht="15" customHeight="1" x14ac:dyDescent="0.25"/>
    <row r="58" spans="2:11" ht="15" customHeight="1" x14ac:dyDescent="0.25"/>
    <row r="60" spans="2:11" x14ac:dyDescent="0.25">
      <c r="B60" s="12"/>
      <c r="C60" s="12"/>
      <c r="D60" s="12"/>
      <c r="F60" s="12"/>
      <c r="H60" s="12"/>
      <c r="I60" s="12"/>
      <c r="J60" s="12"/>
      <c r="K60" s="12"/>
    </row>
    <row r="62" spans="2:11" ht="44.25" customHeight="1" x14ac:dyDescent="0.25"/>
    <row r="63" spans="2:11" ht="15" customHeight="1" x14ac:dyDescent="0.25"/>
    <row r="64" spans="2:11" ht="30" customHeight="1" x14ac:dyDescent="0.25"/>
  </sheetData>
  <mergeCells count="4">
    <mergeCell ref="B5:G5"/>
    <mergeCell ref="I5:N5"/>
    <mergeCell ref="B31:G31"/>
    <mergeCell ref="I31:N31"/>
  </mergeCells>
  <hyperlinks>
    <hyperlink ref="H34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59" min="1" max="7" man="1"/>
    <brk id="109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topLeftCell="A25" zoomScaleNormal="100" workbookViewId="0">
      <selection activeCell="L41" sqref="L4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62" t="s">
        <v>59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6"/>
  <sheetViews>
    <sheetView showGridLines="0" showRowColHeaders="0" showOutlineSymbols="0" topLeftCell="A36" zoomScaleNormal="100" workbookViewId="0">
      <selection activeCell="I57" sqref="I57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3"/>
    </row>
    <row r="2" spans="2:16" ht="15" customHeight="1" x14ac:dyDescent="0.25">
      <c r="B2" s="43"/>
    </row>
    <row r="3" spans="2:16" ht="15" customHeight="1" x14ac:dyDescent="0.25">
      <c r="B3" s="43"/>
    </row>
    <row r="4" spans="2:16" ht="15" customHeight="1" x14ac:dyDescent="0.25">
      <c r="B4" s="43"/>
    </row>
    <row r="5" spans="2:16" ht="36" customHeight="1" x14ac:dyDescent="0.25">
      <c r="B5" s="44" t="s">
        <v>150</v>
      </c>
      <c r="C5" s="44"/>
      <c r="D5" s="44"/>
      <c r="E5" s="44"/>
      <c r="F5" s="44"/>
      <c r="G5" s="44"/>
      <c r="I5" s="44" t="s">
        <v>151</v>
      </c>
      <c r="J5" s="44"/>
      <c r="K5" s="44"/>
      <c r="L5" s="44"/>
      <c r="M5" s="44"/>
      <c r="N5" s="44"/>
    </row>
    <row r="6" spans="2:16" ht="30" customHeight="1" x14ac:dyDescent="0.25">
      <c r="B6" s="174"/>
      <c r="C6" s="46" t="str">
        <f>actualizaciones!$A$4</f>
        <v>I semestre 2013</v>
      </c>
      <c r="D6" s="47" t="s">
        <v>48</v>
      </c>
      <c r="E6" s="46" t="str">
        <f>actualizaciones!$B$4</f>
        <v>I semestre 2014</v>
      </c>
      <c r="F6" s="47" t="s">
        <v>48</v>
      </c>
      <c r="G6" s="175" t="s">
        <v>49</v>
      </c>
      <c r="H6" s="99"/>
      <c r="I6" s="174"/>
      <c r="J6" s="46" t="str">
        <f>actualizaciones!$A$5</f>
        <v>II semestre 2013</v>
      </c>
      <c r="K6" s="47" t="s">
        <v>48</v>
      </c>
      <c r="L6" s="46" t="str">
        <f>actualizaciones!$B$5</f>
        <v>II semestre 2014</v>
      </c>
      <c r="M6" s="47" t="s">
        <v>48</v>
      </c>
      <c r="N6" s="175" t="s">
        <v>49</v>
      </c>
    </row>
    <row r="7" spans="2:16" ht="15" customHeight="1" x14ac:dyDescent="0.25">
      <c r="B7" s="176" t="s">
        <v>152</v>
      </c>
      <c r="C7" s="177">
        <v>59795</v>
      </c>
      <c r="D7" s="178">
        <f t="shared" ref="D7:D13" si="0">C7/$C$7</f>
        <v>1</v>
      </c>
      <c r="E7" s="177">
        <v>58543</v>
      </c>
      <c r="F7" s="178">
        <f t="shared" ref="F7:F13" si="1">E7/$E$7</f>
        <v>1</v>
      </c>
      <c r="G7" s="178">
        <f t="shared" ref="G7:G13" si="2">(E7-C7)/C7</f>
        <v>-2.0938205535579898E-2</v>
      </c>
      <c r="H7" s="99"/>
      <c r="I7" s="176" t="s">
        <v>152</v>
      </c>
      <c r="J7" s="177">
        <v>59076</v>
      </c>
      <c r="K7" s="178">
        <f t="shared" ref="K7:K13" si="3">J7/$J$7</f>
        <v>1</v>
      </c>
      <c r="L7" s="177">
        <v>58543</v>
      </c>
      <c r="M7" s="178">
        <f t="shared" ref="M7:M13" si="4">L7/$L$7</f>
        <v>1</v>
      </c>
      <c r="N7" s="178">
        <f t="shared" ref="N7:N13" si="5">(L7-J7)/J7</f>
        <v>-9.0222763897352554E-3</v>
      </c>
    </row>
    <row r="8" spans="2:16" ht="15" customHeight="1" x14ac:dyDescent="0.25">
      <c r="B8" s="188" t="s">
        <v>153</v>
      </c>
      <c r="C8" s="180">
        <v>33960</v>
      </c>
      <c r="D8" s="181">
        <f t="shared" si="0"/>
        <v>0.56794046324943559</v>
      </c>
      <c r="E8" s="180">
        <v>35683</v>
      </c>
      <c r="F8" s="181">
        <f t="shared" si="1"/>
        <v>0.60951779034214171</v>
      </c>
      <c r="G8" s="181">
        <f t="shared" si="2"/>
        <v>5.0736160188457009E-2</v>
      </c>
      <c r="H8" s="99"/>
      <c r="I8" s="188" t="s">
        <v>153</v>
      </c>
      <c r="J8" s="180">
        <v>34531</v>
      </c>
      <c r="K8" s="181">
        <f t="shared" si="3"/>
        <v>0.5845182476809534</v>
      </c>
      <c r="L8" s="180">
        <v>35683</v>
      </c>
      <c r="M8" s="181">
        <f t="shared" si="4"/>
        <v>0.60951779034214171</v>
      </c>
      <c r="N8" s="181">
        <f t="shared" si="5"/>
        <v>3.336132750282355E-2</v>
      </c>
    </row>
    <row r="9" spans="2:16" ht="15" customHeight="1" x14ac:dyDescent="0.2">
      <c r="B9" s="59" t="s">
        <v>154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  <c r="H9" s="99"/>
      <c r="I9" s="59" t="s">
        <v>154</v>
      </c>
      <c r="J9" s="56">
        <v>6642</v>
      </c>
      <c r="K9" s="57">
        <f t="shared" si="3"/>
        <v>0.11243144424131626</v>
      </c>
      <c r="L9" s="56">
        <v>6736</v>
      </c>
      <c r="M9" s="57">
        <f t="shared" si="4"/>
        <v>0.11506072459559639</v>
      </c>
      <c r="N9" s="58">
        <f t="shared" si="5"/>
        <v>1.4152363745859681E-2</v>
      </c>
    </row>
    <row r="10" spans="2:16" ht="15" customHeight="1" x14ac:dyDescent="0.2">
      <c r="B10" s="59" t="s">
        <v>155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  <c r="H10" s="99"/>
      <c r="I10" s="59" t="s">
        <v>155</v>
      </c>
      <c r="J10" s="56">
        <v>20781</v>
      </c>
      <c r="K10" s="57">
        <f t="shared" si="3"/>
        <v>0.35176721511273612</v>
      </c>
      <c r="L10" s="56">
        <v>20891</v>
      </c>
      <c r="M10" s="57">
        <f t="shared" si="4"/>
        <v>0.35684881198435336</v>
      </c>
      <c r="N10" s="58">
        <f t="shared" si="5"/>
        <v>5.2932967614647995E-3</v>
      </c>
    </row>
    <row r="11" spans="2:16" ht="15" customHeight="1" x14ac:dyDescent="0.2">
      <c r="B11" s="59" t="s">
        <v>156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  <c r="H11" s="99"/>
      <c r="I11" s="59" t="s">
        <v>156</v>
      </c>
      <c r="J11" s="56">
        <v>6520</v>
      </c>
      <c r="K11" s="57">
        <f t="shared" si="3"/>
        <v>0.11036630780689281</v>
      </c>
      <c r="L11" s="56">
        <v>7468</v>
      </c>
      <c r="M11" s="57">
        <f t="shared" si="4"/>
        <v>0.12756435440616298</v>
      </c>
      <c r="N11" s="58">
        <f t="shared" si="5"/>
        <v>0.14539877300613496</v>
      </c>
    </row>
    <row r="12" spans="2:16" ht="15" customHeight="1" x14ac:dyDescent="0.2">
      <c r="B12" s="59" t="s">
        <v>157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  <c r="H12" s="99"/>
      <c r="I12" s="59" t="s">
        <v>157</v>
      </c>
      <c r="J12" s="56">
        <v>588</v>
      </c>
      <c r="K12" s="57">
        <f t="shared" si="3"/>
        <v>9.9532805200081252E-3</v>
      </c>
      <c r="L12" s="56">
        <v>588</v>
      </c>
      <c r="M12" s="57">
        <f t="shared" si="4"/>
        <v>1.0043899356028901E-2</v>
      </c>
      <c r="N12" s="58">
        <f t="shared" si="5"/>
        <v>0</v>
      </c>
    </row>
    <row r="13" spans="2:16" ht="15" customHeight="1" x14ac:dyDescent="0.25">
      <c r="B13" s="188" t="s">
        <v>158</v>
      </c>
      <c r="C13" s="180">
        <v>25835</v>
      </c>
      <c r="D13" s="181">
        <f t="shared" si="0"/>
        <v>0.43205953675056441</v>
      </c>
      <c r="E13" s="180">
        <v>22860</v>
      </c>
      <c r="F13" s="181">
        <f t="shared" si="1"/>
        <v>0.39048220965785835</v>
      </c>
      <c r="G13" s="181">
        <f t="shared" si="2"/>
        <v>-0.11515386104122315</v>
      </c>
      <c r="H13" s="99"/>
      <c r="I13" s="188" t="s">
        <v>158</v>
      </c>
      <c r="J13" s="180">
        <v>24545</v>
      </c>
      <c r="K13" s="181">
        <f t="shared" si="3"/>
        <v>0.41548175231904666</v>
      </c>
      <c r="L13" s="180">
        <v>22860</v>
      </c>
      <c r="M13" s="181">
        <f t="shared" si="4"/>
        <v>0.39048220965785835</v>
      </c>
      <c r="N13" s="181">
        <f t="shared" si="5"/>
        <v>-6.8649419433693223E-2</v>
      </c>
      <c r="O13" s="99"/>
      <c r="P13" s="99"/>
    </row>
    <row r="14" spans="2:16" ht="30" customHeight="1" x14ac:dyDescent="0.25">
      <c r="B14" s="60" t="s">
        <v>159</v>
      </c>
      <c r="C14" s="60"/>
      <c r="D14" s="60"/>
      <c r="E14" s="60"/>
      <c r="F14" s="60"/>
      <c r="G14" s="60"/>
      <c r="H14" s="99"/>
      <c r="I14" s="60" t="s">
        <v>159</v>
      </c>
      <c r="J14" s="60"/>
      <c r="K14" s="60"/>
      <c r="L14" s="60"/>
      <c r="M14" s="60"/>
      <c r="N14" s="60"/>
      <c r="O14" s="99"/>
      <c r="P14" s="62" t="s">
        <v>160</v>
      </c>
    </row>
    <row r="15" spans="2:16" x14ac:dyDescent="0.25">
      <c r="B15" s="43"/>
      <c r="O15" s="99"/>
    </row>
    <row r="16" spans="2:16" ht="23.25" customHeight="1" x14ac:dyDescent="0.25">
      <c r="B16" s="43"/>
      <c r="O16" s="99"/>
      <c r="P16" s="62" t="s">
        <v>161</v>
      </c>
    </row>
    <row r="17" spans="2:14" x14ac:dyDescent="0.25">
      <c r="B17" s="43"/>
    </row>
    <row r="18" spans="2:14" ht="36" customHeight="1" x14ac:dyDescent="0.25">
      <c r="B18" s="44" t="s">
        <v>162</v>
      </c>
      <c r="C18" s="44"/>
      <c r="D18" s="44"/>
      <c r="E18" s="44"/>
      <c r="F18" s="44"/>
      <c r="G18" s="44"/>
      <c r="I18" s="44" t="s">
        <v>163</v>
      </c>
      <c r="J18" s="44"/>
      <c r="K18" s="44"/>
      <c r="L18" s="44"/>
      <c r="M18" s="44"/>
      <c r="N18" s="44"/>
    </row>
    <row r="19" spans="2:14" ht="30" customHeight="1" x14ac:dyDescent="0.25">
      <c r="B19" s="174"/>
      <c r="C19" s="46" t="str">
        <f>actualizaciones!$A$4</f>
        <v>I semestre 2013</v>
      </c>
      <c r="D19" s="47" t="s">
        <v>48</v>
      </c>
      <c r="E19" s="46" t="str">
        <f>actualizaciones!$B$4</f>
        <v>I semestre 2014</v>
      </c>
      <c r="F19" s="47" t="s">
        <v>48</v>
      </c>
      <c r="G19" s="175" t="s">
        <v>49</v>
      </c>
      <c r="H19" s="99"/>
      <c r="I19" s="174"/>
      <c r="J19" s="46" t="str">
        <f>actualizaciones!$A$5</f>
        <v>II semestre 2013</v>
      </c>
      <c r="K19" s="47" t="s">
        <v>48</v>
      </c>
      <c r="L19" s="46" t="str">
        <f>actualizaciones!$B$5</f>
        <v>II semestre 2014</v>
      </c>
      <c r="M19" s="47" t="s">
        <v>48</v>
      </c>
      <c r="N19" s="175" t="s">
        <v>49</v>
      </c>
    </row>
    <row r="20" spans="2:14" ht="15" customHeight="1" x14ac:dyDescent="0.25">
      <c r="B20" s="176" t="s">
        <v>152</v>
      </c>
      <c r="C20" s="177">
        <v>47106</v>
      </c>
      <c r="D20" s="178">
        <f t="shared" ref="D20:D27" si="6">C20/$C$20</f>
        <v>1</v>
      </c>
      <c r="E20" s="177">
        <v>46645</v>
      </c>
      <c r="F20" s="178">
        <f t="shared" ref="F20:F27" si="7">E20/$E$20</f>
        <v>1</v>
      </c>
      <c r="G20" s="178">
        <f t="shared" ref="G20:G27" si="8">(E20-C20)/C20</f>
        <v>-9.7864390948074562E-3</v>
      </c>
      <c r="H20" s="99"/>
      <c r="I20" s="176" t="s">
        <v>152</v>
      </c>
      <c r="J20" s="177">
        <v>47089</v>
      </c>
      <c r="K20" s="178">
        <f t="shared" ref="K20:K27" si="9">J20/$J$20</f>
        <v>1</v>
      </c>
      <c r="L20" s="177">
        <v>46235</v>
      </c>
      <c r="M20" s="178">
        <f t="shared" ref="M20:M27" si="10">L20/$L$20</f>
        <v>1</v>
      </c>
      <c r="N20" s="178">
        <f t="shared" ref="N20:N27" si="11">(L20-J20)/J20</f>
        <v>-1.8135870373123236E-2</v>
      </c>
    </row>
    <row r="21" spans="2:14" x14ac:dyDescent="0.25">
      <c r="B21" s="188" t="s">
        <v>153</v>
      </c>
      <c r="C21" s="180">
        <v>19482</v>
      </c>
      <c r="D21" s="181">
        <f t="shared" si="6"/>
        <v>0.4135778881671125</v>
      </c>
      <c r="E21" s="180">
        <v>20016</v>
      </c>
      <c r="F21" s="181">
        <f t="shared" si="7"/>
        <v>0.42911351699003109</v>
      </c>
      <c r="G21" s="181">
        <f t="shared" si="8"/>
        <v>2.740991684631968E-2</v>
      </c>
      <c r="H21" s="99"/>
      <c r="I21" s="188" t="s">
        <v>153</v>
      </c>
      <c r="J21" s="180">
        <v>20016</v>
      </c>
      <c r="K21" s="181">
        <f t="shared" si="9"/>
        <v>0.42506742551338955</v>
      </c>
      <c r="L21" s="180">
        <v>19831</v>
      </c>
      <c r="M21" s="181">
        <f t="shared" si="10"/>
        <v>0.42891748675246028</v>
      </c>
      <c r="N21" s="181">
        <f t="shared" si="11"/>
        <v>-9.2426059152677861E-3</v>
      </c>
    </row>
    <row r="22" spans="2:14" hidden="1" x14ac:dyDescent="0.2">
      <c r="B22" s="59" t="s">
        <v>154</v>
      </c>
      <c r="C22" s="56">
        <v>2481</v>
      </c>
      <c r="D22" s="57">
        <f t="shared" si="6"/>
        <v>5.2668449878996305E-2</v>
      </c>
      <c r="E22" s="56">
        <v>1615</v>
      </c>
      <c r="F22" s="57">
        <f t="shared" si="7"/>
        <v>3.4623217922606926E-2</v>
      </c>
      <c r="G22" s="58">
        <f t="shared" si="8"/>
        <v>-0.34905280128980248</v>
      </c>
      <c r="H22" s="99"/>
      <c r="I22" s="59" t="s">
        <v>154</v>
      </c>
      <c r="J22" s="56">
        <v>1615</v>
      </c>
      <c r="K22" s="57">
        <f t="shared" si="9"/>
        <v>3.4296757204442654E-2</v>
      </c>
      <c r="L22" s="56">
        <v>1615</v>
      </c>
      <c r="M22" s="57">
        <f t="shared" si="10"/>
        <v>3.4930247647885798E-2</v>
      </c>
      <c r="N22" s="58">
        <f t="shared" si="11"/>
        <v>0</v>
      </c>
    </row>
    <row r="23" spans="2:14" hidden="1" x14ac:dyDescent="0.2">
      <c r="B23" s="59" t="s">
        <v>155</v>
      </c>
      <c r="C23" s="56">
        <v>10292</v>
      </c>
      <c r="D23" s="57">
        <f t="shared" si="6"/>
        <v>0.2184859678172632</v>
      </c>
      <c r="E23" s="56">
        <v>11692</v>
      </c>
      <c r="F23" s="57">
        <f t="shared" si="7"/>
        <v>0.25065923464465645</v>
      </c>
      <c r="G23" s="58">
        <f t="shared" si="8"/>
        <v>0.13602798289933929</v>
      </c>
      <c r="H23" s="99"/>
      <c r="I23" s="59" t="s">
        <v>155</v>
      </c>
      <c r="J23" s="56">
        <v>11692</v>
      </c>
      <c r="K23" s="57">
        <f t="shared" si="9"/>
        <v>0.24829578033086283</v>
      </c>
      <c r="L23" s="56">
        <v>11692</v>
      </c>
      <c r="M23" s="57">
        <f t="shared" si="10"/>
        <v>0.25288201578890451</v>
      </c>
      <c r="N23" s="58">
        <f t="shared" si="11"/>
        <v>0</v>
      </c>
    </row>
    <row r="24" spans="2:14" x14ac:dyDescent="0.2">
      <c r="B24" s="59" t="s">
        <v>164</v>
      </c>
      <c r="C24" s="56">
        <f>SUM(C22:C23)</f>
        <v>12773</v>
      </c>
      <c r="D24" s="57">
        <f t="shared" si="6"/>
        <v>0.27115441769625948</v>
      </c>
      <c r="E24" s="56">
        <f>SUM(E22:E23)</f>
        <v>13307</v>
      </c>
      <c r="F24" s="57">
        <f t="shared" si="7"/>
        <v>0.28528245256726337</v>
      </c>
      <c r="G24" s="58">
        <f t="shared" si="8"/>
        <v>4.1806936506693808E-2</v>
      </c>
      <c r="H24" s="99"/>
      <c r="I24" s="59" t="s">
        <v>164</v>
      </c>
      <c r="J24" s="56">
        <f>SUM(J22:J23)</f>
        <v>13307</v>
      </c>
      <c r="K24" s="57">
        <f>J24/$C$20</f>
        <v>0.28249055322039657</v>
      </c>
      <c r="L24" s="56">
        <f>SUM(L22:L23)</f>
        <v>13307</v>
      </c>
      <c r="M24" s="57">
        <f>L24/$E$20</f>
        <v>0.28528245256726337</v>
      </c>
      <c r="N24" s="58">
        <f t="shared" si="11"/>
        <v>0</v>
      </c>
    </row>
    <row r="25" spans="2:14" ht="15" customHeight="1" x14ac:dyDescent="0.2">
      <c r="B25" s="59" t="s">
        <v>156</v>
      </c>
      <c r="C25" s="56">
        <v>6126</v>
      </c>
      <c r="D25" s="57">
        <f t="shared" si="6"/>
        <v>0.1300471277544262</v>
      </c>
      <c r="E25" s="56">
        <v>6126</v>
      </c>
      <c r="F25" s="57">
        <f t="shared" si="7"/>
        <v>0.13133240433058205</v>
      </c>
      <c r="G25" s="58">
        <f t="shared" si="8"/>
        <v>0</v>
      </c>
      <c r="H25" s="99"/>
      <c r="I25" s="59" t="s">
        <v>156</v>
      </c>
      <c r="J25" s="56">
        <v>6126</v>
      </c>
      <c r="K25" s="57">
        <f t="shared" si="9"/>
        <v>0.1300940771730128</v>
      </c>
      <c r="L25" s="56">
        <v>5941</v>
      </c>
      <c r="M25" s="57">
        <f t="shared" si="10"/>
        <v>0.1284957283443279</v>
      </c>
      <c r="N25" s="58">
        <f t="shared" si="11"/>
        <v>-3.019915115899445E-2</v>
      </c>
    </row>
    <row r="26" spans="2:14" ht="15" customHeight="1" x14ac:dyDescent="0.2">
      <c r="B26" s="59" t="s">
        <v>165</v>
      </c>
      <c r="C26" s="56">
        <v>583</v>
      </c>
      <c r="D26" s="57">
        <f t="shared" si="6"/>
        <v>1.2376342716426783E-2</v>
      </c>
      <c r="E26" s="56">
        <v>583</v>
      </c>
      <c r="F26" s="57">
        <f t="shared" si="7"/>
        <v>1.2498660092185658E-2</v>
      </c>
      <c r="G26" s="58">
        <f>(E26-C26)/C26</f>
        <v>0</v>
      </c>
      <c r="H26" s="99"/>
      <c r="I26" s="59" t="s">
        <v>157</v>
      </c>
      <c r="J26" s="56">
        <v>583</v>
      </c>
      <c r="K26" s="57">
        <f t="shared" si="9"/>
        <v>1.2380810805071248E-2</v>
      </c>
      <c r="L26" s="56">
        <v>583</v>
      </c>
      <c r="M26" s="57">
        <f t="shared" si="10"/>
        <v>1.2609494971342058E-2</v>
      </c>
      <c r="N26" s="58">
        <f t="shared" si="11"/>
        <v>0</v>
      </c>
    </row>
    <row r="27" spans="2:14" ht="15" customHeight="1" x14ac:dyDescent="0.25">
      <c r="B27" s="188" t="s">
        <v>158</v>
      </c>
      <c r="C27" s="180">
        <v>27624</v>
      </c>
      <c r="D27" s="181">
        <f t="shared" si="6"/>
        <v>0.5864221118328875</v>
      </c>
      <c r="E27" s="180">
        <v>26629</v>
      </c>
      <c r="F27" s="181">
        <f t="shared" si="7"/>
        <v>0.57088648300996891</v>
      </c>
      <c r="G27" s="181">
        <f t="shared" si="8"/>
        <v>-3.6019403417318276E-2</v>
      </c>
      <c r="H27" s="99"/>
      <c r="I27" s="188" t="s">
        <v>158</v>
      </c>
      <c r="J27" s="180">
        <v>27073</v>
      </c>
      <c r="K27" s="181">
        <f t="shared" si="9"/>
        <v>0.5749325744866105</v>
      </c>
      <c r="L27" s="180">
        <v>26404</v>
      </c>
      <c r="M27" s="181">
        <f t="shared" si="10"/>
        <v>0.57108251324753978</v>
      </c>
      <c r="N27" s="181">
        <f t="shared" si="11"/>
        <v>-2.4710966645735605E-2</v>
      </c>
    </row>
    <row r="28" spans="2:14" ht="30" customHeight="1" x14ac:dyDescent="0.25">
      <c r="B28" s="60" t="s">
        <v>159</v>
      </c>
      <c r="C28" s="60"/>
      <c r="D28" s="60"/>
      <c r="E28" s="60"/>
      <c r="F28" s="60"/>
      <c r="G28" s="60"/>
      <c r="H28" s="99"/>
      <c r="I28" s="60" t="s">
        <v>159</v>
      </c>
      <c r="J28" s="60"/>
      <c r="K28" s="60"/>
      <c r="L28" s="60"/>
      <c r="M28" s="60"/>
      <c r="N28" s="60"/>
    </row>
    <row r="29" spans="2:14" ht="15" customHeight="1" x14ac:dyDescent="0.25"/>
    <row r="31" spans="2:14" ht="36" customHeight="1" x14ac:dyDescent="0.25">
      <c r="B31" s="44" t="s">
        <v>166</v>
      </c>
      <c r="C31" s="44"/>
      <c r="D31" s="44"/>
      <c r="E31" s="44"/>
      <c r="F31" s="44"/>
      <c r="G31" s="44"/>
      <c r="I31" s="44" t="s">
        <v>166</v>
      </c>
      <c r="J31" s="44"/>
      <c r="K31" s="44"/>
      <c r="L31" s="44"/>
      <c r="M31" s="44"/>
      <c r="N31" s="44"/>
    </row>
    <row r="32" spans="2:14" ht="30" customHeight="1" x14ac:dyDescent="0.25">
      <c r="B32" s="174"/>
      <c r="C32" s="46" t="str">
        <f>actualizaciones!$A$4</f>
        <v>I semestre 2013</v>
      </c>
      <c r="D32" s="47" t="s">
        <v>48</v>
      </c>
      <c r="E32" s="46" t="str">
        <f>actualizaciones!$B$4</f>
        <v>I semestre 2014</v>
      </c>
      <c r="F32" s="47" t="s">
        <v>48</v>
      </c>
      <c r="G32" s="175" t="s">
        <v>49</v>
      </c>
      <c r="H32" s="99"/>
      <c r="I32" s="174"/>
      <c r="J32" s="46" t="str">
        <f>actualizaciones!$A$5</f>
        <v>II semestre 2013</v>
      </c>
      <c r="K32" s="47" t="s">
        <v>48</v>
      </c>
      <c r="L32" s="46" t="str">
        <f>actualizaciones!$B$5</f>
        <v>II semestre 2014</v>
      </c>
      <c r="M32" s="47" t="s">
        <v>48</v>
      </c>
      <c r="N32" s="175" t="s">
        <v>49</v>
      </c>
    </row>
    <row r="33" spans="2:14" ht="15" customHeight="1" x14ac:dyDescent="0.25">
      <c r="B33" s="176" t="s">
        <v>152</v>
      </c>
      <c r="C33" s="177">
        <v>24893</v>
      </c>
      <c r="D33" s="178">
        <f t="shared" ref="D33:D38" si="12">C33/$C$33</f>
        <v>1</v>
      </c>
      <c r="E33" s="177">
        <v>24718</v>
      </c>
      <c r="F33" s="178">
        <f t="shared" ref="F33:F38" si="13">E33/$E$33</f>
        <v>1</v>
      </c>
      <c r="G33" s="178">
        <f t="shared" ref="G33:G38" si="14">(E33-C33)/C33</f>
        <v>-7.0300887799783071E-3</v>
      </c>
      <c r="H33" s="99"/>
      <c r="I33" s="176" t="s">
        <v>152</v>
      </c>
      <c r="J33" s="177">
        <v>24673</v>
      </c>
      <c r="K33" s="178">
        <f t="shared" ref="K33:K38" si="15">J33/$J$33</f>
        <v>1</v>
      </c>
      <c r="L33" s="177">
        <v>23818</v>
      </c>
      <c r="M33" s="178">
        <f t="shared" ref="M33:M38" si="16">L33/$L$33</f>
        <v>1</v>
      </c>
      <c r="N33" s="178">
        <f t="shared" ref="N33:N38" si="17">(L33-J33)/J33</f>
        <v>-3.4653264702306168E-2</v>
      </c>
    </row>
    <row r="34" spans="2:14" ht="15" customHeight="1" x14ac:dyDescent="0.25">
      <c r="B34" s="188" t="s">
        <v>153</v>
      </c>
      <c r="C34" s="180">
        <v>16607</v>
      </c>
      <c r="D34" s="181">
        <f t="shared" si="12"/>
        <v>0.66713533925199853</v>
      </c>
      <c r="E34" s="180">
        <v>16652</v>
      </c>
      <c r="F34" s="181">
        <f t="shared" si="13"/>
        <v>0.67367910025082933</v>
      </c>
      <c r="G34" s="181">
        <f t="shared" si="14"/>
        <v>2.7097007286084182E-3</v>
      </c>
      <c r="H34" s="99"/>
      <c r="I34" s="188" t="s">
        <v>153</v>
      </c>
      <c r="J34" s="180">
        <v>16607</v>
      </c>
      <c r="K34" s="181">
        <f t="shared" si="15"/>
        <v>0.6730839379078345</v>
      </c>
      <c r="L34" s="180">
        <v>15978</v>
      </c>
      <c r="M34" s="181">
        <f t="shared" si="16"/>
        <v>0.67083718196322106</v>
      </c>
      <c r="N34" s="181">
        <f t="shared" si="17"/>
        <v>-3.7875594628770999E-2</v>
      </c>
    </row>
    <row r="35" spans="2:14" ht="15" customHeight="1" x14ac:dyDescent="0.2">
      <c r="B35" s="59" t="s">
        <v>167</v>
      </c>
      <c r="C35" s="56">
        <v>13670</v>
      </c>
      <c r="D35" s="57">
        <f t="shared" si="12"/>
        <v>0.54915036355601976</v>
      </c>
      <c r="E35" s="56">
        <v>13670</v>
      </c>
      <c r="F35" s="57">
        <f t="shared" si="13"/>
        <v>0.55303827170483044</v>
      </c>
      <c r="G35" s="58">
        <f t="shared" si="14"/>
        <v>0</v>
      </c>
      <c r="H35" s="99"/>
      <c r="I35" s="59" t="s">
        <v>167</v>
      </c>
      <c r="J35" s="56">
        <v>13670</v>
      </c>
      <c r="K35" s="57">
        <f t="shared" si="15"/>
        <v>0.5540469338953512</v>
      </c>
      <c r="L35" s="56">
        <v>12986</v>
      </c>
      <c r="M35" s="57">
        <f t="shared" si="16"/>
        <v>0.54521790242673607</v>
      </c>
      <c r="N35" s="58">
        <f t="shared" si="17"/>
        <v>-5.0036576444769568E-2</v>
      </c>
    </row>
    <row r="36" spans="2:14" ht="15" customHeight="1" x14ac:dyDescent="0.2">
      <c r="B36" s="59" t="s">
        <v>156</v>
      </c>
      <c r="C36" s="56">
        <v>2573</v>
      </c>
      <c r="D36" s="57">
        <f t="shared" si="12"/>
        <v>0.10336239103362391</v>
      </c>
      <c r="E36" s="56">
        <v>2573</v>
      </c>
      <c r="F36" s="57">
        <f t="shared" si="13"/>
        <v>0.10409418237721499</v>
      </c>
      <c r="G36" s="58">
        <f t="shared" si="14"/>
        <v>0</v>
      </c>
      <c r="H36" s="99"/>
      <c r="I36" s="59" t="s">
        <v>156</v>
      </c>
      <c r="J36" s="56">
        <v>2573</v>
      </c>
      <c r="K36" s="57">
        <f t="shared" si="15"/>
        <v>0.10428403518015644</v>
      </c>
      <c r="L36" s="56">
        <v>2573</v>
      </c>
      <c r="M36" s="57">
        <f t="shared" si="16"/>
        <v>0.10802754219497859</v>
      </c>
      <c r="N36" s="58">
        <f t="shared" si="17"/>
        <v>0</v>
      </c>
    </row>
    <row r="37" spans="2:14" ht="15" customHeight="1" x14ac:dyDescent="0.2">
      <c r="B37" s="59" t="s">
        <v>157</v>
      </c>
      <c r="C37" s="56">
        <v>364</v>
      </c>
      <c r="D37" s="57">
        <f t="shared" si="12"/>
        <v>1.4622584662354879E-2</v>
      </c>
      <c r="E37" s="56">
        <v>409</v>
      </c>
      <c r="F37" s="57">
        <f t="shared" si="13"/>
        <v>1.6546646168783881E-2</v>
      </c>
      <c r="G37" s="58">
        <f t="shared" si="14"/>
        <v>0.12362637362637363</v>
      </c>
      <c r="H37" s="99"/>
      <c r="I37" s="59" t="s">
        <v>157</v>
      </c>
      <c r="J37" s="56">
        <v>364</v>
      </c>
      <c r="K37" s="57">
        <f t="shared" si="15"/>
        <v>1.4752968832326834E-2</v>
      </c>
      <c r="L37" s="56">
        <v>419</v>
      </c>
      <c r="M37" s="57">
        <f t="shared" si="16"/>
        <v>1.7591737341506423E-2</v>
      </c>
      <c r="N37" s="58">
        <f t="shared" si="17"/>
        <v>0.15109890109890109</v>
      </c>
    </row>
    <row r="38" spans="2:14" ht="15" customHeight="1" x14ac:dyDescent="0.25">
      <c r="B38" s="188" t="s">
        <v>158</v>
      </c>
      <c r="C38" s="180">
        <v>8286</v>
      </c>
      <c r="D38" s="181">
        <f t="shared" si="12"/>
        <v>0.33286466074800147</v>
      </c>
      <c r="E38" s="180">
        <v>8066</v>
      </c>
      <c r="F38" s="181">
        <f t="shared" si="13"/>
        <v>0.32632089974917067</v>
      </c>
      <c r="G38" s="181">
        <f t="shared" si="14"/>
        <v>-2.6550808592807146E-2</v>
      </c>
      <c r="H38" s="99"/>
      <c r="I38" s="188" t="s">
        <v>158</v>
      </c>
      <c r="J38" s="180">
        <v>8066</v>
      </c>
      <c r="K38" s="181">
        <f t="shared" si="15"/>
        <v>0.3269160620921655</v>
      </c>
      <c r="L38" s="180">
        <v>7840</v>
      </c>
      <c r="M38" s="181">
        <f t="shared" si="16"/>
        <v>0.32916281803677888</v>
      </c>
      <c r="N38" s="181">
        <f t="shared" si="17"/>
        <v>-2.8018844532606002E-2</v>
      </c>
    </row>
    <row r="39" spans="2:14" ht="30" customHeight="1" x14ac:dyDescent="0.25">
      <c r="B39" s="60" t="s">
        <v>159</v>
      </c>
      <c r="C39" s="60"/>
      <c r="D39" s="60"/>
      <c r="E39" s="60"/>
      <c r="F39" s="60"/>
      <c r="G39" s="60"/>
      <c r="H39" s="99"/>
      <c r="I39" s="60" t="s">
        <v>159</v>
      </c>
      <c r="J39" s="60"/>
      <c r="K39" s="60"/>
      <c r="L39" s="60"/>
      <c r="M39" s="60"/>
      <c r="N39" s="60"/>
    </row>
    <row r="42" spans="2:14" ht="36" customHeight="1" x14ac:dyDescent="0.25">
      <c r="B42" s="44" t="s">
        <v>169</v>
      </c>
      <c r="C42" s="44"/>
      <c r="D42" s="44"/>
      <c r="E42" s="44"/>
      <c r="F42" s="44"/>
      <c r="G42" s="44"/>
      <c r="I42" s="44" t="s">
        <v>169</v>
      </c>
      <c r="J42" s="44"/>
      <c r="K42" s="44"/>
      <c r="L42" s="44"/>
      <c r="M42" s="44"/>
      <c r="N42" s="44"/>
    </row>
    <row r="43" spans="2:14" ht="30" customHeight="1" x14ac:dyDescent="0.25">
      <c r="B43" s="174"/>
      <c r="C43" s="46" t="str">
        <f>actualizaciones!$A$4</f>
        <v>I semestre 2013</v>
      </c>
      <c r="D43" s="47" t="s">
        <v>48</v>
      </c>
      <c r="E43" s="46" t="str">
        <f>actualizaciones!$B$4</f>
        <v>I semestre 2014</v>
      </c>
      <c r="F43" s="47" t="s">
        <v>48</v>
      </c>
      <c r="G43" s="175" t="s">
        <v>49</v>
      </c>
      <c r="H43" s="99"/>
      <c r="I43" s="174"/>
      <c r="J43" s="46" t="str">
        <f>actualizaciones!$A$5</f>
        <v>II semestre 2013</v>
      </c>
      <c r="K43" s="47" t="s">
        <v>48</v>
      </c>
      <c r="L43" s="46" t="str">
        <f>actualizaciones!$B$5</f>
        <v>II semestre 2014</v>
      </c>
      <c r="M43" s="47" t="s">
        <v>48</v>
      </c>
      <c r="N43" s="175" t="s">
        <v>49</v>
      </c>
    </row>
    <row r="44" spans="2:14" ht="15" customHeight="1" x14ac:dyDescent="0.25">
      <c r="B44" s="176" t="s">
        <v>152</v>
      </c>
      <c r="C44" s="177">
        <v>164252</v>
      </c>
      <c r="D44" s="178">
        <f>C44/$C$44</f>
        <v>1</v>
      </c>
      <c r="E44" s="177">
        <v>162089</v>
      </c>
      <c r="F44" s="178">
        <f>E44/$E$44</f>
        <v>1</v>
      </c>
      <c r="G44" s="178">
        <f>(E44-C44)/C44</f>
        <v>-1.316878942113338E-2</v>
      </c>
      <c r="H44" s="99"/>
      <c r="I44" s="176" t="s">
        <v>152</v>
      </c>
      <c r="J44" s="177">
        <v>163645</v>
      </c>
      <c r="K44" s="178">
        <f>J44/$J$44</f>
        <v>1</v>
      </c>
      <c r="L44" s="177">
        <v>160815</v>
      </c>
      <c r="M44" s="178">
        <f>L44/$L$44</f>
        <v>1</v>
      </c>
      <c r="N44" s="178">
        <f>($L$44-$J$44)/$J$44</f>
        <v>-1.729353173026979E-2</v>
      </c>
    </row>
    <row r="45" spans="2:14" ht="15" customHeight="1" x14ac:dyDescent="0.25">
      <c r="B45" s="188" t="s">
        <v>153</v>
      </c>
      <c r="C45" s="180">
        <v>88003</v>
      </c>
      <c r="D45" s="181">
        <f t="shared" ref="D45:D51" si="18">C45/$C$44</f>
        <v>0.53578038623578406</v>
      </c>
      <c r="E45" s="180">
        <v>90384</v>
      </c>
      <c r="F45" s="181">
        <f t="shared" ref="F45:F51" si="19">E45/$E$44</f>
        <v>0.55761957936689099</v>
      </c>
      <c r="G45" s="181">
        <f t="shared" ref="G45:G50" si="20">(E45-C45)/C45</f>
        <v>2.7055895821733351E-2</v>
      </c>
      <c r="H45" s="99"/>
      <c r="I45" s="188" t="s">
        <v>153</v>
      </c>
      <c r="J45" s="180">
        <v>89398</v>
      </c>
      <c r="K45" s="181">
        <f t="shared" ref="K45:K51" si="21">J45/$J$44</f>
        <v>0.54629227901860733</v>
      </c>
      <c r="L45" s="180">
        <v>89549</v>
      </c>
      <c r="M45" s="181">
        <f t="shared" ref="M45:M51" si="22">L45/$L$44</f>
        <v>0.55684482168951899</v>
      </c>
      <c r="N45" s="181">
        <f>($L$45-$J$45)/$J$45</f>
        <v>1.6890758182509676E-3</v>
      </c>
    </row>
    <row r="46" spans="2:14" ht="15" customHeight="1" x14ac:dyDescent="0.2">
      <c r="B46" s="59" t="s">
        <v>154</v>
      </c>
      <c r="C46" s="56">
        <v>14031</v>
      </c>
      <c r="D46" s="57">
        <f t="shared" si="18"/>
        <v>8.5423617368433874E-2</v>
      </c>
      <c r="E46" s="56">
        <v>13589</v>
      </c>
      <c r="F46" s="57">
        <f t="shared" si="19"/>
        <v>8.3836657638704667E-2</v>
      </c>
      <c r="G46" s="58">
        <f t="shared" si="20"/>
        <v>-3.1501674862803794E-2</v>
      </c>
      <c r="H46" s="99"/>
      <c r="I46" s="59" t="s">
        <v>154</v>
      </c>
      <c r="J46" s="56">
        <v>13495</v>
      </c>
      <c r="K46" s="57">
        <f t="shared" si="21"/>
        <v>8.2465092120138098E-2</v>
      </c>
      <c r="L46" s="56">
        <v>13589</v>
      </c>
      <c r="M46" s="57">
        <f t="shared" si="22"/>
        <v>8.4500823928116156E-2</v>
      </c>
      <c r="N46" s="58">
        <f>($L$46-$J$46)/$J$46</f>
        <v>6.9655427936272697E-3</v>
      </c>
    </row>
    <row r="47" spans="2:14" ht="15" customHeight="1" x14ac:dyDescent="0.2">
      <c r="B47" s="59" t="s">
        <v>155</v>
      </c>
      <c r="C47" s="56">
        <v>52789</v>
      </c>
      <c r="D47" s="57">
        <f t="shared" si="18"/>
        <v>0.32139030270559871</v>
      </c>
      <c r="E47" s="56">
        <v>54554</v>
      </c>
      <c r="F47" s="57">
        <f t="shared" si="19"/>
        <v>0.33656818167796704</v>
      </c>
      <c r="G47" s="58">
        <f t="shared" si="20"/>
        <v>3.3434995927181799E-2</v>
      </c>
      <c r="H47" s="99"/>
      <c r="I47" s="59" t="s">
        <v>155</v>
      </c>
      <c r="J47" s="56">
        <v>54566</v>
      </c>
      <c r="K47" s="57">
        <f t="shared" si="21"/>
        <v>0.33344129059855177</v>
      </c>
      <c r="L47" s="56">
        <v>53870</v>
      </c>
      <c r="M47" s="57">
        <f t="shared" si="22"/>
        <v>0.33498118956564998</v>
      </c>
      <c r="N47" s="58">
        <f>($L$47-$J$47)/$J$47</f>
        <v>-1.2755195543012132E-2</v>
      </c>
    </row>
    <row r="48" spans="2:14" ht="15" customHeight="1" x14ac:dyDescent="0.2">
      <c r="B48" s="59" t="s">
        <v>156</v>
      </c>
      <c r="C48" s="56">
        <v>17949</v>
      </c>
      <c r="D48" s="57">
        <f t="shared" si="18"/>
        <v>0.10927720819228989</v>
      </c>
      <c r="E48" s="56">
        <v>18842</v>
      </c>
      <c r="F48" s="57">
        <f t="shared" si="19"/>
        <v>0.11624477910283856</v>
      </c>
      <c r="G48" s="58">
        <f t="shared" si="20"/>
        <v>4.9752075324530617E-2</v>
      </c>
      <c r="H48" s="99"/>
      <c r="I48" s="59" t="s">
        <v>156</v>
      </c>
      <c r="J48" s="56">
        <v>17983</v>
      </c>
      <c r="K48" s="57">
        <f t="shared" si="21"/>
        <v>0.10989031134467903</v>
      </c>
      <c r="L48" s="56">
        <v>18669</v>
      </c>
      <c r="M48" s="57">
        <f t="shared" si="22"/>
        <v>0.11608991698535584</v>
      </c>
      <c r="N48" s="58">
        <f>($L$48-$J$48)/$J$48</f>
        <v>3.8147138964577658E-2</v>
      </c>
    </row>
    <row r="49" spans="2:16" ht="15" customHeight="1" x14ac:dyDescent="0.2">
      <c r="B49" s="59" t="s">
        <v>168</v>
      </c>
      <c r="C49" s="56">
        <v>2153</v>
      </c>
      <c r="D49" s="57">
        <f t="shared" si="18"/>
        <v>1.3107907361858608E-2</v>
      </c>
      <c r="E49" s="56">
        <v>2190</v>
      </c>
      <c r="F49" s="57">
        <f t="shared" si="19"/>
        <v>1.3511095756035265E-2</v>
      </c>
      <c r="G49" s="58">
        <f t="shared" si="20"/>
        <v>1.7185322805387832E-2</v>
      </c>
      <c r="H49" s="99"/>
      <c r="I49" s="59" t="s">
        <v>168</v>
      </c>
      <c r="J49" s="56">
        <v>2190</v>
      </c>
      <c r="K49" s="57">
        <f t="shared" si="21"/>
        <v>1.3382627028017966E-2</v>
      </c>
      <c r="L49" s="56">
        <v>2190</v>
      </c>
      <c r="M49" s="57">
        <f t="shared" si="22"/>
        <v>1.3618132636880888E-2</v>
      </c>
      <c r="N49" s="58">
        <f>($L$49-$J$49)/$J$49</f>
        <v>0</v>
      </c>
      <c r="P49" s="62" t="s">
        <v>160</v>
      </c>
    </row>
    <row r="50" spans="2:16" ht="15" customHeight="1" x14ac:dyDescent="0.2">
      <c r="B50" s="59" t="s">
        <v>170</v>
      </c>
      <c r="C50" s="56">
        <v>1081</v>
      </c>
      <c r="D50" s="57">
        <f t="shared" si="18"/>
        <v>6.5813506076029512E-3</v>
      </c>
      <c r="E50" s="56">
        <v>1209</v>
      </c>
      <c r="F50" s="57">
        <f t="shared" si="19"/>
        <v>7.4588651913454953E-3</v>
      </c>
      <c r="G50" s="58">
        <f t="shared" si="20"/>
        <v>0.11840888066604996</v>
      </c>
      <c r="H50" s="99"/>
      <c r="I50" s="59" t="s">
        <v>170</v>
      </c>
      <c r="J50" s="56">
        <v>1164</v>
      </c>
      <c r="K50" s="57">
        <f t="shared" si="21"/>
        <v>7.1129579272205075E-3</v>
      </c>
      <c r="L50" s="56">
        <v>1231</v>
      </c>
      <c r="M50" s="57">
        <f t="shared" si="22"/>
        <v>7.6547585735161523E-3</v>
      </c>
      <c r="N50" s="58">
        <f>($L$50-$J$50)/$J$50</f>
        <v>5.756013745704467E-2</v>
      </c>
    </row>
    <row r="51" spans="2:16" ht="30" customHeight="1" x14ac:dyDescent="0.25">
      <c r="B51" s="188" t="s">
        <v>158</v>
      </c>
      <c r="C51" s="180">
        <v>76249</v>
      </c>
      <c r="D51" s="181">
        <f t="shared" si="18"/>
        <v>0.46421961376421594</v>
      </c>
      <c r="E51" s="180">
        <v>71705</v>
      </c>
      <c r="F51" s="181">
        <f t="shared" si="19"/>
        <v>0.44238042063310895</v>
      </c>
      <c r="G51" s="181">
        <f>(E51-C51)/C51</f>
        <v>-5.959422418654671E-2</v>
      </c>
      <c r="H51" s="99"/>
      <c r="I51" s="188" t="s">
        <v>158</v>
      </c>
      <c r="J51" s="180">
        <v>74247</v>
      </c>
      <c r="K51" s="181">
        <f t="shared" si="21"/>
        <v>0.45370772098139267</v>
      </c>
      <c r="L51" s="180">
        <v>71266</v>
      </c>
      <c r="M51" s="181">
        <f t="shared" si="22"/>
        <v>0.44315517831048101</v>
      </c>
      <c r="N51" s="181">
        <f>($L$51-$J$51)/$J$51</f>
        <v>-4.0149770361092033E-2</v>
      </c>
      <c r="P51" s="62" t="s">
        <v>161</v>
      </c>
    </row>
    <row r="52" spans="2:16" ht="24.95" customHeight="1" x14ac:dyDescent="0.25">
      <c r="B52" s="60" t="s">
        <v>159</v>
      </c>
      <c r="C52" s="60"/>
      <c r="D52" s="60"/>
      <c r="E52" s="60"/>
      <c r="F52" s="60"/>
      <c r="G52" s="60"/>
      <c r="H52" s="99"/>
      <c r="I52" s="60" t="s">
        <v>159</v>
      </c>
      <c r="J52" s="60"/>
      <c r="K52" s="60"/>
      <c r="L52" s="60"/>
      <c r="M52" s="60"/>
      <c r="N52" s="60"/>
      <c r="P52" s="189"/>
    </row>
    <row r="54" spans="2:16" ht="36" customHeight="1" x14ac:dyDescent="0.25">
      <c r="B54"/>
    </row>
    <row r="55" spans="2:16" ht="30" customHeight="1" x14ac:dyDescent="0.25">
      <c r="B55"/>
    </row>
    <row r="56" spans="2:16" ht="15" customHeight="1" x14ac:dyDescent="0.25">
      <c r="B56"/>
    </row>
    <row r="57" spans="2:16" ht="15" customHeight="1" x14ac:dyDescent="0.25">
      <c r="B57"/>
    </row>
    <row r="58" spans="2:16" ht="15" customHeight="1" x14ac:dyDescent="0.25">
      <c r="B58"/>
    </row>
    <row r="59" spans="2:16" ht="15" customHeight="1" x14ac:dyDescent="0.25">
      <c r="B59"/>
    </row>
    <row r="60" spans="2:16" ht="15" customHeight="1" x14ac:dyDescent="0.25">
      <c r="B60"/>
    </row>
    <row r="61" spans="2:16" ht="15" customHeight="1" x14ac:dyDescent="0.25">
      <c r="B61"/>
    </row>
    <row r="62" spans="2:16" ht="15" customHeight="1" x14ac:dyDescent="0.25">
      <c r="B62"/>
    </row>
    <row r="63" spans="2:16" ht="15" customHeight="1" x14ac:dyDescent="0.25">
      <c r="B63"/>
    </row>
    <row r="64" spans="2:16" ht="30" customHeight="1" x14ac:dyDescent="0.25">
      <c r="B64"/>
    </row>
    <row r="66" ht="54" customHeight="1" x14ac:dyDescent="0.25"/>
    <row r="67" ht="30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30" customHeight="1" x14ac:dyDescent="0.25"/>
  </sheetData>
  <mergeCells count="16">
    <mergeCell ref="B52:G52"/>
    <mergeCell ref="I52:N52"/>
    <mergeCell ref="B42:G42"/>
    <mergeCell ref="I42:N42"/>
    <mergeCell ref="B28:G28"/>
    <mergeCell ref="I28:N28"/>
    <mergeCell ref="B31:G31"/>
    <mergeCell ref="I31:N31"/>
    <mergeCell ref="B39:G39"/>
    <mergeCell ref="I39:N39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9" location="'Gráfica plazas estim tipo categ'!A1" tooltip="Ir a gráfica" display="Gráfica"/>
    <hyperlink ref="P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1" manualBreakCount="1">
    <brk id="29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zoomScaleNormal="100" workbookViewId="0">
      <selection activeCell="J93" sqref="J93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62" t="s">
        <v>59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1" manualBreakCount="1">
    <brk id="46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I13" sqref="I13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62" t="s">
        <v>59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5"/>
  <sheetViews>
    <sheetView showGridLines="0" showRowColHeaders="0" zoomScaleNormal="100" workbookViewId="0">
      <selection activeCell="B23" sqref="B23:B26"/>
    </sheetView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46</v>
      </c>
      <c r="C5" s="44"/>
      <c r="D5" s="44"/>
      <c r="E5" s="44"/>
      <c r="F5" s="44"/>
      <c r="G5" s="44"/>
    </row>
    <row r="6" spans="2:7" ht="42" customHeight="1" x14ac:dyDescent="0.25">
      <c r="B6" s="45" t="s">
        <v>47</v>
      </c>
      <c r="C6" s="46" t="str">
        <f>actualizaciones!A3</f>
        <v>acum. sept. 2013</v>
      </c>
      <c r="D6" s="47" t="s">
        <v>48</v>
      </c>
      <c r="E6" s="46" t="str">
        <f>actualizaciones!A2</f>
        <v>acum. sept. 2014</v>
      </c>
      <c r="F6" s="47" t="s">
        <v>48</v>
      </c>
      <c r="G6" s="48" t="s">
        <v>49</v>
      </c>
    </row>
    <row r="7" spans="2:7" ht="15" customHeight="1" x14ac:dyDescent="0.25">
      <c r="B7" s="49" t="s">
        <v>50</v>
      </c>
      <c r="C7" s="50"/>
      <c r="D7" s="50"/>
      <c r="E7" s="50"/>
      <c r="F7" s="50"/>
      <c r="G7" s="50"/>
    </row>
    <row r="8" spans="2:7" ht="15" customHeight="1" x14ac:dyDescent="0.25">
      <c r="B8" s="51" t="s">
        <v>51</v>
      </c>
      <c r="C8" s="52">
        <v>3664818</v>
      </c>
      <c r="D8" s="53">
        <f>C8/C8</f>
        <v>1</v>
      </c>
      <c r="E8" s="52">
        <v>3846604</v>
      </c>
      <c r="F8" s="53">
        <f>E8/E8</f>
        <v>1</v>
      </c>
      <c r="G8" s="53">
        <f>(E8-C8)/C8</f>
        <v>4.9603008935232257E-2</v>
      </c>
    </row>
    <row r="9" spans="2:7" ht="15" customHeight="1" x14ac:dyDescent="0.25">
      <c r="B9" s="51" t="s">
        <v>52</v>
      </c>
      <c r="C9" s="52">
        <v>2369850</v>
      </c>
      <c r="D9" s="53">
        <f>C9/C8</f>
        <v>0.64664875581816073</v>
      </c>
      <c r="E9" s="52">
        <v>2535304</v>
      </c>
      <c r="F9" s="53">
        <f>E9/E8</f>
        <v>0.65910189871377456</v>
      </c>
      <c r="G9" s="53">
        <f>(E9-C9)/C9</f>
        <v>6.9816233094921618E-2</v>
      </c>
    </row>
    <row r="10" spans="2:7" ht="15" customHeight="1" x14ac:dyDescent="0.2">
      <c r="B10" s="54" t="s">
        <v>53</v>
      </c>
      <c r="C10" s="52">
        <v>1294968</v>
      </c>
      <c r="D10" s="53">
        <f>C10/C8</f>
        <v>0.35335124418183933</v>
      </c>
      <c r="E10" s="52">
        <v>1311300</v>
      </c>
      <c r="F10" s="53">
        <f>E10/E8</f>
        <v>0.34089810128622544</v>
      </c>
      <c r="G10" s="53">
        <f>(E10-C10)/C10</f>
        <v>1.2611894656856385E-2</v>
      </c>
    </row>
    <row r="11" spans="2:7" ht="15" customHeight="1" x14ac:dyDescent="0.25">
      <c r="B11" s="49" t="s">
        <v>54</v>
      </c>
      <c r="C11" s="50"/>
      <c r="D11" s="50"/>
      <c r="E11" s="50"/>
      <c r="F11" s="50"/>
      <c r="G11" s="50"/>
    </row>
    <row r="12" spans="2:7" ht="15" customHeight="1" x14ac:dyDescent="0.25">
      <c r="B12" s="55" t="s">
        <v>51</v>
      </c>
      <c r="C12" s="56">
        <v>1298827</v>
      </c>
      <c r="D12" s="57">
        <f>C12/C12</f>
        <v>1</v>
      </c>
      <c r="E12" s="56">
        <v>1345094</v>
      </c>
      <c r="F12" s="57">
        <f>E12/E12</f>
        <v>1</v>
      </c>
      <c r="G12" s="58">
        <f>(E12-C12)/C12</f>
        <v>3.5622142132862959E-2</v>
      </c>
    </row>
    <row r="13" spans="2:7" ht="15" customHeight="1" x14ac:dyDescent="0.25">
      <c r="B13" s="55" t="s">
        <v>52</v>
      </c>
      <c r="C13" s="56">
        <v>905698</v>
      </c>
      <c r="D13" s="57">
        <f>C13/C12</f>
        <v>0.69731996640045213</v>
      </c>
      <c r="E13" s="56">
        <v>973188</v>
      </c>
      <c r="F13" s="57">
        <f>E13/E12</f>
        <v>0.72350928633983946</v>
      </c>
      <c r="G13" s="58">
        <f>(E13-C13)/C13</f>
        <v>7.4517112768273747E-2</v>
      </c>
    </row>
    <row r="14" spans="2:7" ht="15" customHeight="1" x14ac:dyDescent="0.25">
      <c r="B14" s="55" t="s">
        <v>53</v>
      </c>
      <c r="C14" s="56">
        <v>393129</v>
      </c>
      <c r="D14" s="57">
        <f>C14/C12</f>
        <v>0.30268003359954793</v>
      </c>
      <c r="E14" s="56">
        <v>371906</v>
      </c>
      <c r="F14" s="57">
        <f>E14/E12</f>
        <v>0.27649071366016054</v>
      </c>
      <c r="G14" s="58">
        <f>(E14-C14)/C14</f>
        <v>-5.3984824319752552E-2</v>
      </c>
    </row>
    <row r="15" spans="2:7" ht="15" customHeight="1" x14ac:dyDescent="0.2">
      <c r="B15" s="34" t="s">
        <v>55</v>
      </c>
      <c r="C15" s="35"/>
      <c r="D15" s="36"/>
      <c r="E15" s="35"/>
      <c r="F15" s="36"/>
      <c r="G15" s="35"/>
    </row>
    <row r="16" spans="2:7" ht="15" customHeight="1" x14ac:dyDescent="0.25">
      <c r="B16" s="55" t="s">
        <v>51</v>
      </c>
      <c r="C16" s="56">
        <v>1050745</v>
      </c>
      <c r="D16" s="57">
        <f>C16/C16</f>
        <v>1</v>
      </c>
      <c r="E16" s="56">
        <v>1103547</v>
      </c>
      <c r="F16" s="57">
        <f>E16/E16</f>
        <v>1</v>
      </c>
      <c r="G16" s="58">
        <f>(E16-C16)/C16</f>
        <v>5.0251964082627089E-2</v>
      </c>
    </row>
    <row r="17" spans="2:12" ht="15" customHeight="1" x14ac:dyDescent="0.25">
      <c r="B17" s="55" t="s">
        <v>52</v>
      </c>
      <c r="C17" s="56">
        <v>518976</v>
      </c>
      <c r="D17" s="57">
        <f>C17/C16</f>
        <v>0.49391241452493229</v>
      </c>
      <c r="E17" s="56">
        <v>561474</v>
      </c>
      <c r="F17" s="57">
        <f>E17/E16</f>
        <v>0.50879029166859224</v>
      </c>
      <c r="G17" s="58">
        <f>(E17-C17)/C17</f>
        <v>8.1888179800221977E-2</v>
      </c>
    </row>
    <row r="18" spans="2:12" ht="15" customHeight="1" x14ac:dyDescent="0.25">
      <c r="B18" s="55" t="s">
        <v>53</v>
      </c>
      <c r="C18" s="56">
        <v>531769</v>
      </c>
      <c r="D18" s="57">
        <f>C18/C16</f>
        <v>0.50608758547506771</v>
      </c>
      <c r="E18" s="56">
        <v>542073</v>
      </c>
      <c r="F18" s="57">
        <f>E18/E16</f>
        <v>0.4912097083314077</v>
      </c>
      <c r="G18" s="58">
        <f>(E18-C18)/C18</f>
        <v>1.9376834678215542E-2</v>
      </c>
    </row>
    <row r="19" spans="2:12" ht="15" customHeight="1" x14ac:dyDescent="0.25">
      <c r="B19" s="49" t="s">
        <v>56</v>
      </c>
      <c r="C19" s="50"/>
      <c r="D19" s="50"/>
      <c r="E19" s="50"/>
      <c r="F19" s="50"/>
      <c r="G19" s="50"/>
    </row>
    <row r="20" spans="2:12" ht="15" customHeight="1" x14ac:dyDescent="0.25">
      <c r="B20" s="55" t="s">
        <v>51</v>
      </c>
      <c r="C20" s="56">
        <v>552396</v>
      </c>
      <c r="D20" s="57">
        <f>C20/C20</f>
        <v>1</v>
      </c>
      <c r="E20" s="56">
        <v>579407</v>
      </c>
      <c r="F20" s="57">
        <f>E20/E20</f>
        <v>1</v>
      </c>
      <c r="G20" s="58">
        <f>(E20-C20)/C20</f>
        <v>4.8897892091905079E-2</v>
      </c>
    </row>
    <row r="21" spans="2:12" ht="15" customHeight="1" x14ac:dyDescent="0.25">
      <c r="B21" s="55" t="s">
        <v>52</v>
      </c>
      <c r="C21" s="56">
        <v>406931</v>
      </c>
      <c r="D21" s="57">
        <f>C21/C20</f>
        <v>0.73666536325389753</v>
      </c>
      <c r="E21" s="56">
        <v>422653</v>
      </c>
      <c r="F21" s="57">
        <f>E21/E20</f>
        <v>0.72945787676020479</v>
      </c>
      <c r="G21" s="58">
        <f>(E21-C21)/C21</f>
        <v>3.8635542634992172E-2</v>
      </c>
    </row>
    <row r="22" spans="2:12" ht="15" customHeight="1" x14ac:dyDescent="0.2">
      <c r="B22" s="59" t="s">
        <v>53</v>
      </c>
      <c r="C22" s="56">
        <v>145465</v>
      </c>
      <c r="D22" s="57">
        <f>C22/C20</f>
        <v>0.26333463674610241</v>
      </c>
      <c r="E22" s="56">
        <v>156754</v>
      </c>
      <c r="F22" s="57">
        <f>E22/E20</f>
        <v>0.27054212323979515</v>
      </c>
      <c r="G22" s="58">
        <f>(E22-C22)/C22</f>
        <v>7.7606297047399714E-2</v>
      </c>
    </row>
    <row r="23" spans="2:12" ht="15" customHeight="1" x14ac:dyDescent="0.25">
      <c r="B23" s="60" t="s">
        <v>58</v>
      </c>
      <c r="C23" s="60"/>
      <c r="D23" s="60"/>
      <c r="E23" s="60"/>
      <c r="F23" s="60"/>
      <c r="G23" s="60"/>
    </row>
    <row r="24" spans="2:12" ht="15" customHeight="1" x14ac:dyDescent="0.25"/>
    <row r="25" spans="2:12" ht="30" customHeight="1" x14ac:dyDescent="0.25">
      <c r="B25" s="61"/>
      <c r="C25" s="61"/>
      <c r="D25" s="61"/>
      <c r="E25" s="61"/>
      <c r="F25" s="61"/>
      <c r="G25" s="62" t="s">
        <v>44</v>
      </c>
      <c r="H25" s="61"/>
      <c r="I25" s="61"/>
      <c r="J25" s="61"/>
      <c r="K25" s="61"/>
      <c r="L25" s="61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0" customWidth="1"/>
    <col min="2" max="2" width="21.7109375" style="190" customWidth="1"/>
    <col min="3" max="4" width="11.7109375" style="190" customWidth="1"/>
    <col min="5" max="5" width="12.7109375" style="190" customWidth="1"/>
    <col min="6" max="7" width="11.7109375" style="190" customWidth="1"/>
    <col min="8" max="10" width="7.7109375" style="190" customWidth="1"/>
    <col min="11" max="11" width="8.85546875" style="190" customWidth="1"/>
    <col min="12" max="15" width="7.7109375" style="190" customWidth="1"/>
    <col min="16" max="16" width="8.85546875" style="190" customWidth="1"/>
    <col min="17" max="19" width="7.7109375" style="190" customWidth="1"/>
    <col min="20" max="20" width="9.5703125" style="190" customWidth="1"/>
    <col min="21" max="21" width="8.85546875" style="190" customWidth="1"/>
    <col min="22" max="25" width="7.7109375" style="190" customWidth="1"/>
    <col min="26" max="26" width="9" style="190" bestFit="1" customWidth="1"/>
    <col min="27" max="255" width="16.5703125" style="190"/>
    <col min="256" max="256" width="3.7109375" style="190" customWidth="1"/>
    <col min="257" max="257" width="20.7109375" style="190" bestFit="1" customWidth="1"/>
    <col min="258" max="258" width="27.5703125" style="190" bestFit="1" customWidth="1"/>
    <col min="259" max="259" width="13" style="190" bestFit="1" customWidth="1"/>
    <col min="260" max="260" width="12.85546875" style="190" customWidth="1"/>
    <col min="261" max="261" width="15" style="190" bestFit="1" customWidth="1"/>
    <col min="262" max="262" width="15.28515625" style="190" bestFit="1" customWidth="1"/>
    <col min="263" max="263" width="13.85546875" style="190" bestFit="1" customWidth="1"/>
    <col min="264" max="266" width="7.7109375" style="190" customWidth="1"/>
    <col min="267" max="267" width="8.85546875" style="190" customWidth="1"/>
    <col min="268" max="271" width="7.7109375" style="190" customWidth="1"/>
    <col min="272" max="272" width="8.85546875" style="190" customWidth="1"/>
    <col min="273" max="275" width="7.7109375" style="190" customWidth="1"/>
    <col min="276" max="276" width="9.5703125" style="190" customWidth="1"/>
    <col min="277" max="277" width="8.85546875" style="190" customWidth="1"/>
    <col min="278" max="281" width="7.7109375" style="190" customWidth="1"/>
    <col min="282" max="282" width="9" style="190" bestFit="1" customWidth="1"/>
    <col min="283" max="511" width="16.5703125" style="190"/>
    <col min="512" max="512" width="3.7109375" style="190" customWidth="1"/>
    <col min="513" max="513" width="20.7109375" style="190" bestFit="1" customWidth="1"/>
    <col min="514" max="514" width="27.5703125" style="190" bestFit="1" customWidth="1"/>
    <col min="515" max="515" width="13" style="190" bestFit="1" customWidth="1"/>
    <col min="516" max="516" width="12.85546875" style="190" customWidth="1"/>
    <col min="517" max="517" width="15" style="190" bestFit="1" customWidth="1"/>
    <col min="518" max="518" width="15.28515625" style="190" bestFit="1" customWidth="1"/>
    <col min="519" max="519" width="13.85546875" style="190" bestFit="1" customWidth="1"/>
    <col min="520" max="522" width="7.7109375" style="190" customWidth="1"/>
    <col min="523" max="523" width="8.85546875" style="190" customWidth="1"/>
    <col min="524" max="527" width="7.7109375" style="190" customWidth="1"/>
    <col min="528" max="528" width="8.85546875" style="190" customWidth="1"/>
    <col min="529" max="531" width="7.7109375" style="190" customWidth="1"/>
    <col min="532" max="532" width="9.5703125" style="190" customWidth="1"/>
    <col min="533" max="533" width="8.85546875" style="190" customWidth="1"/>
    <col min="534" max="537" width="7.7109375" style="190" customWidth="1"/>
    <col min="538" max="538" width="9" style="190" bestFit="1" customWidth="1"/>
    <col min="539" max="767" width="16.5703125" style="190"/>
    <col min="768" max="768" width="3.7109375" style="190" customWidth="1"/>
    <col min="769" max="769" width="20.7109375" style="190" bestFit="1" customWidth="1"/>
    <col min="770" max="770" width="27.5703125" style="190" bestFit="1" customWidth="1"/>
    <col min="771" max="771" width="13" style="190" bestFit="1" customWidth="1"/>
    <col min="772" max="772" width="12.85546875" style="190" customWidth="1"/>
    <col min="773" max="773" width="15" style="190" bestFit="1" customWidth="1"/>
    <col min="774" max="774" width="15.28515625" style="190" bestFit="1" customWidth="1"/>
    <col min="775" max="775" width="13.85546875" style="190" bestFit="1" customWidth="1"/>
    <col min="776" max="778" width="7.7109375" style="190" customWidth="1"/>
    <col min="779" max="779" width="8.85546875" style="190" customWidth="1"/>
    <col min="780" max="783" width="7.7109375" style="190" customWidth="1"/>
    <col min="784" max="784" width="8.85546875" style="190" customWidth="1"/>
    <col min="785" max="787" width="7.7109375" style="190" customWidth="1"/>
    <col min="788" max="788" width="9.5703125" style="190" customWidth="1"/>
    <col min="789" max="789" width="8.85546875" style="190" customWidth="1"/>
    <col min="790" max="793" width="7.7109375" style="190" customWidth="1"/>
    <col min="794" max="794" width="9" style="190" bestFit="1" customWidth="1"/>
    <col min="795" max="1023" width="16.5703125" style="190"/>
    <col min="1024" max="1024" width="3.7109375" style="190" customWidth="1"/>
    <col min="1025" max="1025" width="20.7109375" style="190" bestFit="1" customWidth="1"/>
    <col min="1026" max="1026" width="27.5703125" style="190" bestFit="1" customWidth="1"/>
    <col min="1027" max="1027" width="13" style="190" bestFit="1" customWidth="1"/>
    <col min="1028" max="1028" width="12.85546875" style="190" customWidth="1"/>
    <col min="1029" max="1029" width="15" style="190" bestFit="1" customWidth="1"/>
    <col min="1030" max="1030" width="15.28515625" style="190" bestFit="1" customWidth="1"/>
    <col min="1031" max="1031" width="13.85546875" style="190" bestFit="1" customWidth="1"/>
    <col min="1032" max="1034" width="7.7109375" style="190" customWidth="1"/>
    <col min="1035" max="1035" width="8.85546875" style="190" customWidth="1"/>
    <col min="1036" max="1039" width="7.7109375" style="190" customWidth="1"/>
    <col min="1040" max="1040" width="8.85546875" style="190" customWidth="1"/>
    <col min="1041" max="1043" width="7.7109375" style="190" customWidth="1"/>
    <col min="1044" max="1044" width="9.5703125" style="190" customWidth="1"/>
    <col min="1045" max="1045" width="8.85546875" style="190" customWidth="1"/>
    <col min="1046" max="1049" width="7.7109375" style="190" customWidth="1"/>
    <col min="1050" max="1050" width="9" style="190" bestFit="1" customWidth="1"/>
    <col min="1051" max="1279" width="16.5703125" style="190"/>
    <col min="1280" max="1280" width="3.7109375" style="190" customWidth="1"/>
    <col min="1281" max="1281" width="20.7109375" style="190" bestFit="1" customWidth="1"/>
    <col min="1282" max="1282" width="27.5703125" style="190" bestFit="1" customWidth="1"/>
    <col min="1283" max="1283" width="13" style="190" bestFit="1" customWidth="1"/>
    <col min="1284" max="1284" width="12.85546875" style="190" customWidth="1"/>
    <col min="1285" max="1285" width="15" style="190" bestFit="1" customWidth="1"/>
    <col min="1286" max="1286" width="15.28515625" style="190" bestFit="1" customWidth="1"/>
    <col min="1287" max="1287" width="13.85546875" style="190" bestFit="1" customWidth="1"/>
    <col min="1288" max="1290" width="7.7109375" style="190" customWidth="1"/>
    <col min="1291" max="1291" width="8.85546875" style="190" customWidth="1"/>
    <col min="1292" max="1295" width="7.7109375" style="190" customWidth="1"/>
    <col min="1296" max="1296" width="8.85546875" style="190" customWidth="1"/>
    <col min="1297" max="1299" width="7.7109375" style="190" customWidth="1"/>
    <col min="1300" max="1300" width="9.5703125" style="190" customWidth="1"/>
    <col min="1301" max="1301" width="8.85546875" style="190" customWidth="1"/>
    <col min="1302" max="1305" width="7.7109375" style="190" customWidth="1"/>
    <col min="1306" max="1306" width="9" style="190" bestFit="1" customWidth="1"/>
    <col min="1307" max="1535" width="16.5703125" style="190"/>
    <col min="1536" max="1536" width="3.7109375" style="190" customWidth="1"/>
    <col min="1537" max="1537" width="20.7109375" style="190" bestFit="1" customWidth="1"/>
    <col min="1538" max="1538" width="27.5703125" style="190" bestFit="1" customWidth="1"/>
    <col min="1539" max="1539" width="13" style="190" bestFit="1" customWidth="1"/>
    <col min="1540" max="1540" width="12.85546875" style="190" customWidth="1"/>
    <col min="1541" max="1541" width="15" style="190" bestFit="1" customWidth="1"/>
    <col min="1542" max="1542" width="15.28515625" style="190" bestFit="1" customWidth="1"/>
    <col min="1543" max="1543" width="13.85546875" style="190" bestFit="1" customWidth="1"/>
    <col min="1544" max="1546" width="7.7109375" style="190" customWidth="1"/>
    <col min="1547" max="1547" width="8.85546875" style="190" customWidth="1"/>
    <col min="1548" max="1551" width="7.7109375" style="190" customWidth="1"/>
    <col min="1552" max="1552" width="8.85546875" style="190" customWidth="1"/>
    <col min="1553" max="1555" width="7.7109375" style="190" customWidth="1"/>
    <col min="1556" max="1556" width="9.5703125" style="190" customWidth="1"/>
    <col min="1557" max="1557" width="8.85546875" style="190" customWidth="1"/>
    <col min="1558" max="1561" width="7.7109375" style="190" customWidth="1"/>
    <col min="1562" max="1562" width="9" style="190" bestFit="1" customWidth="1"/>
    <col min="1563" max="1791" width="16.5703125" style="190"/>
    <col min="1792" max="1792" width="3.7109375" style="190" customWidth="1"/>
    <col min="1793" max="1793" width="20.7109375" style="190" bestFit="1" customWidth="1"/>
    <col min="1794" max="1794" width="27.5703125" style="190" bestFit="1" customWidth="1"/>
    <col min="1795" max="1795" width="13" style="190" bestFit="1" customWidth="1"/>
    <col min="1796" max="1796" width="12.85546875" style="190" customWidth="1"/>
    <col min="1797" max="1797" width="15" style="190" bestFit="1" customWidth="1"/>
    <col min="1798" max="1798" width="15.28515625" style="190" bestFit="1" customWidth="1"/>
    <col min="1799" max="1799" width="13.85546875" style="190" bestFit="1" customWidth="1"/>
    <col min="1800" max="1802" width="7.7109375" style="190" customWidth="1"/>
    <col min="1803" max="1803" width="8.85546875" style="190" customWidth="1"/>
    <col min="1804" max="1807" width="7.7109375" style="190" customWidth="1"/>
    <col min="1808" max="1808" width="8.85546875" style="190" customWidth="1"/>
    <col min="1809" max="1811" width="7.7109375" style="190" customWidth="1"/>
    <col min="1812" max="1812" width="9.5703125" style="190" customWidth="1"/>
    <col min="1813" max="1813" width="8.85546875" style="190" customWidth="1"/>
    <col min="1814" max="1817" width="7.7109375" style="190" customWidth="1"/>
    <col min="1818" max="1818" width="9" style="190" bestFit="1" customWidth="1"/>
    <col min="1819" max="2047" width="16.5703125" style="190"/>
    <col min="2048" max="2048" width="3.7109375" style="190" customWidth="1"/>
    <col min="2049" max="2049" width="20.7109375" style="190" bestFit="1" customWidth="1"/>
    <col min="2050" max="2050" width="27.5703125" style="190" bestFit="1" customWidth="1"/>
    <col min="2051" max="2051" width="13" style="190" bestFit="1" customWidth="1"/>
    <col min="2052" max="2052" width="12.85546875" style="190" customWidth="1"/>
    <col min="2053" max="2053" width="15" style="190" bestFit="1" customWidth="1"/>
    <col min="2054" max="2054" width="15.28515625" style="190" bestFit="1" customWidth="1"/>
    <col min="2055" max="2055" width="13.85546875" style="190" bestFit="1" customWidth="1"/>
    <col min="2056" max="2058" width="7.7109375" style="190" customWidth="1"/>
    <col min="2059" max="2059" width="8.85546875" style="190" customWidth="1"/>
    <col min="2060" max="2063" width="7.7109375" style="190" customWidth="1"/>
    <col min="2064" max="2064" width="8.85546875" style="190" customWidth="1"/>
    <col min="2065" max="2067" width="7.7109375" style="190" customWidth="1"/>
    <col min="2068" max="2068" width="9.5703125" style="190" customWidth="1"/>
    <col min="2069" max="2069" width="8.85546875" style="190" customWidth="1"/>
    <col min="2070" max="2073" width="7.7109375" style="190" customWidth="1"/>
    <col min="2074" max="2074" width="9" style="190" bestFit="1" customWidth="1"/>
    <col min="2075" max="2303" width="16.5703125" style="190"/>
    <col min="2304" max="2304" width="3.7109375" style="190" customWidth="1"/>
    <col min="2305" max="2305" width="20.7109375" style="190" bestFit="1" customWidth="1"/>
    <col min="2306" max="2306" width="27.5703125" style="190" bestFit="1" customWidth="1"/>
    <col min="2307" max="2307" width="13" style="190" bestFit="1" customWidth="1"/>
    <col min="2308" max="2308" width="12.85546875" style="190" customWidth="1"/>
    <col min="2309" max="2309" width="15" style="190" bestFit="1" customWidth="1"/>
    <col min="2310" max="2310" width="15.28515625" style="190" bestFit="1" customWidth="1"/>
    <col min="2311" max="2311" width="13.85546875" style="190" bestFit="1" customWidth="1"/>
    <col min="2312" max="2314" width="7.7109375" style="190" customWidth="1"/>
    <col min="2315" max="2315" width="8.85546875" style="190" customWidth="1"/>
    <col min="2316" max="2319" width="7.7109375" style="190" customWidth="1"/>
    <col min="2320" max="2320" width="8.85546875" style="190" customWidth="1"/>
    <col min="2321" max="2323" width="7.7109375" style="190" customWidth="1"/>
    <col min="2324" max="2324" width="9.5703125" style="190" customWidth="1"/>
    <col min="2325" max="2325" width="8.85546875" style="190" customWidth="1"/>
    <col min="2326" max="2329" width="7.7109375" style="190" customWidth="1"/>
    <col min="2330" max="2330" width="9" style="190" bestFit="1" customWidth="1"/>
    <col min="2331" max="2559" width="16.5703125" style="190"/>
    <col min="2560" max="2560" width="3.7109375" style="190" customWidth="1"/>
    <col min="2561" max="2561" width="20.7109375" style="190" bestFit="1" customWidth="1"/>
    <col min="2562" max="2562" width="27.5703125" style="190" bestFit="1" customWidth="1"/>
    <col min="2563" max="2563" width="13" style="190" bestFit="1" customWidth="1"/>
    <col min="2564" max="2564" width="12.85546875" style="190" customWidth="1"/>
    <col min="2565" max="2565" width="15" style="190" bestFit="1" customWidth="1"/>
    <col min="2566" max="2566" width="15.28515625" style="190" bestFit="1" customWidth="1"/>
    <col min="2567" max="2567" width="13.85546875" style="190" bestFit="1" customWidth="1"/>
    <col min="2568" max="2570" width="7.7109375" style="190" customWidth="1"/>
    <col min="2571" max="2571" width="8.85546875" style="190" customWidth="1"/>
    <col min="2572" max="2575" width="7.7109375" style="190" customWidth="1"/>
    <col min="2576" max="2576" width="8.85546875" style="190" customWidth="1"/>
    <col min="2577" max="2579" width="7.7109375" style="190" customWidth="1"/>
    <col min="2580" max="2580" width="9.5703125" style="190" customWidth="1"/>
    <col min="2581" max="2581" width="8.85546875" style="190" customWidth="1"/>
    <col min="2582" max="2585" width="7.7109375" style="190" customWidth="1"/>
    <col min="2586" max="2586" width="9" style="190" bestFit="1" customWidth="1"/>
    <col min="2587" max="2815" width="16.5703125" style="190"/>
    <col min="2816" max="2816" width="3.7109375" style="190" customWidth="1"/>
    <col min="2817" max="2817" width="20.7109375" style="190" bestFit="1" customWidth="1"/>
    <col min="2818" max="2818" width="27.5703125" style="190" bestFit="1" customWidth="1"/>
    <col min="2819" max="2819" width="13" style="190" bestFit="1" customWidth="1"/>
    <col min="2820" max="2820" width="12.85546875" style="190" customWidth="1"/>
    <col min="2821" max="2821" width="15" style="190" bestFit="1" customWidth="1"/>
    <col min="2822" max="2822" width="15.28515625" style="190" bestFit="1" customWidth="1"/>
    <col min="2823" max="2823" width="13.85546875" style="190" bestFit="1" customWidth="1"/>
    <col min="2824" max="2826" width="7.7109375" style="190" customWidth="1"/>
    <col min="2827" max="2827" width="8.85546875" style="190" customWidth="1"/>
    <col min="2828" max="2831" width="7.7109375" style="190" customWidth="1"/>
    <col min="2832" max="2832" width="8.85546875" style="190" customWidth="1"/>
    <col min="2833" max="2835" width="7.7109375" style="190" customWidth="1"/>
    <col min="2836" max="2836" width="9.5703125" style="190" customWidth="1"/>
    <col min="2837" max="2837" width="8.85546875" style="190" customWidth="1"/>
    <col min="2838" max="2841" width="7.7109375" style="190" customWidth="1"/>
    <col min="2842" max="2842" width="9" style="190" bestFit="1" customWidth="1"/>
    <col min="2843" max="3071" width="16.5703125" style="190"/>
    <col min="3072" max="3072" width="3.7109375" style="190" customWidth="1"/>
    <col min="3073" max="3073" width="20.7109375" style="190" bestFit="1" customWidth="1"/>
    <col min="3074" max="3074" width="27.5703125" style="190" bestFit="1" customWidth="1"/>
    <col min="3075" max="3075" width="13" style="190" bestFit="1" customWidth="1"/>
    <col min="3076" max="3076" width="12.85546875" style="190" customWidth="1"/>
    <col min="3077" max="3077" width="15" style="190" bestFit="1" customWidth="1"/>
    <col min="3078" max="3078" width="15.28515625" style="190" bestFit="1" customWidth="1"/>
    <col min="3079" max="3079" width="13.85546875" style="190" bestFit="1" customWidth="1"/>
    <col min="3080" max="3082" width="7.7109375" style="190" customWidth="1"/>
    <col min="3083" max="3083" width="8.85546875" style="190" customWidth="1"/>
    <col min="3084" max="3087" width="7.7109375" style="190" customWidth="1"/>
    <col min="3088" max="3088" width="8.85546875" style="190" customWidth="1"/>
    <col min="3089" max="3091" width="7.7109375" style="190" customWidth="1"/>
    <col min="3092" max="3092" width="9.5703125" style="190" customWidth="1"/>
    <col min="3093" max="3093" width="8.85546875" style="190" customWidth="1"/>
    <col min="3094" max="3097" width="7.7109375" style="190" customWidth="1"/>
    <col min="3098" max="3098" width="9" style="190" bestFit="1" customWidth="1"/>
    <col min="3099" max="3327" width="16.5703125" style="190"/>
    <col min="3328" max="3328" width="3.7109375" style="190" customWidth="1"/>
    <col min="3329" max="3329" width="20.7109375" style="190" bestFit="1" customWidth="1"/>
    <col min="3330" max="3330" width="27.5703125" style="190" bestFit="1" customWidth="1"/>
    <col min="3331" max="3331" width="13" style="190" bestFit="1" customWidth="1"/>
    <col min="3332" max="3332" width="12.85546875" style="190" customWidth="1"/>
    <col min="3333" max="3333" width="15" style="190" bestFit="1" customWidth="1"/>
    <col min="3334" max="3334" width="15.28515625" style="190" bestFit="1" customWidth="1"/>
    <col min="3335" max="3335" width="13.85546875" style="190" bestFit="1" customWidth="1"/>
    <col min="3336" max="3338" width="7.7109375" style="190" customWidth="1"/>
    <col min="3339" max="3339" width="8.85546875" style="190" customWidth="1"/>
    <col min="3340" max="3343" width="7.7109375" style="190" customWidth="1"/>
    <col min="3344" max="3344" width="8.85546875" style="190" customWidth="1"/>
    <col min="3345" max="3347" width="7.7109375" style="190" customWidth="1"/>
    <col min="3348" max="3348" width="9.5703125" style="190" customWidth="1"/>
    <col min="3349" max="3349" width="8.85546875" style="190" customWidth="1"/>
    <col min="3350" max="3353" width="7.7109375" style="190" customWidth="1"/>
    <col min="3354" max="3354" width="9" style="190" bestFit="1" customWidth="1"/>
    <col min="3355" max="3583" width="16.5703125" style="190"/>
    <col min="3584" max="3584" width="3.7109375" style="190" customWidth="1"/>
    <col min="3585" max="3585" width="20.7109375" style="190" bestFit="1" customWidth="1"/>
    <col min="3586" max="3586" width="27.5703125" style="190" bestFit="1" customWidth="1"/>
    <col min="3587" max="3587" width="13" style="190" bestFit="1" customWidth="1"/>
    <col min="3588" max="3588" width="12.85546875" style="190" customWidth="1"/>
    <col min="3589" max="3589" width="15" style="190" bestFit="1" customWidth="1"/>
    <col min="3590" max="3590" width="15.28515625" style="190" bestFit="1" customWidth="1"/>
    <col min="3591" max="3591" width="13.85546875" style="190" bestFit="1" customWidth="1"/>
    <col min="3592" max="3594" width="7.7109375" style="190" customWidth="1"/>
    <col min="3595" max="3595" width="8.85546875" style="190" customWidth="1"/>
    <col min="3596" max="3599" width="7.7109375" style="190" customWidth="1"/>
    <col min="3600" max="3600" width="8.85546875" style="190" customWidth="1"/>
    <col min="3601" max="3603" width="7.7109375" style="190" customWidth="1"/>
    <col min="3604" max="3604" width="9.5703125" style="190" customWidth="1"/>
    <col min="3605" max="3605" width="8.85546875" style="190" customWidth="1"/>
    <col min="3606" max="3609" width="7.7109375" style="190" customWidth="1"/>
    <col min="3610" max="3610" width="9" style="190" bestFit="1" customWidth="1"/>
    <col min="3611" max="3839" width="16.5703125" style="190"/>
    <col min="3840" max="3840" width="3.7109375" style="190" customWidth="1"/>
    <col min="3841" max="3841" width="20.7109375" style="190" bestFit="1" customWidth="1"/>
    <col min="3842" max="3842" width="27.5703125" style="190" bestFit="1" customWidth="1"/>
    <col min="3843" max="3843" width="13" style="190" bestFit="1" customWidth="1"/>
    <col min="3844" max="3844" width="12.85546875" style="190" customWidth="1"/>
    <col min="3845" max="3845" width="15" style="190" bestFit="1" customWidth="1"/>
    <col min="3846" max="3846" width="15.28515625" style="190" bestFit="1" customWidth="1"/>
    <col min="3847" max="3847" width="13.85546875" style="190" bestFit="1" customWidth="1"/>
    <col min="3848" max="3850" width="7.7109375" style="190" customWidth="1"/>
    <col min="3851" max="3851" width="8.85546875" style="190" customWidth="1"/>
    <col min="3852" max="3855" width="7.7109375" style="190" customWidth="1"/>
    <col min="3856" max="3856" width="8.85546875" style="190" customWidth="1"/>
    <col min="3857" max="3859" width="7.7109375" style="190" customWidth="1"/>
    <col min="3860" max="3860" width="9.5703125" style="190" customWidth="1"/>
    <col min="3861" max="3861" width="8.85546875" style="190" customWidth="1"/>
    <col min="3862" max="3865" width="7.7109375" style="190" customWidth="1"/>
    <col min="3866" max="3866" width="9" style="190" bestFit="1" customWidth="1"/>
    <col min="3867" max="4095" width="16.5703125" style="190"/>
    <col min="4096" max="4096" width="3.7109375" style="190" customWidth="1"/>
    <col min="4097" max="4097" width="20.7109375" style="190" bestFit="1" customWidth="1"/>
    <col min="4098" max="4098" width="27.5703125" style="190" bestFit="1" customWidth="1"/>
    <col min="4099" max="4099" width="13" style="190" bestFit="1" customWidth="1"/>
    <col min="4100" max="4100" width="12.85546875" style="190" customWidth="1"/>
    <col min="4101" max="4101" width="15" style="190" bestFit="1" customWidth="1"/>
    <col min="4102" max="4102" width="15.28515625" style="190" bestFit="1" customWidth="1"/>
    <col min="4103" max="4103" width="13.85546875" style="190" bestFit="1" customWidth="1"/>
    <col min="4104" max="4106" width="7.7109375" style="190" customWidth="1"/>
    <col min="4107" max="4107" width="8.85546875" style="190" customWidth="1"/>
    <col min="4108" max="4111" width="7.7109375" style="190" customWidth="1"/>
    <col min="4112" max="4112" width="8.85546875" style="190" customWidth="1"/>
    <col min="4113" max="4115" width="7.7109375" style="190" customWidth="1"/>
    <col min="4116" max="4116" width="9.5703125" style="190" customWidth="1"/>
    <col min="4117" max="4117" width="8.85546875" style="190" customWidth="1"/>
    <col min="4118" max="4121" width="7.7109375" style="190" customWidth="1"/>
    <col min="4122" max="4122" width="9" style="190" bestFit="1" customWidth="1"/>
    <col min="4123" max="4351" width="16.5703125" style="190"/>
    <col min="4352" max="4352" width="3.7109375" style="190" customWidth="1"/>
    <col min="4353" max="4353" width="20.7109375" style="190" bestFit="1" customWidth="1"/>
    <col min="4354" max="4354" width="27.5703125" style="190" bestFit="1" customWidth="1"/>
    <col min="4355" max="4355" width="13" style="190" bestFit="1" customWidth="1"/>
    <col min="4356" max="4356" width="12.85546875" style="190" customWidth="1"/>
    <col min="4357" max="4357" width="15" style="190" bestFit="1" customWidth="1"/>
    <col min="4358" max="4358" width="15.28515625" style="190" bestFit="1" customWidth="1"/>
    <col min="4359" max="4359" width="13.85546875" style="190" bestFit="1" customWidth="1"/>
    <col min="4360" max="4362" width="7.7109375" style="190" customWidth="1"/>
    <col min="4363" max="4363" width="8.85546875" style="190" customWidth="1"/>
    <col min="4364" max="4367" width="7.7109375" style="190" customWidth="1"/>
    <col min="4368" max="4368" width="8.85546875" style="190" customWidth="1"/>
    <col min="4369" max="4371" width="7.7109375" style="190" customWidth="1"/>
    <col min="4372" max="4372" width="9.5703125" style="190" customWidth="1"/>
    <col min="4373" max="4373" width="8.85546875" style="190" customWidth="1"/>
    <col min="4374" max="4377" width="7.7109375" style="190" customWidth="1"/>
    <col min="4378" max="4378" width="9" style="190" bestFit="1" customWidth="1"/>
    <col min="4379" max="4607" width="16.5703125" style="190"/>
    <col min="4608" max="4608" width="3.7109375" style="190" customWidth="1"/>
    <col min="4609" max="4609" width="20.7109375" style="190" bestFit="1" customWidth="1"/>
    <col min="4610" max="4610" width="27.5703125" style="190" bestFit="1" customWidth="1"/>
    <col min="4611" max="4611" width="13" style="190" bestFit="1" customWidth="1"/>
    <col min="4612" max="4612" width="12.85546875" style="190" customWidth="1"/>
    <col min="4613" max="4613" width="15" style="190" bestFit="1" customWidth="1"/>
    <col min="4614" max="4614" width="15.28515625" style="190" bestFit="1" customWidth="1"/>
    <col min="4615" max="4615" width="13.85546875" style="190" bestFit="1" customWidth="1"/>
    <col min="4616" max="4618" width="7.7109375" style="190" customWidth="1"/>
    <col min="4619" max="4619" width="8.85546875" style="190" customWidth="1"/>
    <col min="4620" max="4623" width="7.7109375" style="190" customWidth="1"/>
    <col min="4624" max="4624" width="8.85546875" style="190" customWidth="1"/>
    <col min="4625" max="4627" width="7.7109375" style="190" customWidth="1"/>
    <col min="4628" max="4628" width="9.5703125" style="190" customWidth="1"/>
    <col min="4629" max="4629" width="8.85546875" style="190" customWidth="1"/>
    <col min="4630" max="4633" width="7.7109375" style="190" customWidth="1"/>
    <col min="4634" max="4634" width="9" style="190" bestFit="1" customWidth="1"/>
    <col min="4635" max="4863" width="16.5703125" style="190"/>
    <col min="4864" max="4864" width="3.7109375" style="190" customWidth="1"/>
    <col min="4865" max="4865" width="20.7109375" style="190" bestFit="1" customWidth="1"/>
    <col min="4866" max="4866" width="27.5703125" style="190" bestFit="1" customWidth="1"/>
    <col min="4867" max="4867" width="13" style="190" bestFit="1" customWidth="1"/>
    <col min="4868" max="4868" width="12.85546875" style="190" customWidth="1"/>
    <col min="4869" max="4869" width="15" style="190" bestFit="1" customWidth="1"/>
    <col min="4870" max="4870" width="15.28515625" style="190" bestFit="1" customWidth="1"/>
    <col min="4871" max="4871" width="13.85546875" style="190" bestFit="1" customWidth="1"/>
    <col min="4872" max="4874" width="7.7109375" style="190" customWidth="1"/>
    <col min="4875" max="4875" width="8.85546875" style="190" customWidth="1"/>
    <col min="4876" max="4879" width="7.7109375" style="190" customWidth="1"/>
    <col min="4880" max="4880" width="8.85546875" style="190" customWidth="1"/>
    <col min="4881" max="4883" width="7.7109375" style="190" customWidth="1"/>
    <col min="4884" max="4884" width="9.5703125" style="190" customWidth="1"/>
    <col min="4885" max="4885" width="8.85546875" style="190" customWidth="1"/>
    <col min="4886" max="4889" width="7.7109375" style="190" customWidth="1"/>
    <col min="4890" max="4890" width="9" style="190" bestFit="1" customWidth="1"/>
    <col min="4891" max="5119" width="16.5703125" style="190"/>
    <col min="5120" max="5120" width="3.7109375" style="190" customWidth="1"/>
    <col min="5121" max="5121" width="20.7109375" style="190" bestFit="1" customWidth="1"/>
    <col min="5122" max="5122" width="27.5703125" style="190" bestFit="1" customWidth="1"/>
    <col min="5123" max="5123" width="13" style="190" bestFit="1" customWidth="1"/>
    <col min="5124" max="5124" width="12.85546875" style="190" customWidth="1"/>
    <col min="5125" max="5125" width="15" style="190" bestFit="1" customWidth="1"/>
    <col min="5126" max="5126" width="15.28515625" style="190" bestFit="1" customWidth="1"/>
    <col min="5127" max="5127" width="13.85546875" style="190" bestFit="1" customWidth="1"/>
    <col min="5128" max="5130" width="7.7109375" style="190" customWidth="1"/>
    <col min="5131" max="5131" width="8.85546875" style="190" customWidth="1"/>
    <col min="5132" max="5135" width="7.7109375" style="190" customWidth="1"/>
    <col min="5136" max="5136" width="8.85546875" style="190" customWidth="1"/>
    <col min="5137" max="5139" width="7.7109375" style="190" customWidth="1"/>
    <col min="5140" max="5140" width="9.5703125" style="190" customWidth="1"/>
    <col min="5141" max="5141" width="8.85546875" style="190" customWidth="1"/>
    <col min="5142" max="5145" width="7.7109375" style="190" customWidth="1"/>
    <col min="5146" max="5146" width="9" style="190" bestFit="1" customWidth="1"/>
    <col min="5147" max="5375" width="16.5703125" style="190"/>
    <col min="5376" max="5376" width="3.7109375" style="190" customWidth="1"/>
    <col min="5377" max="5377" width="20.7109375" style="190" bestFit="1" customWidth="1"/>
    <col min="5378" max="5378" width="27.5703125" style="190" bestFit="1" customWidth="1"/>
    <col min="5379" max="5379" width="13" style="190" bestFit="1" customWidth="1"/>
    <col min="5380" max="5380" width="12.85546875" style="190" customWidth="1"/>
    <col min="5381" max="5381" width="15" style="190" bestFit="1" customWidth="1"/>
    <col min="5382" max="5382" width="15.28515625" style="190" bestFit="1" customWidth="1"/>
    <col min="5383" max="5383" width="13.85546875" style="190" bestFit="1" customWidth="1"/>
    <col min="5384" max="5386" width="7.7109375" style="190" customWidth="1"/>
    <col min="5387" max="5387" width="8.85546875" style="190" customWidth="1"/>
    <col min="5388" max="5391" width="7.7109375" style="190" customWidth="1"/>
    <col min="5392" max="5392" width="8.85546875" style="190" customWidth="1"/>
    <col min="5393" max="5395" width="7.7109375" style="190" customWidth="1"/>
    <col min="5396" max="5396" width="9.5703125" style="190" customWidth="1"/>
    <col min="5397" max="5397" width="8.85546875" style="190" customWidth="1"/>
    <col min="5398" max="5401" width="7.7109375" style="190" customWidth="1"/>
    <col min="5402" max="5402" width="9" style="190" bestFit="1" customWidth="1"/>
    <col min="5403" max="5631" width="16.5703125" style="190"/>
    <col min="5632" max="5632" width="3.7109375" style="190" customWidth="1"/>
    <col min="5633" max="5633" width="20.7109375" style="190" bestFit="1" customWidth="1"/>
    <col min="5634" max="5634" width="27.5703125" style="190" bestFit="1" customWidth="1"/>
    <col min="5635" max="5635" width="13" style="190" bestFit="1" customWidth="1"/>
    <col min="5636" max="5636" width="12.85546875" style="190" customWidth="1"/>
    <col min="5637" max="5637" width="15" style="190" bestFit="1" customWidth="1"/>
    <col min="5638" max="5638" width="15.28515625" style="190" bestFit="1" customWidth="1"/>
    <col min="5639" max="5639" width="13.85546875" style="190" bestFit="1" customWidth="1"/>
    <col min="5640" max="5642" width="7.7109375" style="190" customWidth="1"/>
    <col min="5643" max="5643" width="8.85546875" style="190" customWidth="1"/>
    <col min="5644" max="5647" width="7.7109375" style="190" customWidth="1"/>
    <col min="5648" max="5648" width="8.85546875" style="190" customWidth="1"/>
    <col min="5649" max="5651" width="7.7109375" style="190" customWidth="1"/>
    <col min="5652" max="5652" width="9.5703125" style="190" customWidth="1"/>
    <col min="5653" max="5653" width="8.85546875" style="190" customWidth="1"/>
    <col min="5654" max="5657" width="7.7109375" style="190" customWidth="1"/>
    <col min="5658" max="5658" width="9" style="190" bestFit="1" customWidth="1"/>
    <col min="5659" max="5887" width="16.5703125" style="190"/>
    <col min="5888" max="5888" width="3.7109375" style="190" customWidth="1"/>
    <col min="5889" max="5889" width="20.7109375" style="190" bestFit="1" customWidth="1"/>
    <col min="5890" max="5890" width="27.5703125" style="190" bestFit="1" customWidth="1"/>
    <col min="5891" max="5891" width="13" style="190" bestFit="1" customWidth="1"/>
    <col min="5892" max="5892" width="12.85546875" style="190" customWidth="1"/>
    <col min="5893" max="5893" width="15" style="190" bestFit="1" customWidth="1"/>
    <col min="5894" max="5894" width="15.28515625" style="190" bestFit="1" customWidth="1"/>
    <col min="5895" max="5895" width="13.85546875" style="190" bestFit="1" customWidth="1"/>
    <col min="5896" max="5898" width="7.7109375" style="190" customWidth="1"/>
    <col min="5899" max="5899" width="8.85546875" style="190" customWidth="1"/>
    <col min="5900" max="5903" width="7.7109375" style="190" customWidth="1"/>
    <col min="5904" max="5904" width="8.85546875" style="190" customWidth="1"/>
    <col min="5905" max="5907" width="7.7109375" style="190" customWidth="1"/>
    <col min="5908" max="5908" width="9.5703125" style="190" customWidth="1"/>
    <col min="5909" max="5909" width="8.85546875" style="190" customWidth="1"/>
    <col min="5910" max="5913" width="7.7109375" style="190" customWidth="1"/>
    <col min="5914" max="5914" width="9" style="190" bestFit="1" customWidth="1"/>
    <col min="5915" max="6143" width="16.5703125" style="190"/>
    <col min="6144" max="6144" width="3.7109375" style="190" customWidth="1"/>
    <col min="6145" max="6145" width="20.7109375" style="190" bestFit="1" customWidth="1"/>
    <col min="6146" max="6146" width="27.5703125" style="190" bestFit="1" customWidth="1"/>
    <col min="6147" max="6147" width="13" style="190" bestFit="1" customWidth="1"/>
    <col min="6148" max="6148" width="12.85546875" style="190" customWidth="1"/>
    <col min="6149" max="6149" width="15" style="190" bestFit="1" customWidth="1"/>
    <col min="6150" max="6150" width="15.28515625" style="190" bestFit="1" customWidth="1"/>
    <col min="6151" max="6151" width="13.85546875" style="190" bestFit="1" customWidth="1"/>
    <col min="6152" max="6154" width="7.7109375" style="190" customWidth="1"/>
    <col min="6155" max="6155" width="8.85546875" style="190" customWidth="1"/>
    <col min="6156" max="6159" width="7.7109375" style="190" customWidth="1"/>
    <col min="6160" max="6160" width="8.85546875" style="190" customWidth="1"/>
    <col min="6161" max="6163" width="7.7109375" style="190" customWidth="1"/>
    <col min="6164" max="6164" width="9.5703125" style="190" customWidth="1"/>
    <col min="6165" max="6165" width="8.85546875" style="190" customWidth="1"/>
    <col min="6166" max="6169" width="7.7109375" style="190" customWidth="1"/>
    <col min="6170" max="6170" width="9" style="190" bestFit="1" customWidth="1"/>
    <col min="6171" max="6399" width="16.5703125" style="190"/>
    <col min="6400" max="6400" width="3.7109375" style="190" customWidth="1"/>
    <col min="6401" max="6401" width="20.7109375" style="190" bestFit="1" customWidth="1"/>
    <col min="6402" max="6402" width="27.5703125" style="190" bestFit="1" customWidth="1"/>
    <col min="6403" max="6403" width="13" style="190" bestFit="1" customWidth="1"/>
    <col min="6404" max="6404" width="12.85546875" style="190" customWidth="1"/>
    <col min="6405" max="6405" width="15" style="190" bestFit="1" customWidth="1"/>
    <col min="6406" max="6406" width="15.28515625" style="190" bestFit="1" customWidth="1"/>
    <col min="6407" max="6407" width="13.85546875" style="190" bestFit="1" customWidth="1"/>
    <col min="6408" max="6410" width="7.7109375" style="190" customWidth="1"/>
    <col min="6411" max="6411" width="8.85546875" style="190" customWidth="1"/>
    <col min="6412" max="6415" width="7.7109375" style="190" customWidth="1"/>
    <col min="6416" max="6416" width="8.85546875" style="190" customWidth="1"/>
    <col min="6417" max="6419" width="7.7109375" style="190" customWidth="1"/>
    <col min="6420" max="6420" width="9.5703125" style="190" customWidth="1"/>
    <col min="6421" max="6421" width="8.85546875" style="190" customWidth="1"/>
    <col min="6422" max="6425" width="7.7109375" style="190" customWidth="1"/>
    <col min="6426" max="6426" width="9" style="190" bestFit="1" customWidth="1"/>
    <col min="6427" max="6655" width="16.5703125" style="190"/>
    <col min="6656" max="6656" width="3.7109375" style="190" customWidth="1"/>
    <col min="6657" max="6657" width="20.7109375" style="190" bestFit="1" customWidth="1"/>
    <col min="6658" max="6658" width="27.5703125" style="190" bestFit="1" customWidth="1"/>
    <col min="6659" max="6659" width="13" style="190" bestFit="1" customWidth="1"/>
    <col min="6660" max="6660" width="12.85546875" style="190" customWidth="1"/>
    <col min="6661" max="6661" width="15" style="190" bestFit="1" customWidth="1"/>
    <col min="6662" max="6662" width="15.28515625" style="190" bestFit="1" customWidth="1"/>
    <col min="6663" max="6663" width="13.85546875" style="190" bestFit="1" customWidth="1"/>
    <col min="6664" max="6666" width="7.7109375" style="190" customWidth="1"/>
    <col min="6667" max="6667" width="8.85546875" style="190" customWidth="1"/>
    <col min="6668" max="6671" width="7.7109375" style="190" customWidth="1"/>
    <col min="6672" max="6672" width="8.85546875" style="190" customWidth="1"/>
    <col min="6673" max="6675" width="7.7109375" style="190" customWidth="1"/>
    <col min="6676" max="6676" width="9.5703125" style="190" customWidth="1"/>
    <col min="6677" max="6677" width="8.85546875" style="190" customWidth="1"/>
    <col min="6678" max="6681" width="7.7109375" style="190" customWidth="1"/>
    <col min="6682" max="6682" width="9" style="190" bestFit="1" customWidth="1"/>
    <col min="6683" max="6911" width="16.5703125" style="190"/>
    <col min="6912" max="6912" width="3.7109375" style="190" customWidth="1"/>
    <col min="6913" max="6913" width="20.7109375" style="190" bestFit="1" customWidth="1"/>
    <col min="6914" max="6914" width="27.5703125" style="190" bestFit="1" customWidth="1"/>
    <col min="6915" max="6915" width="13" style="190" bestFit="1" customWidth="1"/>
    <col min="6916" max="6916" width="12.85546875" style="190" customWidth="1"/>
    <col min="6917" max="6917" width="15" style="190" bestFit="1" customWidth="1"/>
    <col min="6918" max="6918" width="15.28515625" style="190" bestFit="1" customWidth="1"/>
    <col min="6919" max="6919" width="13.85546875" style="190" bestFit="1" customWidth="1"/>
    <col min="6920" max="6922" width="7.7109375" style="190" customWidth="1"/>
    <col min="6923" max="6923" width="8.85546875" style="190" customWidth="1"/>
    <col min="6924" max="6927" width="7.7109375" style="190" customWidth="1"/>
    <col min="6928" max="6928" width="8.85546875" style="190" customWidth="1"/>
    <col min="6929" max="6931" width="7.7109375" style="190" customWidth="1"/>
    <col min="6932" max="6932" width="9.5703125" style="190" customWidth="1"/>
    <col min="6933" max="6933" width="8.85546875" style="190" customWidth="1"/>
    <col min="6934" max="6937" width="7.7109375" style="190" customWidth="1"/>
    <col min="6938" max="6938" width="9" style="190" bestFit="1" customWidth="1"/>
    <col min="6939" max="7167" width="16.5703125" style="190"/>
    <col min="7168" max="7168" width="3.7109375" style="190" customWidth="1"/>
    <col min="7169" max="7169" width="20.7109375" style="190" bestFit="1" customWidth="1"/>
    <col min="7170" max="7170" width="27.5703125" style="190" bestFit="1" customWidth="1"/>
    <col min="7171" max="7171" width="13" style="190" bestFit="1" customWidth="1"/>
    <col min="7172" max="7172" width="12.85546875" style="190" customWidth="1"/>
    <col min="7173" max="7173" width="15" style="190" bestFit="1" customWidth="1"/>
    <col min="7174" max="7174" width="15.28515625" style="190" bestFit="1" customWidth="1"/>
    <col min="7175" max="7175" width="13.85546875" style="190" bestFit="1" customWidth="1"/>
    <col min="7176" max="7178" width="7.7109375" style="190" customWidth="1"/>
    <col min="7179" max="7179" width="8.85546875" style="190" customWidth="1"/>
    <col min="7180" max="7183" width="7.7109375" style="190" customWidth="1"/>
    <col min="7184" max="7184" width="8.85546875" style="190" customWidth="1"/>
    <col min="7185" max="7187" width="7.7109375" style="190" customWidth="1"/>
    <col min="7188" max="7188" width="9.5703125" style="190" customWidth="1"/>
    <col min="7189" max="7189" width="8.85546875" style="190" customWidth="1"/>
    <col min="7190" max="7193" width="7.7109375" style="190" customWidth="1"/>
    <col min="7194" max="7194" width="9" style="190" bestFit="1" customWidth="1"/>
    <col min="7195" max="7423" width="16.5703125" style="190"/>
    <col min="7424" max="7424" width="3.7109375" style="190" customWidth="1"/>
    <col min="7425" max="7425" width="20.7109375" style="190" bestFit="1" customWidth="1"/>
    <col min="7426" max="7426" width="27.5703125" style="190" bestFit="1" customWidth="1"/>
    <col min="7427" max="7427" width="13" style="190" bestFit="1" customWidth="1"/>
    <col min="7428" max="7428" width="12.85546875" style="190" customWidth="1"/>
    <col min="7429" max="7429" width="15" style="190" bestFit="1" customWidth="1"/>
    <col min="7430" max="7430" width="15.28515625" style="190" bestFit="1" customWidth="1"/>
    <col min="7431" max="7431" width="13.85546875" style="190" bestFit="1" customWidth="1"/>
    <col min="7432" max="7434" width="7.7109375" style="190" customWidth="1"/>
    <col min="7435" max="7435" width="8.85546875" style="190" customWidth="1"/>
    <col min="7436" max="7439" width="7.7109375" style="190" customWidth="1"/>
    <col min="7440" max="7440" width="8.85546875" style="190" customWidth="1"/>
    <col min="7441" max="7443" width="7.7109375" style="190" customWidth="1"/>
    <col min="7444" max="7444" width="9.5703125" style="190" customWidth="1"/>
    <col min="7445" max="7445" width="8.85546875" style="190" customWidth="1"/>
    <col min="7446" max="7449" width="7.7109375" style="190" customWidth="1"/>
    <col min="7450" max="7450" width="9" style="190" bestFit="1" customWidth="1"/>
    <col min="7451" max="7679" width="16.5703125" style="190"/>
    <col min="7680" max="7680" width="3.7109375" style="190" customWidth="1"/>
    <col min="7681" max="7681" width="20.7109375" style="190" bestFit="1" customWidth="1"/>
    <col min="7682" max="7682" width="27.5703125" style="190" bestFit="1" customWidth="1"/>
    <col min="7683" max="7683" width="13" style="190" bestFit="1" customWidth="1"/>
    <col min="7684" max="7684" width="12.85546875" style="190" customWidth="1"/>
    <col min="7685" max="7685" width="15" style="190" bestFit="1" customWidth="1"/>
    <col min="7686" max="7686" width="15.28515625" style="190" bestFit="1" customWidth="1"/>
    <col min="7687" max="7687" width="13.85546875" style="190" bestFit="1" customWidth="1"/>
    <col min="7688" max="7690" width="7.7109375" style="190" customWidth="1"/>
    <col min="7691" max="7691" width="8.85546875" style="190" customWidth="1"/>
    <col min="7692" max="7695" width="7.7109375" style="190" customWidth="1"/>
    <col min="7696" max="7696" width="8.85546875" style="190" customWidth="1"/>
    <col min="7697" max="7699" width="7.7109375" style="190" customWidth="1"/>
    <col min="7700" max="7700" width="9.5703125" style="190" customWidth="1"/>
    <col min="7701" max="7701" width="8.85546875" style="190" customWidth="1"/>
    <col min="7702" max="7705" width="7.7109375" style="190" customWidth="1"/>
    <col min="7706" max="7706" width="9" style="190" bestFit="1" customWidth="1"/>
    <col min="7707" max="7935" width="16.5703125" style="190"/>
    <col min="7936" max="7936" width="3.7109375" style="190" customWidth="1"/>
    <col min="7937" max="7937" width="20.7109375" style="190" bestFit="1" customWidth="1"/>
    <col min="7938" max="7938" width="27.5703125" style="190" bestFit="1" customWidth="1"/>
    <col min="7939" max="7939" width="13" style="190" bestFit="1" customWidth="1"/>
    <col min="7940" max="7940" width="12.85546875" style="190" customWidth="1"/>
    <col min="7941" max="7941" width="15" style="190" bestFit="1" customWidth="1"/>
    <col min="7942" max="7942" width="15.28515625" style="190" bestFit="1" customWidth="1"/>
    <col min="7943" max="7943" width="13.85546875" style="190" bestFit="1" customWidth="1"/>
    <col min="7944" max="7946" width="7.7109375" style="190" customWidth="1"/>
    <col min="7947" max="7947" width="8.85546875" style="190" customWidth="1"/>
    <col min="7948" max="7951" width="7.7109375" style="190" customWidth="1"/>
    <col min="7952" max="7952" width="8.85546875" style="190" customWidth="1"/>
    <col min="7953" max="7955" width="7.7109375" style="190" customWidth="1"/>
    <col min="7956" max="7956" width="9.5703125" style="190" customWidth="1"/>
    <col min="7957" max="7957" width="8.85546875" style="190" customWidth="1"/>
    <col min="7958" max="7961" width="7.7109375" style="190" customWidth="1"/>
    <col min="7962" max="7962" width="9" style="190" bestFit="1" customWidth="1"/>
    <col min="7963" max="8191" width="16.5703125" style="190"/>
    <col min="8192" max="8192" width="3.7109375" style="190" customWidth="1"/>
    <col min="8193" max="8193" width="20.7109375" style="190" bestFit="1" customWidth="1"/>
    <col min="8194" max="8194" width="27.5703125" style="190" bestFit="1" customWidth="1"/>
    <col min="8195" max="8195" width="13" style="190" bestFit="1" customWidth="1"/>
    <col min="8196" max="8196" width="12.85546875" style="190" customWidth="1"/>
    <col min="8197" max="8197" width="15" style="190" bestFit="1" customWidth="1"/>
    <col min="8198" max="8198" width="15.28515625" style="190" bestFit="1" customWidth="1"/>
    <col min="8199" max="8199" width="13.85546875" style="190" bestFit="1" customWidth="1"/>
    <col min="8200" max="8202" width="7.7109375" style="190" customWidth="1"/>
    <col min="8203" max="8203" width="8.85546875" style="190" customWidth="1"/>
    <col min="8204" max="8207" width="7.7109375" style="190" customWidth="1"/>
    <col min="8208" max="8208" width="8.85546875" style="190" customWidth="1"/>
    <col min="8209" max="8211" width="7.7109375" style="190" customWidth="1"/>
    <col min="8212" max="8212" width="9.5703125" style="190" customWidth="1"/>
    <col min="8213" max="8213" width="8.85546875" style="190" customWidth="1"/>
    <col min="8214" max="8217" width="7.7109375" style="190" customWidth="1"/>
    <col min="8218" max="8218" width="9" style="190" bestFit="1" customWidth="1"/>
    <col min="8219" max="8447" width="16.5703125" style="190"/>
    <col min="8448" max="8448" width="3.7109375" style="190" customWidth="1"/>
    <col min="8449" max="8449" width="20.7109375" style="190" bestFit="1" customWidth="1"/>
    <col min="8450" max="8450" width="27.5703125" style="190" bestFit="1" customWidth="1"/>
    <col min="8451" max="8451" width="13" style="190" bestFit="1" customWidth="1"/>
    <col min="8452" max="8452" width="12.85546875" style="190" customWidth="1"/>
    <col min="8453" max="8453" width="15" style="190" bestFit="1" customWidth="1"/>
    <col min="8454" max="8454" width="15.28515625" style="190" bestFit="1" customWidth="1"/>
    <col min="8455" max="8455" width="13.85546875" style="190" bestFit="1" customWidth="1"/>
    <col min="8456" max="8458" width="7.7109375" style="190" customWidth="1"/>
    <col min="8459" max="8459" width="8.85546875" style="190" customWidth="1"/>
    <col min="8460" max="8463" width="7.7109375" style="190" customWidth="1"/>
    <col min="8464" max="8464" width="8.85546875" style="190" customWidth="1"/>
    <col min="8465" max="8467" width="7.7109375" style="190" customWidth="1"/>
    <col min="8468" max="8468" width="9.5703125" style="190" customWidth="1"/>
    <col min="8469" max="8469" width="8.85546875" style="190" customWidth="1"/>
    <col min="8470" max="8473" width="7.7109375" style="190" customWidth="1"/>
    <col min="8474" max="8474" width="9" style="190" bestFit="1" customWidth="1"/>
    <col min="8475" max="8703" width="16.5703125" style="190"/>
    <col min="8704" max="8704" width="3.7109375" style="190" customWidth="1"/>
    <col min="8705" max="8705" width="20.7109375" style="190" bestFit="1" customWidth="1"/>
    <col min="8706" max="8706" width="27.5703125" style="190" bestFit="1" customWidth="1"/>
    <col min="8707" max="8707" width="13" style="190" bestFit="1" customWidth="1"/>
    <col min="8708" max="8708" width="12.85546875" style="190" customWidth="1"/>
    <col min="8709" max="8709" width="15" style="190" bestFit="1" customWidth="1"/>
    <col min="8710" max="8710" width="15.28515625" style="190" bestFit="1" customWidth="1"/>
    <col min="8711" max="8711" width="13.85546875" style="190" bestFit="1" customWidth="1"/>
    <col min="8712" max="8714" width="7.7109375" style="190" customWidth="1"/>
    <col min="8715" max="8715" width="8.85546875" style="190" customWidth="1"/>
    <col min="8716" max="8719" width="7.7109375" style="190" customWidth="1"/>
    <col min="8720" max="8720" width="8.85546875" style="190" customWidth="1"/>
    <col min="8721" max="8723" width="7.7109375" style="190" customWidth="1"/>
    <col min="8724" max="8724" width="9.5703125" style="190" customWidth="1"/>
    <col min="8725" max="8725" width="8.85546875" style="190" customWidth="1"/>
    <col min="8726" max="8729" width="7.7109375" style="190" customWidth="1"/>
    <col min="8730" max="8730" width="9" style="190" bestFit="1" customWidth="1"/>
    <col min="8731" max="8959" width="16.5703125" style="190"/>
    <col min="8960" max="8960" width="3.7109375" style="190" customWidth="1"/>
    <col min="8961" max="8961" width="20.7109375" style="190" bestFit="1" customWidth="1"/>
    <col min="8962" max="8962" width="27.5703125" style="190" bestFit="1" customWidth="1"/>
    <col min="8963" max="8963" width="13" style="190" bestFit="1" customWidth="1"/>
    <col min="8964" max="8964" width="12.85546875" style="190" customWidth="1"/>
    <col min="8965" max="8965" width="15" style="190" bestFit="1" customWidth="1"/>
    <col min="8966" max="8966" width="15.28515625" style="190" bestFit="1" customWidth="1"/>
    <col min="8967" max="8967" width="13.85546875" style="190" bestFit="1" customWidth="1"/>
    <col min="8968" max="8970" width="7.7109375" style="190" customWidth="1"/>
    <col min="8971" max="8971" width="8.85546875" style="190" customWidth="1"/>
    <col min="8972" max="8975" width="7.7109375" style="190" customWidth="1"/>
    <col min="8976" max="8976" width="8.85546875" style="190" customWidth="1"/>
    <col min="8977" max="8979" width="7.7109375" style="190" customWidth="1"/>
    <col min="8980" max="8980" width="9.5703125" style="190" customWidth="1"/>
    <col min="8981" max="8981" width="8.85546875" style="190" customWidth="1"/>
    <col min="8982" max="8985" width="7.7109375" style="190" customWidth="1"/>
    <col min="8986" max="8986" width="9" style="190" bestFit="1" customWidth="1"/>
    <col min="8987" max="9215" width="16.5703125" style="190"/>
    <col min="9216" max="9216" width="3.7109375" style="190" customWidth="1"/>
    <col min="9217" max="9217" width="20.7109375" style="190" bestFit="1" customWidth="1"/>
    <col min="9218" max="9218" width="27.5703125" style="190" bestFit="1" customWidth="1"/>
    <col min="9219" max="9219" width="13" style="190" bestFit="1" customWidth="1"/>
    <col min="9220" max="9220" width="12.85546875" style="190" customWidth="1"/>
    <col min="9221" max="9221" width="15" style="190" bestFit="1" customWidth="1"/>
    <col min="9222" max="9222" width="15.28515625" style="190" bestFit="1" customWidth="1"/>
    <col min="9223" max="9223" width="13.85546875" style="190" bestFit="1" customWidth="1"/>
    <col min="9224" max="9226" width="7.7109375" style="190" customWidth="1"/>
    <col min="9227" max="9227" width="8.85546875" style="190" customWidth="1"/>
    <col min="9228" max="9231" width="7.7109375" style="190" customWidth="1"/>
    <col min="9232" max="9232" width="8.85546875" style="190" customWidth="1"/>
    <col min="9233" max="9235" width="7.7109375" style="190" customWidth="1"/>
    <col min="9236" max="9236" width="9.5703125" style="190" customWidth="1"/>
    <col min="9237" max="9237" width="8.85546875" style="190" customWidth="1"/>
    <col min="9238" max="9241" width="7.7109375" style="190" customWidth="1"/>
    <col min="9242" max="9242" width="9" style="190" bestFit="1" customWidth="1"/>
    <col min="9243" max="9471" width="16.5703125" style="190"/>
    <col min="9472" max="9472" width="3.7109375" style="190" customWidth="1"/>
    <col min="9473" max="9473" width="20.7109375" style="190" bestFit="1" customWidth="1"/>
    <col min="9474" max="9474" width="27.5703125" style="190" bestFit="1" customWidth="1"/>
    <col min="9475" max="9475" width="13" style="190" bestFit="1" customWidth="1"/>
    <col min="9476" max="9476" width="12.85546875" style="190" customWidth="1"/>
    <col min="9477" max="9477" width="15" style="190" bestFit="1" customWidth="1"/>
    <col min="9478" max="9478" width="15.28515625" style="190" bestFit="1" customWidth="1"/>
    <col min="9479" max="9479" width="13.85546875" style="190" bestFit="1" customWidth="1"/>
    <col min="9480" max="9482" width="7.7109375" style="190" customWidth="1"/>
    <col min="9483" max="9483" width="8.85546875" style="190" customWidth="1"/>
    <col min="9484" max="9487" width="7.7109375" style="190" customWidth="1"/>
    <col min="9488" max="9488" width="8.85546875" style="190" customWidth="1"/>
    <col min="9489" max="9491" width="7.7109375" style="190" customWidth="1"/>
    <col min="9492" max="9492" width="9.5703125" style="190" customWidth="1"/>
    <col min="9493" max="9493" width="8.85546875" style="190" customWidth="1"/>
    <col min="9494" max="9497" width="7.7109375" style="190" customWidth="1"/>
    <col min="9498" max="9498" width="9" style="190" bestFit="1" customWidth="1"/>
    <col min="9499" max="9727" width="16.5703125" style="190"/>
    <col min="9728" max="9728" width="3.7109375" style="190" customWidth="1"/>
    <col min="9729" max="9729" width="20.7109375" style="190" bestFit="1" customWidth="1"/>
    <col min="9730" max="9730" width="27.5703125" style="190" bestFit="1" customWidth="1"/>
    <col min="9731" max="9731" width="13" style="190" bestFit="1" customWidth="1"/>
    <col min="9732" max="9732" width="12.85546875" style="190" customWidth="1"/>
    <col min="9733" max="9733" width="15" style="190" bestFit="1" customWidth="1"/>
    <col min="9734" max="9734" width="15.28515625" style="190" bestFit="1" customWidth="1"/>
    <col min="9735" max="9735" width="13.85546875" style="190" bestFit="1" customWidth="1"/>
    <col min="9736" max="9738" width="7.7109375" style="190" customWidth="1"/>
    <col min="9739" max="9739" width="8.85546875" style="190" customWidth="1"/>
    <col min="9740" max="9743" width="7.7109375" style="190" customWidth="1"/>
    <col min="9744" max="9744" width="8.85546875" style="190" customWidth="1"/>
    <col min="9745" max="9747" width="7.7109375" style="190" customWidth="1"/>
    <col min="9748" max="9748" width="9.5703125" style="190" customWidth="1"/>
    <col min="9749" max="9749" width="8.85546875" style="190" customWidth="1"/>
    <col min="9750" max="9753" width="7.7109375" style="190" customWidth="1"/>
    <col min="9754" max="9754" width="9" style="190" bestFit="1" customWidth="1"/>
    <col min="9755" max="9983" width="16.5703125" style="190"/>
    <col min="9984" max="9984" width="3.7109375" style="190" customWidth="1"/>
    <col min="9985" max="9985" width="20.7109375" style="190" bestFit="1" customWidth="1"/>
    <col min="9986" max="9986" width="27.5703125" style="190" bestFit="1" customWidth="1"/>
    <col min="9987" max="9987" width="13" style="190" bestFit="1" customWidth="1"/>
    <col min="9988" max="9988" width="12.85546875" style="190" customWidth="1"/>
    <col min="9989" max="9989" width="15" style="190" bestFit="1" customWidth="1"/>
    <col min="9990" max="9990" width="15.28515625" style="190" bestFit="1" customWidth="1"/>
    <col min="9991" max="9991" width="13.85546875" style="190" bestFit="1" customWidth="1"/>
    <col min="9992" max="9994" width="7.7109375" style="190" customWidth="1"/>
    <col min="9995" max="9995" width="8.85546875" style="190" customWidth="1"/>
    <col min="9996" max="9999" width="7.7109375" style="190" customWidth="1"/>
    <col min="10000" max="10000" width="8.85546875" style="190" customWidth="1"/>
    <col min="10001" max="10003" width="7.7109375" style="190" customWidth="1"/>
    <col min="10004" max="10004" width="9.5703125" style="190" customWidth="1"/>
    <col min="10005" max="10005" width="8.85546875" style="190" customWidth="1"/>
    <col min="10006" max="10009" width="7.7109375" style="190" customWidth="1"/>
    <col min="10010" max="10010" width="9" style="190" bestFit="1" customWidth="1"/>
    <col min="10011" max="10239" width="16.5703125" style="190"/>
    <col min="10240" max="10240" width="3.7109375" style="190" customWidth="1"/>
    <col min="10241" max="10241" width="20.7109375" style="190" bestFit="1" customWidth="1"/>
    <col min="10242" max="10242" width="27.5703125" style="190" bestFit="1" customWidth="1"/>
    <col min="10243" max="10243" width="13" style="190" bestFit="1" customWidth="1"/>
    <col min="10244" max="10244" width="12.85546875" style="190" customWidth="1"/>
    <col min="10245" max="10245" width="15" style="190" bestFit="1" customWidth="1"/>
    <col min="10246" max="10246" width="15.28515625" style="190" bestFit="1" customWidth="1"/>
    <col min="10247" max="10247" width="13.85546875" style="190" bestFit="1" customWidth="1"/>
    <col min="10248" max="10250" width="7.7109375" style="190" customWidth="1"/>
    <col min="10251" max="10251" width="8.85546875" style="190" customWidth="1"/>
    <col min="10252" max="10255" width="7.7109375" style="190" customWidth="1"/>
    <col min="10256" max="10256" width="8.85546875" style="190" customWidth="1"/>
    <col min="10257" max="10259" width="7.7109375" style="190" customWidth="1"/>
    <col min="10260" max="10260" width="9.5703125" style="190" customWidth="1"/>
    <col min="10261" max="10261" width="8.85546875" style="190" customWidth="1"/>
    <col min="10262" max="10265" width="7.7109375" style="190" customWidth="1"/>
    <col min="10266" max="10266" width="9" style="190" bestFit="1" customWidth="1"/>
    <col min="10267" max="10495" width="16.5703125" style="190"/>
    <col min="10496" max="10496" width="3.7109375" style="190" customWidth="1"/>
    <col min="10497" max="10497" width="20.7109375" style="190" bestFit="1" customWidth="1"/>
    <col min="10498" max="10498" width="27.5703125" style="190" bestFit="1" customWidth="1"/>
    <col min="10499" max="10499" width="13" style="190" bestFit="1" customWidth="1"/>
    <col min="10500" max="10500" width="12.85546875" style="190" customWidth="1"/>
    <col min="10501" max="10501" width="15" style="190" bestFit="1" customWidth="1"/>
    <col min="10502" max="10502" width="15.28515625" style="190" bestFit="1" customWidth="1"/>
    <col min="10503" max="10503" width="13.85546875" style="190" bestFit="1" customWidth="1"/>
    <col min="10504" max="10506" width="7.7109375" style="190" customWidth="1"/>
    <col min="10507" max="10507" width="8.85546875" style="190" customWidth="1"/>
    <col min="10508" max="10511" width="7.7109375" style="190" customWidth="1"/>
    <col min="10512" max="10512" width="8.85546875" style="190" customWidth="1"/>
    <col min="10513" max="10515" width="7.7109375" style="190" customWidth="1"/>
    <col min="10516" max="10516" width="9.5703125" style="190" customWidth="1"/>
    <col min="10517" max="10517" width="8.85546875" style="190" customWidth="1"/>
    <col min="10518" max="10521" width="7.7109375" style="190" customWidth="1"/>
    <col min="10522" max="10522" width="9" style="190" bestFit="1" customWidth="1"/>
    <col min="10523" max="10751" width="16.5703125" style="190"/>
    <col min="10752" max="10752" width="3.7109375" style="190" customWidth="1"/>
    <col min="10753" max="10753" width="20.7109375" style="190" bestFit="1" customWidth="1"/>
    <col min="10754" max="10754" width="27.5703125" style="190" bestFit="1" customWidth="1"/>
    <col min="10755" max="10755" width="13" style="190" bestFit="1" customWidth="1"/>
    <col min="10756" max="10756" width="12.85546875" style="190" customWidth="1"/>
    <col min="10757" max="10757" width="15" style="190" bestFit="1" customWidth="1"/>
    <col min="10758" max="10758" width="15.28515625" style="190" bestFit="1" customWidth="1"/>
    <col min="10759" max="10759" width="13.85546875" style="190" bestFit="1" customWidth="1"/>
    <col min="10760" max="10762" width="7.7109375" style="190" customWidth="1"/>
    <col min="10763" max="10763" width="8.85546875" style="190" customWidth="1"/>
    <col min="10764" max="10767" width="7.7109375" style="190" customWidth="1"/>
    <col min="10768" max="10768" width="8.85546875" style="190" customWidth="1"/>
    <col min="10769" max="10771" width="7.7109375" style="190" customWidth="1"/>
    <col min="10772" max="10772" width="9.5703125" style="190" customWidth="1"/>
    <col min="10773" max="10773" width="8.85546875" style="190" customWidth="1"/>
    <col min="10774" max="10777" width="7.7109375" style="190" customWidth="1"/>
    <col min="10778" max="10778" width="9" style="190" bestFit="1" customWidth="1"/>
    <col min="10779" max="11007" width="16.5703125" style="190"/>
    <col min="11008" max="11008" width="3.7109375" style="190" customWidth="1"/>
    <col min="11009" max="11009" width="20.7109375" style="190" bestFit="1" customWidth="1"/>
    <col min="11010" max="11010" width="27.5703125" style="190" bestFit="1" customWidth="1"/>
    <col min="11011" max="11011" width="13" style="190" bestFit="1" customWidth="1"/>
    <col min="11012" max="11012" width="12.85546875" style="190" customWidth="1"/>
    <col min="11013" max="11013" width="15" style="190" bestFit="1" customWidth="1"/>
    <col min="11014" max="11014" width="15.28515625" style="190" bestFit="1" customWidth="1"/>
    <col min="11015" max="11015" width="13.85546875" style="190" bestFit="1" customWidth="1"/>
    <col min="11016" max="11018" width="7.7109375" style="190" customWidth="1"/>
    <col min="11019" max="11019" width="8.85546875" style="190" customWidth="1"/>
    <col min="11020" max="11023" width="7.7109375" style="190" customWidth="1"/>
    <col min="11024" max="11024" width="8.85546875" style="190" customWidth="1"/>
    <col min="11025" max="11027" width="7.7109375" style="190" customWidth="1"/>
    <col min="11028" max="11028" width="9.5703125" style="190" customWidth="1"/>
    <col min="11029" max="11029" width="8.85546875" style="190" customWidth="1"/>
    <col min="11030" max="11033" width="7.7109375" style="190" customWidth="1"/>
    <col min="11034" max="11034" width="9" style="190" bestFit="1" customWidth="1"/>
    <col min="11035" max="11263" width="16.5703125" style="190"/>
    <col min="11264" max="11264" width="3.7109375" style="190" customWidth="1"/>
    <col min="11265" max="11265" width="20.7109375" style="190" bestFit="1" customWidth="1"/>
    <col min="11266" max="11266" width="27.5703125" style="190" bestFit="1" customWidth="1"/>
    <col min="11267" max="11267" width="13" style="190" bestFit="1" customWidth="1"/>
    <col min="11268" max="11268" width="12.85546875" style="190" customWidth="1"/>
    <col min="11269" max="11269" width="15" style="190" bestFit="1" customWidth="1"/>
    <col min="11270" max="11270" width="15.28515625" style="190" bestFit="1" customWidth="1"/>
    <col min="11271" max="11271" width="13.85546875" style="190" bestFit="1" customWidth="1"/>
    <col min="11272" max="11274" width="7.7109375" style="190" customWidth="1"/>
    <col min="11275" max="11275" width="8.85546875" style="190" customWidth="1"/>
    <col min="11276" max="11279" width="7.7109375" style="190" customWidth="1"/>
    <col min="11280" max="11280" width="8.85546875" style="190" customWidth="1"/>
    <col min="11281" max="11283" width="7.7109375" style="190" customWidth="1"/>
    <col min="11284" max="11284" width="9.5703125" style="190" customWidth="1"/>
    <col min="11285" max="11285" width="8.85546875" style="190" customWidth="1"/>
    <col min="11286" max="11289" width="7.7109375" style="190" customWidth="1"/>
    <col min="11290" max="11290" width="9" style="190" bestFit="1" customWidth="1"/>
    <col min="11291" max="11519" width="16.5703125" style="190"/>
    <col min="11520" max="11520" width="3.7109375" style="190" customWidth="1"/>
    <col min="11521" max="11521" width="20.7109375" style="190" bestFit="1" customWidth="1"/>
    <col min="11522" max="11522" width="27.5703125" style="190" bestFit="1" customWidth="1"/>
    <col min="11523" max="11523" width="13" style="190" bestFit="1" customWidth="1"/>
    <col min="11524" max="11524" width="12.85546875" style="190" customWidth="1"/>
    <col min="11525" max="11525" width="15" style="190" bestFit="1" customWidth="1"/>
    <col min="11526" max="11526" width="15.28515625" style="190" bestFit="1" customWidth="1"/>
    <col min="11527" max="11527" width="13.85546875" style="190" bestFit="1" customWidth="1"/>
    <col min="11528" max="11530" width="7.7109375" style="190" customWidth="1"/>
    <col min="11531" max="11531" width="8.85546875" style="190" customWidth="1"/>
    <col min="11532" max="11535" width="7.7109375" style="190" customWidth="1"/>
    <col min="11536" max="11536" width="8.85546875" style="190" customWidth="1"/>
    <col min="11537" max="11539" width="7.7109375" style="190" customWidth="1"/>
    <col min="11540" max="11540" width="9.5703125" style="190" customWidth="1"/>
    <col min="11541" max="11541" width="8.85546875" style="190" customWidth="1"/>
    <col min="11542" max="11545" width="7.7109375" style="190" customWidth="1"/>
    <col min="11546" max="11546" width="9" style="190" bestFit="1" customWidth="1"/>
    <col min="11547" max="11775" width="16.5703125" style="190"/>
    <col min="11776" max="11776" width="3.7109375" style="190" customWidth="1"/>
    <col min="11777" max="11777" width="20.7109375" style="190" bestFit="1" customWidth="1"/>
    <col min="11778" max="11778" width="27.5703125" style="190" bestFit="1" customWidth="1"/>
    <col min="11779" max="11779" width="13" style="190" bestFit="1" customWidth="1"/>
    <col min="11780" max="11780" width="12.85546875" style="190" customWidth="1"/>
    <col min="11781" max="11781" width="15" style="190" bestFit="1" customWidth="1"/>
    <col min="11782" max="11782" width="15.28515625" style="190" bestFit="1" customWidth="1"/>
    <col min="11783" max="11783" width="13.85546875" style="190" bestFit="1" customWidth="1"/>
    <col min="11784" max="11786" width="7.7109375" style="190" customWidth="1"/>
    <col min="11787" max="11787" width="8.85546875" style="190" customWidth="1"/>
    <col min="11788" max="11791" width="7.7109375" style="190" customWidth="1"/>
    <col min="11792" max="11792" width="8.85546875" style="190" customWidth="1"/>
    <col min="11793" max="11795" width="7.7109375" style="190" customWidth="1"/>
    <col min="11796" max="11796" width="9.5703125" style="190" customWidth="1"/>
    <col min="11797" max="11797" width="8.85546875" style="190" customWidth="1"/>
    <col min="11798" max="11801" width="7.7109375" style="190" customWidth="1"/>
    <col min="11802" max="11802" width="9" style="190" bestFit="1" customWidth="1"/>
    <col min="11803" max="12031" width="16.5703125" style="190"/>
    <col min="12032" max="12032" width="3.7109375" style="190" customWidth="1"/>
    <col min="12033" max="12033" width="20.7109375" style="190" bestFit="1" customWidth="1"/>
    <col min="12034" max="12034" width="27.5703125" style="190" bestFit="1" customWidth="1"/>
    <col min="12035" max="12035" width="13" style="190" bestFit="1" customWidth="1"/>
    <col min="12036" max="12036" width="12.85546875" style="190" customWidth="1"/>
    <col min="12037" max="12037" width="15" style="190" bestFit="1" customWidth="1"/>
    <col min="12038" max="12038" width="15.28515625" style="190" bestFit="1" customWidth="1"/>
    <col min="12039" max="12039" width="13.85546875" style="190" bestFit="1" customWidth="1"/>
    <col min="12040" max="12042" width="7.7109375" style="190" customWidth="1"/>
    <col min="12043" max="12043" width="8.85546875" style="190" customWidth="1"/>
    <col min="12044" max="12047" width="7.7109375" style="190" customWidth="1"/>
    <col min="12048" max="12048" width="8.85546875" style="190" customWidth="1"/>
    <col min="12049" max="12051" width="7.7109375" style="190" customWidth="1"/>
    <col min="12052" max="12052" width="9.5703125" style="190" customWidth="1"/>
    <col min="12053" max="12053" width="8.85546875" style="190" customWidth="1"/>
    <col min="12054" max="12057" width="7.7109375" style="190" customWidth="1"/>
    <col min="12058" max="12058" width="9" style="190" bestFit="1" customWidth="1"/>
    <col min="12059" max="12287" width="16.5703125" style="190"/>
    <col min="12288" max="12288" width="3.7109375" style="190" customWidth="1"/>
    <col min="12289" max="12289" width="20.7109375" style="190" bestFit="1" customWidth="1"/>
    <col min="12290" max="12290" width="27.5703125" style="190" bestFit="1" customWidth="1"/>
    <col min="12291" max="12291" width="13" style="190" bestFit="1" customWidth="1"/>
    <col min="12292" max="12292" width="12.85546875" style="190" customWidth="1"/>
    <col min="12293" max="12293" width="15" style="190" bestFit="1" customWidth="1"/>
    <col min="12294" max="12294" width="15.28515625" style="190" bestFit="1" customWidth="1"/>
    <col min="12295" max="12295" width="13.85546875" style="190" bestFit="1" customWidth="1"/>
    <col min="12296" max="12298" width="7.7109375" style="190" customWidth="1"/>
    <col min="12299" max="12299" width="8.85546875" style="190" customWidth="1"/>
    <col min="12300" max="12303" width="7.7109375" style="190" customWidth="1"/>
    <col min="12304" max="12304" width="8.85546875" style="190" customWidth="1"/>
    <col min="12305" max="12307" width="7.7109375" style="190" customWidth="1"/>
    <col min="12308" max="12308" width="9.5703125" style="190" customWidth="1"/>
    <col min="12309" max="12309" width="8.85546875" style="190" customWidth="1"/>
    <col min="12310" max="12313" width="7.7109375" style="190" customWidth="1"/>
    <col min="12314" max="12314" width="9" style="190" bestFit="1" customWidth="1"/>
    <col min="12315" max="12543" width="16.5703125" style="190"/>
    <col min="12544" max="12544" width="3.7109375" style="190" customWidth="1"/>
    <col min="12545" max="12545" width="20.7109375" style="190" bestFit="1" customWidth="1"/>
    <col min="12546" max="12546" width="27.5703125" style="190" bestFit="1" customWidth="1"/>
    <col min="12547" max="12547" width="13" style="190" bestFit="1" customWidth="1"/>
    <col min="12548" max="12548" width="12.85546875" style="190" customWidth="1"/>
    <col min="12549" max="12549" width="15" style="190" bestFit="1" customWidth="1"/>
    <col min="12550" max="12550" width="15.28515625" style="190" bestFit="1" customWidth="1"/>
    <col min="12551" max="12551" width="13.85546875" style="190" bestFit="1" customWidth="1"/>
    <col min="12552" max="12554" width="7.7109375" style="190" customWidth="1"/>
    <col min="12555" max="12555" width="8.85546875" style="190" customWidth="1"/>
    <col min="12556" max="12559" width="7.7109375" style="190" customWidth="1"/>
    <col min="12560" max="12560" width="8.85546875" style="190" customWidth="1"/>
    <col min="12561" max="12563" width="7.7109375" style="190" customWidth="1"/>
    <col min="12564" max="12564" width="9.5703125" style="190" customWidth="1"/>
    <col min="12565" max="12565" width="8.85546875" style="190" customWidth="1"/>
    <col min="12566" max="12569" width="7.7109375" style="190" customWidth="1"/>
    <col min="12570" max="12570" width="9" style="190" bestFit="1" customWidth="1"/>
    <col min="12571" max="12799" width="16.5703125" style="190"/>
    <col min="12800" max="12800" width="3.7109375" style="190" customWidth="1"/>
    <col min="12801" max="12801" width="20.7109375" style="190" bestFit="1" customWidth="1"/>
    <col min="12802" max="12802" width="27.5703125" style="190" bestFit="1" customWidth="1"/>
    <col min="12803" max="12803" width="13" style="190" bestFit="1" customWidth="1"/>
    <col min="12804" max="12804" width="12.85546875" style="190" customWidth="1"/>
    <col min="12805" max="12805" width="15" style="190" bestFit="1" customWidth="1"/>
    <col min="12806" max="12806" width="15.28515625" style="190" bestFit="1" customWidth="1"/>
    <col min="12807" max="12807" width="13.85546875" style="190" bestFit="1" customWidth="1"/>
    <col min="12808" max="12810" width="7.7109375" style="190" customWidth="1"/>
    <col min="12811" max="12811" width="8.85546875" style="190" customWidth="1"/>
    <col min="12812" max="12815" width="7.7109375" style="190" customWidth="1"/>
    <col min="12816" max="12816" width="8.85546875" style="190" customWidth="1"/>
    <col min="12817" max="12819" width="7.7109375" style="190" customWidth="1"/>
    <col min="12820" max="12820" width="9.5703125" style="190" customWidth="1"/>
    <col min="12821" max="12821" width="8.85546875" style="190" customWidth="1"/>
    <col min="12822" max="12825" width="7.7109375" style="190" customWidth="1"/>
    <col min="12826" max="12826" width="9" style="190" bestFit="1" customWidth="1"/>
    <col min="12827" max="13055" width="16.5703125" style="190"/>
    <col min="13056" max="13056" width="3.7109375" style="190" customWidth="1"/>
    <col min="13057" max="13057" width="20.7109375" style="190" bestFit="1" customWidth="1"/>
    <col min="13058" max="13058" width="27.5703125" style="190" bestFit="1" customWidth="1"/>
    <col min="13059" max="13059" width="13" style="190" bestFit="1" customWidth="1"/>
    <col min="13060" max="13060" width="12.85546875" style="190" customWidth="1"/>
    <col min="13061" max="13061" width="15" style="190" bestFit="1" customWidth="1"/>
    <col min="13062" max="13062" width="15.28515625" style="190" bestFit="1" customWidth="1"/>
    <col min="13063" max="13063" width="13.85546875" style="190" bestFit="1" customWidth="1"/>
    <col min="13064" max="13066" width="7.7109375" style="190" customWidth="1"/>
    <col min="13067" max="13067" width="8.85546875" style="190" customWidth="1"/>
    <col min="13068" max="13071" width="7.7109375" style="190" customWidth="1"/>
    <col min="13072" max="13072" width="8.85546875" style="190" customWidth="1"/>
    <col min="13073" max="13075" width="7.7109375" style="190" customWidth="1"/>
    <col min="13076" max="13076" width="9.5703125" style="190" customWidth="1"/>
    <col min="13077" max="13077" width="8.85546875" style="190" customWidth="1"/>
    <col min="13078" max="13081" width="7.7109375" style="190" customWidth="1"/>
    <col min="13082" max="13082" width="9" style="190" bestFit="1" customWidth="1"/>
    <col min="13083" max="13311" width="16.5703125" style="190"/>
    <col min="13312" max="13312" width="3.7109375" style="190" customWidth="1"/>
    <col min="13313" max="13313" width="20.7109375" style="190" bestFit="1" customWidth="1"/>
    <col min="13314" max="13314" width="27.5703125" style="190" bestFit="1" customWidth="1"/>
    <col min="13315" max="13315" width="13" style="190" bestFit="1" customWidth="1"/>
    <col min="13316" max="13316" width="12.85546875" style="190" customWidth="1"/>
    <col min="13317" max="13317" width="15" style="190" bestFit="1" customWidth="1"/>
    <col min="13318" max="13318" width="15.28515625" style="190" bestFit="1" customWidth="1"/>
    <col min="13319" max="13319" width="13.85546875" style="190" bestFit="1" customWidth="1"/>
    <col min="13320" max="13322" width="7.7109375" style="190" customWidth="1"/>
    <col min="13323" max="13323" width="8.85546875" style="190" customWidth="1"/>
    <col min="13324" max="13327" width="7.7109375" style="190" customWidth="1"/>
    <col min="13328" max="13328" width="8.85546875" style="190" customWidth="1"/>
    <col min="13329" max="13331" width="7.7109375" style="190" customWidth="1"/>
    <col min="13332" max="13332" width="9.5703125" style="190" customWidth="1"/>
    <col min="13333" max="13333" width="8.85546875" style="190" customWidth="1"/>
    <col min="13334" max="13337" width="7.7109375" style="190" customWidth="1"/>
    <col min="13338" max="13338" width="9" style="190" bestFit="1" customWidth="1"/>
    <col min="13339" max="13567" width="16.5703125" style="190"/>
    <col min="13568" max="13568" width="3.7109375" style="190" customWidth="1"/>
    <col min="13569" max="13569" width="20.7109375" style="190" bestFit="1" customWidth="1"/>
    <col min="13570" max="13570" width="27.5703125" style="190" bestFit="1" customWidth="1"/>
    <col min="13571" max="13571" width="13" style="190" bestFit="1" customWidth="1"/>
    <col min="13572" max="13572" width="12.85546875" style="190" customWidth="1"/>
    <col min="13573" max="13573" width="15" style="190" bestFit="1" customWidth="1"/>
    <col min="13574" max="13574" width="15.28515625" style="190" bestFit="1" customWidth="1"/>
    <col min="13575" max="13575" width="13.85546875" style="190" bestFit="1" customWidth="1"/>
    <col min="13576" max="13578" width="7.7109375" style="190" customWidth="1"/>
    <col min="13579" max="13579" width="8.85546875" style="190" customWidth="1"/>
    <col min="13580" max="13583" width="7.7109375" style="190" customWidth="1"/>
    <col min="13584" max="13584" width="8.85546875" style="190" customWidth="1"/>
    <col min="13585" max="13587" width="7.7109375" style="190" customWidth="1"/>
    <col min="13588" max="13588" width="9.5703125" style="190" customWidth="1"/>
    <col min="13589" max="13589" width="8.85546875" style="190" customWidth="1"/>
    <col min="13590" max="13593" width="7.7109375" style="190" customWidth="1"/>
    <col min="13594" max="13594" width="9" style="190" bestFit="1" customWidth="1"/>
    <col min="13595" max="13823" width="16.5703125" style="190"/>
    <col min="13824" max="13824" width="3.7109375" style="190" customWidth="1"/>
    <col min="13825" max="13825" width="20.7109375" style="190" bestFit="1" customWidth="1"/>
    <col min="13826" max="13826" width="27.5703125" style="190" bestFit="1" customWidth="1"/>
    <col min="13827" max="13827" width="13" style="190" bestFit="1" customWidth="1"/>
    <col min="13828" max="13828" width="12.85546875" style="190" customWidth="1"/>
    <col min="13829" max="13829" width="15" style="190" bestFit="1" customWidth="1"/>
    <col min="13830" max="13830" width="15.28515625" style="190" bestFit="1" customWidth="1"/>
    <col min="13831" max="13831" width="13.85546875" style="190" bestFit="1" customWidth="1"/>
    <col min="13832" max="13834" width="7.7109375" style="190" customWidth="1"/>
    <col min="13835" max="13835" width="8.85546875" style="190" customWidth="1"/>
    <col min="13836" max="13839" width="7.7109375" style="190" customWidth="1"/>
    <col min="13840" max="13840" width="8.85546875" style="190" customWidth="1"/>
    <col min="13841" max="13843" width="7.7109375" style="190" customWidth="1"/>
    <col min="13844" max="13844" width="9.5703125" style="190" customWidth="1"/>
    <col min="13845" max="13845" width="8.85546875" style="190" customWidth="1"/>
    <col min="13846" max="13849" width="7.7109375" style="190" customWidth="1"/>
    <col min="13850" max="13850" width="9" style="190" bestFit="1" customWidth="1"/>
    <col min="13851" max="14079" width="16.5703125" style="190"/>
    <col min="14080" max="14080" width="3.7109375" style="190" customWidth="1"/>
    <col min="14081" max="14081" width="20.7109375" style="190" bestFit="1" customWidth="1"/>
    <col min="14082" max="14082" width="27.5703125" style="190" bestFit="1" customWidth="1"/>
    <col min="14083" max="14083" width="13" style="190" bestFit="1" customWidth="1"/>
    <col min="14084" max="14084" width="12.85546875" style="190" customWidth="1"/>
    <col min="14085" max="14085" width="15" style="190" bestFit="1" customWidth="1"/>
    <col min="14086" max="14086" width="15.28515625" style="190" bestFit="1" customWidth="1"/>
    <col min="14087" max="14087" width="13.85546875" style="190" bestFit="1" customWidth="1"/>
    <col min="14088" max="14090" width="7.7109375" style="190" customWidth="1"/>
    <col min="14091" max="14091" width="8.85546875" style="190" customWidth="1"/>
    <col min="14092" max="14095" width="7.7109375" style="190" customWidth="1"/>
    <col min="14096" max="14096" width="8.85546875" style="190" customWidth="1"/>
    <col min="14097" max="14099" width="7.7109375" style="190" customWidth="1"/>
    <col min="14100" max="14100" width="9.5703125" style="190" customWidth="1"/>
    <col min="14101" max="14101" width="8.85546875" style="190" customWidth="1"/>
    <col min="14102" max="14105" width="7.7109375" style="190" customWidth="1"/>
    <col min="14106" max="14106" width="9" style="190" bestFit="1" customWidth="1"/>
    <col min="14107" max="14335" width="16.5703125" style="190"/>
    <col min="14336" max="14336" width="3.7109375" style="190" customWidth="1"/>
    <col min="14337" max="14337" width="20.7109375" style="190" bestFit="1" customWidth="1"/>
    <col min="14338" max="14338" width="27.5703125" style="190" bestFit="1" customWidth="1"/>
    <col min="14339" max="14339" width="13" style="190" bestFit="1" customWidth="1"/>
    <col min="14340" max="14340" width="12.85546875" style="190" customWidth="1"/>
    <col min="14341" max="14341" width="15" style="190" bestFit="1" customWidth="1"/>
    <col min="14342" max="14342" width="15.28515625" style="190" bestFit="1" customWidth="1"/>
    <col min="14343" max="14343" width="13.85546875" style="190" bestFit="1" customWidth="1"/>
    <col min="14344" max="14346" width="7.7109375" style="190" customWidth="1"/>
    <col min="14347" max="14347" width="8.85546875" style="190" customWidth="1"/>
    <col min="14348" max="14351" width="7.7109375" style="190" customWidth="1"/>
    <col min="14352" max="14352" width="8.85546875" style="190" customWidth="1"/>
    <col min="14353" max="14355" width="7.7109375" style="190" customWidth="1"/>
    <col min="14356" max="14356" width="9.5703125" style="190" customWidth="1"/>
    <col min="14357" max="14357" width="8.85546875" style="190" customWidth="1"/>
    <col min="14358" max="14361" width="7.7109375" style="190" customWidth="1"/>
    <col min="14362" max="14362" width="9" style="190" bestFit="1" customWidth="1"/>
    <col min="14363" max="14591" width="16.5703125" style="190"/>
    <col min="14592" max="14592" width="3.7109375" style="190" customWidth="1"/>
    <col min="14593" max="14593" width="20.7109375" style="190" bestFit="1" customWidth="1"/>
    <col min="14594" max="14594" width="27.5703125" style="190" bestFit="1" customWidth="1"/>
    <col min="14595" max="14595" width="13" style="190" bestFit="1" customWidth="1"/>
    <col min="14596" max="14596" width="12.85546875" style="190" customWidth="1"/>
    <col min="14597" max="14597" width="15" style="190" bestFit="1" customWidth="1"/>
    <col min="14598" max="14598" width="15.28515625" style="190" bestFit="1" customWidth="1"/>
    <col min="14599" max="14599" width="13.85546875" style="190" bestFit="1" customWidth="1"/>
    <col min="14600" max="14602" width="7.7109375" style="190" customWidth="1"/>
    <col min="14603" max="14603" width="8.85546875" style="190" customWidth="1"/>
    <col min="14604" max="14607" width="7.7109375" style="190" customWidth="1"/>
    <col min="14608" max="14608" width="8.85546875" style="190" customWidth="1"/>
    <col min="14609" max="14611" width="7.7109375" style="190" customWidth="1"/>
    <col min="14612" max="14612" width="9.5703125" style="190" customWidth="1"/>
    <col min="14613" max="14613" width="8.85546875" style="190" customWidth="1"/>
    <col min="14614" max="14617" width="7.7109375" style="190" customWidth="1"/>
    <col min="14618" max="14618" width="9" style="190" bestFit="1" customWidth="1"/>
    <col min="14619" max="14847" width="16.5703125" style="190"/>
    <col min="14848" max="14848" width="3.7109375" style="190" customWidth="1"/>
    <col min="14849" max="14849" width="20.7109375" style="190" bestFit="1" customWidth="1"/>
    <col min="14850" max="14850" width="27.5703125" style="190" bestFit="1" customWidth="1"/>
    <col min="14851" max="14851" width="13" style="190" bestFit="1" customWidth="1"/>
    <col min="14852" max="14852" width="12.85546875" style="190" customWidth="1"/>
    <col min="14853" max="14853" width="15" style="190" bestFit="1" customWidth="1"/>
    <col min="14854" max="14854" width="15.28515625" style="190" bestFit="1" customWidth="1"/>
    <col min="14855" max="14855" width="13.85546875" style="190" bestFit="1" customWidth="1"/>
    <col min="14856" max="14858" width="7.7109375" style="190" customWidth="1"/>
    <col min="14859" max="14859" width="8.85546875" style="190" customWidth="1"/>
    <col min="14860" max="14863" width="7.7109375" style="190" customWidth="1"/>
    <col min="14864" max="14864" width="8.85546875" style="190" customWidth="1"/>
    <col min="14865" max="14867" width="7.7109375" style="190" customWidth="1"/>
    <col min="14868" max="14868" width="9.5703125" style="190" customWidth="1"/>
    <col min="14869" max="14869" width="8.85546875" style="190" customWidth="1"/>
    <col min="14870" max="14873" width="7.7109375" style="190" customWidth="1"/>
    <col min="14874" max="14874" width="9" style="190" bestFit="1" customWidth="1"/>
    <col min="14875" max="15103" width="16.5703125" style="190"/>
    <col min="15104" max="15104" width="3.7109375" style="190" customWidth="1"/>
    <col min="15105" max="15105" width="20.7109375" style="190" bestFit="1" customWidth="1"/>
    <col min="15106" max="15106" width="27.5703125" style="190" bestFit="1" customWidth="1"/>
    <col min="15107" max="15107" width="13" style="190" bestFit="1" customWidth="1"/>
    <col min="15108" max="15108" width="12.85546875" style="190" customWidth="1"/>
    <col min="15109" max="15109" width="15" style="190" bestFit="1" customWidth="1"/>
    <col min="15110" max="15110" width="15.28515625" style="190" bestFit="1" customWidth="1"/>
    <col min="15111" max="15111" width="13.85546875" style="190" bestFit="1" customWidth="1"/>
    <col min="15112" max="15114" width="7.7109375" style="190" customWidth="1"/>
    <col min="15115" max="15115" width="8.85546875" style="190" customWidth="1"/>
    <col min="15116" max="15119" width="7.7109375" style="190" customWidth="1"/>
    <col min="15120" max="15120" width="8.85546875" style="190" customWidth="1"/>
    <col min="15121" max="15123" width="7.7109375" style="190" customWidth="1"/>
    <col min="15124" max="15124" width="9.5703125" style="190" customWidth="1"/>
    <col min="15125" max="15125" width="8.85546875" style="190" customWidth="1"/>
    <col min="15126" max="15129" width="7.7109375" style="190" customWidth="1"/>
    <col min="15130" max="15130" width="9" style="190" bestFit="1" customWidth="1"/>
    <col min="15131" max="15359" width="16.5703125" style="190"/>
    <col min="15360" max="15360" width="3.7109375" style="190" customWidth="1"/>
    <col min="15361" max="15361" width="20.7109375" style="190" bestFit="1" customWidth="1"/>
    <col min="15362" max="15362" width="27.5703125" style="190" bestFit="1" customWidth="1"/>
    <col min="15363" max="15363" width="13" style="190" bestFit="1" customWidth="1"/>
    <col min="15364" max="15364" width="12.85546875" style="190" customWidth="1"/>
    <col min="15365" max="15365" width="15" style="190" bestFit="1" customWidth="1"/>
    <col min="15366" max="15366" width="15.28515625" style="190" bestFit="1" customWidth="1"/>
    <col min="15367" max="15367" width="13.85546875" style="190" bestFit="1" customWidth="1"/>
    <col min="15368" max="15370" width="7.7109375" style="190" customWidth="1"/>
    <col min="15371" max="15371" width="8.85546875" style="190" customWidth="1"/>
    <col min="15372" max="15375" width="7.7109375" style="190" customWidth="1"/>
    <col min="15376" max="15376" width="8.85546875" style="190" customWidth="1"/>
    <col min="15377" max="15379" width="7.7109375" style="190" customWidth="1"/>
    <col min="15380" max="15380" width="9.5703125" style="190" customWidth="1"/>
    <col min="15381" max="15381" width="8.85546875" style="190" customWidth="1"/>
    <col min="15382" max="15385" width="7.7109375" style="190" customWidth="1"/>
    <col min="15386" max="15386" width="9" style="190" bestFit="1" customWidth="1"/>
    <col min="15387" max="15615" width="16.5703125" style="190"/>
    <col min="15616" max="15616" width="3.7109375" style="190" customWidth="1"/>
    <col min="15617" max="15617" width="20.7109375" style="190" bestFit="1" customWidth="1"/>
    <col min="15618" max="15618" width="27.5703125" style="190" bestFit="1" customWidth="1"/>
    <col min="15619" max="15619" width="13" style="190" bestFit="1" customWidth="1"/>
    <col min="15620" max="15620" width="12.85546875" style="190" customWidth="1"/>
    <col min="15621" max="15621" width="15" style="190" bestFit="1" customWidth="1"/>
    <col min="15622" max="15622" width="15.28515625" style="190" bestFit="1" customWidth="1"/>
    <col min="15623" max="15623" width="13.85546875" style="190" bestFit="1" customWidth="1"/>
    <col min="15624" max="15626" width="7.7109375" style="190" customWidth="1"/>
    <col min="15627" max="15627" width="8.85546875" style="190" customWidth="1"/>
    <col min="15628" max="15631" width="7.7109375" style="190" customWidth="1"/>
    <col min="15632" max="15632" width="8.85546875" style="190" customWidth="1"/>
    <col min="15633" max="15635" width="7.7109375" style="190" customWidth="1"/>
    <col min="15636" max="15636" width="9.5703125" style="190" customWidth="1"/>
    <col min="15637" max="15637" width="8.85546875" style="190" customWidth="1"/>
    <col min="15638" max="15641" width="7.7109375" style="190" customWidth="1"/>
    <col min="15642" max="15642" width="9" style="190" bestFit="1" customWidth="1"/>
    <col min="15643" max="15871" width="16.5703125" style="190"/>
    <col min="15872" max="15872" width="3.7109375" style="190" customWidth="1"/>
    <col min="15873" max="15873" width="20.7109375" style="190" bestFit="1" customWidth="1"/>
    <col min="15874" max="15874" width="27.5703125" style="190" bestFit="1" customWidth="1"/>
    <col min="15875" max="15875" width="13" style="190" bestFit="1" customWidth="1"/>
    <col min="15876" max="15876" width="12.85546875" style="190" customWidth="1"/>
    <col min="15877" max="15877" width="15" style="190" bestFit="1" customWidth="1"/>
    <col min="15878" max="15878" width="15.28515625" style="190" bestFit="1" customWidth="1"/>
    <col min="15879" max="15879" width="13.85546875" style="190" bestFit="1" customWidth="1"/>
    <col min="15880" max="15882" width="7.7109375" style="190" customWidth="1"/>
    <col min="15883" max="15883" width="8.85546875" style="190" customWidth="1"/>
    <col min="15884" max="15887" width="7.7109375" style="190" customWidth="1"/>
    <col min="15888" max="15888" width="8.85546875" style="190" customWidth="1"/>
    <col min="15889" max="15891" width="7.7109375" style="190" customWidth="1"/>
    <col min="15892" max="15892" width="9.5703125" style="190" customWidth="1"/>
    <col min="15893" max="15893" width="8.85546875" style="190" customWidth="1"/>
    <col min="15894" max="15897" width="7.7109375" style="190" customWidth="1"/>
    <col min="15898" max="15898" width="9" style="190" bestFit="1" customWidth="1"/>
    <col min="15899" max="16127" width="16.5703125" style="190"/>
    <col min="16128" max="16128" width="3.7109375" style="190" customWidth="1"/>
    <col min="16129" max="16129" width="20.7109375" style="190" bestFit="1" customWidth="1"/>
    <col min="16130" max="16130" width="27.5703125" style="190" bestFit="1" customWidth="1"/>
    <col min="16131" max="16131" width="13" style="190" bestFit="1" customWidth="1"/>
    <col min="16132" max="16132" width="12.85546875" style="190" customWidth="1"/>
    <col min="16133" max="16133" width="15" style="190" bestFit="1" customWidth="1"/>
    <col min="16134" max="16134" width="15.28515625" style="190" bestFit="1" customWidth="1"/>
    <col min="16135" max="16135" width="13.85546875" style="190" bestFit="1" customWidth="1"/>
    <col min="16136" max="16138" width="7.7109375" style="190" customWidth="1"/>
    <col min="16139" max="16139" width="8.85546875" style="190" customWidth="1"/>
    <col min="16140" max="16143" width="7.7109375" style="190" customWidth="1"/>
    <col min="16144" max="16144" width="8.85546875" style="190" customWidth="1"/>
    <col min="16145" max="16147" width="7.7109375" style="190" customWidth="1"/>
    <col min="16148" max="16148" width="9.5703125" style="190" customWidth="1"/>
    <col min="16149" max="16149" width="8.85546875" style="190" customWidth="1"/>
    <col min="16150" max="16153" width="7.7109375" style="190" customWidth="1"/>
    <col min="16154" max="16154" width="9" style="190" bestFit="1" customWidth="1"/>
    <col min="16155" max="16384" width="16.5703125" style="190"/>
  </cols>
  <sheetData>
    <row r="1" spans="2:26" ht="15" customHeight="1" x14ac:dyDescent="0.25"/>
    <row r="2" spans="2:26" s="191" customFormat="1" ht="15" customHeight="1" x14ac:dyDescent="0.25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2:26" s="191" customFormat="1" ht="1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</row>
    <row r="4" spans="2:26" s="191" customFormat="1" ht="15" customHeight="1" x14ac:dyDescent="0.2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2:26" s="191" customFormat="1" ht="36" customHeight="1" x14ac:dyDescent="0.25">
      <c r="B5" s="113" t="s">
        <v>171</v>
      </c>
      <c r="C5" s="113"/>
      <c r="D5" s="113"/>
      <c r="E5" s="113"/>
      <c r="F5" s="113"/>
      <c r="G5" s="113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</row>
    <row r="6" spans="2:26" s="191" customFormat="1" ht="18" customHeight="1" x14ac:dyDescent="0.25">
      <c r="B6" s="192"/>
      <c r="C6" s="193" t="str">
        <f>actualizaciones!B7</f>
        <v>Septiembre 2014</v>
      </c>
      <c r="D6" s="193"/>
      <c r="E6" s="193"/>
      <c r="F6" s="192"/>
      <c r="G6" s="192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</row>
    <row r="7" spans="2:26" ht="30" customHeight="1" x14ac:dyDescent="0.25">
      <c r="B7" s="194" t="s">
        <v>172</v>
      </c>
      <c r="C7" s="115" t="s">
        <v>173</v>
      </c>
      <c r="D7" s="194" t="s">
        <v>148</v>
      </c>
      <c r="E7" s="115" t="s">
        <v>174</v>
      </c>
      <c r="F7" s="194" t="s">
        <v>175</v>
      </c>
      <c r="G7" s="115" t="s">
        <v>176</v>
      </c>
    </row>
    <row r="8" spans="2:26" ht="15" customHeight="1" x14ac:dyDescent="0.25">
      <c r="B8" s="195" t="s">
        <v>27</v>
      </c>
      <c r="C8" s="196">
        <f t="shared" ref="C8:C39" si="0">D8+E8+F8+G8</f>
        <v>46481</v>
      </c>
      <c r="D8" s="197">
        <v>33081</v>
      </c>
      <c r="E8" s="196">
        <v>13364</v>
      </c>
      <c r="F8" s="197">
        <v>22</v>
      </c>
      <c r="G8" s="196">
        <v>14</v>
      </c>
    </row>
    <row r="9" spans="2:26" ht="15" customHeight="1" x14ac:dyDescent="0.25">
      <c r="B9" s="195" t="s">
        <v>177</v>
      </c>
      <c r="C9" s="196">
        <f t="shared" si="0"/>
        <v>17</v>
      </c>
      <c r="D9" s="197">
        <v>0</v>
      </c>
      <c r="E9" s="196">
        <v>0</v>
      </c>
      <c r="F9" s="197">
        <v>0</v>
      </c>
      <c r="G9" s="196">
        <v>17</v>
      </c>
    </row>
    <row r="10" spans="2:26" ht="15" customHeight="1" x14ac:dyDescent="0.25">
      <c r="B10" s="195" t="s">
        <v>178</v>
      </c>
      <c r="C10" s="196">
        <f t="shared" si="0"/>
        <v>123</v>
      </c>
      <c r="D10" s="197">
        <v>18</v>
      </c>
      <c r="E10" s="196">
        <v>24</v>
      </c>
      <c r="F10" s="197">
        <v>0</v>
      </c>
      <c r="G10" s="196">
        <v>81</v>
      </c>
    </row>
    <row r="11" spans="2:26" ht="15" customHeight="1" x14ac:dyDescent="0.25">
      <c r="B11" s="195" t="s">
        <v>28</v>
      </c>
      <c r="C11" s="196">
        <f t="shared" si="0"/>
        <v>39056</v>
      </c>
      <c r="D11" s="197">
        <v>16581</v>
      </c>
      <c r="E11" s="196">
        <v>22455</v>
      </c>
      <c r="F11" s="197">
        <v>0</v>
      </c>
      <c r="G11" s="196">
        <v>20</v>
      </c>
      <c r="H11" s="198"/>
      <c r="I11" s="198"/>
      <c r="J11" s="198"/>
      <c r="K11" s="198"/>
      <c r="L11" s="198"/>
      <c r="M11" s="198"/>
      <c r="N11" s="198"/>
      <c r="O11" s="198"/>
    </row>
    <row r="12" spans="2:26" ht="15" customHeight="1" x14ac:dyDescent="0.25">
      <c r="B12" s="195" t="s">
        <v>179</v>
      </c>
      <c r="C12" s="196">
        <f t="shared" si="0"/>
        <v>274</v>
      </c>
      <c r="D12" s="197">
        <v>234</v>
      </c>
      <c r="E12" s="196">
        <v>0</v>
      </c>
      <c r="F12" s="197">
        <v>0</v>
      </c>
      <c r="G12" s="196">
        <v>40</v>
      </c>
      <c r="H12" s="198"/>
      <c r="I12" s="198"/>
      <c r="J12" s="198"/>
      <c r="K12" s="198"/>
      <c r="L12" s="198"/>
      <c r="M12" s="198"/>
      <c r="N12" s="198"/>
      <c r="O12" s="198"/>
    </row>
    <row r="13" spans="2:26" ht="15" customHeight="1" x14ac:dyDescent="0.2">
      <c r="B13" s="195" t="s">
        <v>180</v>
      </c>
      <c r="C13" s="196">
        <f t="shared" si="0"/>
        <v>1028</v>
      </c>
      <c r="D13" s="197">
        <v>986</v>
      </c>
      <c r="E13" s="196">
        <v>30</v>
      </c>
      <c r="F13" s="197">
        <v>0</v>
      </c>
      <c r="G13" s="196">
        <v>12</v>
      </c>
      <c r="H13" s="199"/>
      <c r="I13" s="199"/>
      <c r="J13" s="199"/>
      <c r="K13" s="199"/>
      <c r="L13" s="199"/>
      <c r="M13" s="199"/>
      <c r="N13" s="199"/>
      <c r="O13" s="199"/>
    </row>
    <row r="14" spans="2:26" ht="15" customHeight="1" x14ac:dyDescent="0.2">
      <c r="B14" s="195" t="s">
        <v>181</v>
      </c>
      <c r="C14" s="196">
        <f t="shared" si="0"/>
        <v>51</v>
      </c>
      <c r="D14" s="197">
        <v>0</v>
      </c>
      <c r="E14" s="196">
        <v>4</v>
      </c>
      <c r="F14" s="197">
        <v>0</v>
      </c>
      <c r="G14" s="196">
        <v>47</v>
      </c>
      <c r="H14" s="200"/>
      <c r="I14" s="200"/>
      <c r="J14" s="200"/>
      <c r="K14" s="200"/>
      <c r="L14" s="200"/>
      <c r="M14" s="200"/>
      <c r="N14" s="200"/>
      <c r="O14" s="200"/>
    </row>
    <row r="15" spans="2:26" ht="15" customHeight="1" x14ac:dyDescent="0.2">
      <c r="B15" s="195" t="s">
        <v>182</v>
      </c>
      <c r="C15" s="196">
        <f t="shared" si="0"/>
        <v>205</v>
      </c>
      <c r="D15" s="197">
        <v>46</v>
      </c>
      <c r="E15" s="196">
        <v>16</v>
      </c>
      <c r="F15" s="197">
        <v>108</v>
      </c>
      <c r="G15" s="196">
        <v>35</v>
      </c>
      <c r="H15" s="200"/>
      <c r="I15" s="200"/>
      <c r="J15" s="200"/>
      <c r="K15" s="200"/>
      <c r="L15" s="200"/>
      <c r="M15" s="200"/>
      <c r="N15" s="200"/>
      <c r="O15" s="200"/>
    </row>
    <row r="16" spans="2:26" ht="15" customHeight="1" x14ac:dyDescent="0.2">
      <c r="B16" s="195" t="s">
        <v>183</v>
      </c>
      <c r="C16" s="196">
        <f t="shared" si="0"/>
        <v>1495</v>
      </c>
      <c r="D16" s="197">
        <v>930</v>
      </c>
      <c r="E16" s="196">
        <v>460</v>
      </c>
      <c r="F16" s="197">
        <v>38</v>
      </c>
      <c r="G16" s="196">
        <v>67</v>
      </c>
      <c r="H16" s="200"/>
      <c r="I16" s="200"/>
      <c r="J16" s="200"/>
      <c r="K16" s="200"/>
      <c r="L16" s="200"/>
      <c r="M16" s="200"/>
      <c r="N16" s="200"/>
      <c r="O16" s="200"/>
    </row>
    <row r="17" spans="2:15" ht="15" customHeight="1" x14ac:dyDescent="0.2">
      <c r="B17" s="195" t="s">
        <v>184</v>
      </c>
      <c r="C17" s="196">
        <f t="shared" si="0"/>
        <v>4</v>
      </c>
      <c r="D17" s="197">
        <v>0</v>
      </c>
      <c r="E17" s="196">
        <v>0</v>
      </c>
      <c r="F17" s="197">
        <v>0</v>
      </c>
      <c r="G17" s="196">
        <v>4</v>
      </c>
      <c r="H17" s="200"/>
      <c r="I17" s="200"/>
      <c r="J17" s="200"/>
      <c r="K17" s="200"/>
      <c r="L17" s="200"/>
      <c r="M17" s="200"/>
      <c r="N17" s="200"/>
      <c r="O17" s="200"/>
    </row>
    <row r="18" spans="2:15" ht="15" customHeight="1" x14ac:dyDescent="0.2">
      <c r="B18" s="195" t="s">
        <v>185</v>
      </c>
      <c r="C18" s="196">
        <f t="shared" si="0"/>
        <v>2317</v>
      </c>
      <c r="D18" s="197">
        <v>2261</v>
      </c>
      <c r="E18" s="196">
        <v>0</v>
      </c>
      <c r="F18" s="197">
        <v>15</v>
      </c>
      <c r="G18" s="196">
        <v>41</v>
      </c>
      <c r="H18" s="200"/>
      <c r="I18" s="200"/>
      <c r="J18" s="200"/>
      <c r="K18" s="200"/>
      <c r="L18" s="200"/>
      <c r="M18" s="200"/>
      <c r="N18" s="200"/>
      <c r="O18" s="200"/>
    </row>
    <row r="19" spans="2:15" ht="15" customHeight="1" x14ac:dyDescent="0.2">
      <c r="B19" s="195" t="s">
        <v>186</v>
      </c>
      <c r="C19" s="196">
        <f t="shared" si="0"/>
        <v>80</v>
      </c>
      <c r="D19" s="197">
        <v>0</v>
      </c>
      <c r="E19" s="196">
        <v>0</v>
      </c>
      <c r="F19" s="197">
        <v>65</v>
      </c>
      <c r="G19" s="196">
        <v>15</v>
      </c>
      <c r="H19" s="200"/>
      <c r="I19" s="200"/>
      <c r="J19" s="200"/>
      <c r="K19" s="200"/>
      <c r="L19" s="200"/>
      <c r="M19" s="200"/>
      <c r="N19" s="200"/>
      <c r="O19" s="200"/>
    </row>
    <row r="20" spans="2:15" ht="15" customHeight="1" x14ac:dyDescent="0.2">
      <c r="B20" s="195" t="s">
        <v>187</v>
      </c>
      <c r="C20" s="196">
        <f t="shared" si="0"/>
        <v>115</v>
      </c>
      <c r="D20" s="197">
        <v>16</v>
      </c>
      <c r="E20" s="196">
        <v>0</v>
      </c>
      <c r="F20" s="197">
        <v>0</v>
      </c>
      <c r="G20" s="196">
        <v>99</v>
      </c>
      <c r="H20" s="200"/>
      <c r="I20" s="200"/>
      <c r="J20" s="200"/>
      <c r="K20" s="200"/>
      <c r="L20" s="200"/>
      <c r="M20" s="200"/>
      <c r="N20" s="200"/>
      <c r="O20" s="200"/>
    </row>
    <row r="21" spans="2:15" ht="15" customHeight="1" x14ac:dyDescent="0.2">
      <c r="B21" s="195" t="s">
        <v>188</v>
      </c>
      <c r="C21" s="196">
        <f t="shared" si="0"/>
        <v>958</v>
      </c>
      <c r="D21" s="197">
        <v>680</v>
      </c>
      <c r="E21" s="196">
        <v>203</v>
      </c>
      <c r="F21" s="197">
        <v>22</v>
      </c>
      <c r="G21" s="196">
        <v>53</v>
      </c>
      <c r="H21" s="200"/>
      <c r="I21" s="200"/>
      <c r="J21" s="200"/>
      <c r="K21" s="200"/>
      <c r="L21" s="200"/>
      <c r="M21" s="200"/>
      <c r="N21" s="200"/>
      <c r="O21" s="200"/>
    </row>
    <row r="22" spans="2:15" ht="15" customHeight="1" x14ac:dyDescent="0.2">
      <c r="B22" s="195" t="s">
        <v>189</v>
      </c>
      <c r="C22" s="196">
        <f t="shared" si="0"/>
        <v>26</v>
      </c>
      <c r="D22" s="197">
        <v>0</v>
      </c>
      <c r="E22" s="196">
        <v>0</v>
      </c>
      <c r="F22" s="197">
        <v>0</v>
      </c>
      <c r="G22" s="196">
        <v>26</v>
      </c>
      <c r="H22" s="200"/>
      <c r="I22" s="200"/>
      <c r="J22" s="200"/>
      <c r="K22" s="200"/>
      <c r="L22" s="200"/>
      <c r="M22" s="200"/>
      <c r="N22" s="200"/>
      <c r="O22" s="200"/>
    </row>
    <row r="23" spans="2:15" ht="15" customHeight="1" x14ac:dyDescent="0.2">
      <c r="B23" s="195" t="s">
        <v>190</v>
      </c>
      <c r="C23" s="196">
        <f t="shared" si="0"/>
        <v>164</v>
      </c>
      <c r="D23" s="197">
        <v>67</v>
      </c>
      <c r="E23" s="196">
        <v>34</v>
      </c>
      <c r="F23" s="197">
        <v>28</v>
      </c>
      <c r="G23" s="196">
        <v>35</v>
      </c>
      <c r="H23" s="200"/>
      <c r="I23" s="200"/>
      <c r="J23" s="200"/>
      <c r="K23" s="200"/>
      <c r="L23" s="200"/>
      <c r="M23" s="200"/>
      <c r="N23" s="200"/>
      <c r="O23" s="200"/>
    </row>
    <row r="24" spans="2:15" ht="15" customHeight="1" x14ac:dyDescent="0.2">
      <c r="B24" s="195" t="s">
        <v>29</v>
      </c>
      <c r="C24" s="196">
        <f t="shared" si="0"/>
        <v>21379</v>
      </c>
      <c r="D24" s="197">
        <v>15626</v>
      </c>
      <c r="E24" s="196">
        <v>5753</v>
      </c>
      <c r="F24" s="197">
        <v>0</v>
      </c>
      <c r="G24" s="196">
        <v>0</v>
      </c>
      <c r="H24" s="200"/>
      <c r="I24" s="200"/>
      <c r="J24" s="200"/>
      <c r="K24" s="200"/>
      <c r="L24" s="200"/>
      <c r="M24" s="200"/>
      <c r="N24" s="200"/>
      <c r="O24" s="200"/>
    </row>
    <row r="25" spans="2:15" ht="15" customHeight="1" x14ac:dyDescent="0.2">
      <c r="B25" s="195" t="s">
        <v>191</v>
      </c>
      <c r="C25" s="196">
        <f t="shared" si="0"/>
        <v>1910</v>
      </c>
      <c r="D25" s="197">
        <v>1355</v>
      </c>
      <c r="E25" s="196">
        <v>342</v>
      </c>
      <c r="F25" s="197">
        <v>90</v>
      </c>
      <c r="G25" s="196">
        <v>123</v>
      </c>
      <c r="H25" s="200"/>
      <c r="I25" s="200"/>
      <c r="J25" s="200"/>
      <c r="K25" s="200"/>
      <c r="L25" s="200"/>
      <c r="M25" s="200"/>
      <c r="N25" s="200"/>
      <c r="O25" s="200"/>
    </row>
    <row r="26" spans="2:15" ht="15" customHeight="1" x14ac:dyDescent="0.2">
      <c r="B26" s="195" t="s">
        <v>192</v>
      </c>
      <c r="C26" s="196">
        <f t="shared" si="0"/>
        <v>77</v>
      </c>
      <c r="D26" s="197">
        <v>21</v>
      </c>
      <c r="E26" s="196">
        <v>7</v>
      </c>
      <c r="F26" s="197">
        <v>20</v>
      </c>
      <c r="G26" s="196">
        <v>29</v>
      </c>
      <c r="H26" s="200"/>
      <c r="I26" s="200"/>
      <c r="J26" s="200"/>
      <c r="K26" s="200"/>
      <c r="L26" s="200"/>
      <c r="M26" s="200"/>
      <c r="N26" s="200"/>
      <c r="O26" s="200"/>
    </row>
    <row r="27" spans="2:15" ht="15" customHeight="1" x14ac:dyDescent="0.2">
      <c r="B27" s="195" t="s">
        <v>193</v>
      </c>
      <c r="C27" s="196">
        <f t="shared" si="0"/>
        <v>38</v>
      </c>
      <c r="D27" s="197">
        <v>0</v>
      </c>
      <c r="E27" s="196">
        <v>9</v>
      </c>
      <c r="F27" s="197">
        <v>16</v>
      </c>
      <c r="G27" s="196">
        <v>13</v>
      </c>
      <c r="H27" s="200"/>
      <c r="I27" s="200"/>
      <c r="J27" s="200"/>
      <c r="K27" s="200"/>
      <c r="L27" s="200"/>
      <c r="M27" s="200"/>
      <c r="N27" s="200"/>
      <c r="O27" s="200"/>
    </row>
    <row r="28" spans="2:15" ht="15" customHeight="1" x14ac:dyDescent="0.2">
      <c r="B28" s="195" t="s">
        <v>194</v>
      </c>
      <c r="C28" s="196">
        <f t="shared" si="0"/>
        <v>4621</v>
      </c>
      <c r="D28" s="197">
        <v>1702</v>
      </c>
      <c r="E28" s="196">
        <v>2859</v>
      </c>
      <c r="F28" s="197">
        <v>32</v>
      </c>
      <c r="G28" s="196">
        <v>28</v>
      </c>
      <c r="H28" s="200"/>
      <c r="I28" s="200"/>
      <c r="J28" s="200"/>
      <c r="K28" s="200"/>
      <c r="L28" s="200"/>
      <c r="M28" s="200"/>
      <c r="N28" s="200"/>
      <c r="O28" s="200"/>
    </row>
    <row r="29" spans="2:15" ht="15" customHeight="1" x14ac:dyDescent="0.2">
      <c r="B29" s="195" t="s">
        <v>195</v>
      </c>
      <c r="C29" s="196">
        <f t="shared" si="0"/>
        <v>2789</v>
      </c>
      <c r="D29" s="197">
        <v>2771</v>
      </c>
      <c r="E29" s="196">
        <v>10</v>
      </c>
      <c r="F29" s="197">
        <v>0</v>
      </c>
      <c r="G29" s="196">
        <v>8</v>
      </c>
      <c r="H29" s="200"/>
      <c r="I29" s="200"/>
      <c r="J29" s="200"/>
      <c r="K29" s="200"/>
      <c r="L29" s="200"/>
      <c r="M29" s="200"/>
      <c r="N29" s="200"/>
      <c r="O29" s="200"/>
    </row>
    <row r="30" spans="2:15" ht="15" customHeight="1" x14ac:dyDescent="0.2">
      <c r="B30" s="195" t="s">
        <v>196</v>
      </c>
      <c r="C30" s="196">
        <f t="shared" si="0"/>
        <v>810</v>
      </c>
      <c r="D30" s="197">
        <v>804</v>
      </c>
      <c r="E30" s="196">
        <v>6</v>
      </c>
      <c r="F30" s="197">
        <v>0</v>
      </c>
      <c r="G30" s="196">
        <v>0</v>
      </c>
      <c r="H30" s="200"/>
      <c r="I30" s="200"/>
      <c r="J30" s="200"/>
      <c r="K30" s="200"/>
      <c r="L30" s="200"/>
      <c r="M30" s="200"/>
      <c r="N30" s="200"/>
      <c r="O30" s="200"/>
    </row>
    <row r="31" spans="2:15" ht="15" customHeight="1" x14ac:dyDescent="0.2">
      <c r="B31" s="195" t="s">
        <v>197</v>
      </c>
      <c r="C31" s="196">
        <f t="shared" si="0"/>
        <v>7191</v>
      </c>
      <c r="D31" s="197">
        <v>4459</v>
      </c>
      <c r="E31" s="196">
        <v>2732</v>
      </c>
      <c r="F31" s="197">
        <v>0</v>
      </c>
      <c r="G31" s="196">
        <v>0</v>
      </c>
      <c r="H31" s="200"/>
      <c r="I31" s="200"/>
      <c r="J31" s="200"/>
      <c r="K31" s="200"/>
      <c r="L31" s="200"/>
      <c r="M31" s="200"/>
      <c r="N31" s="200"/>
      <c r="O31" s="200"/>
    </row>
    <row r="32" spans="2:15" ht="15" customHeight="1" x14ac:dyDescent="0.2">
      <c r="B32" s="195" t="s">
        <v>198</v>
      </c>
      <c r="C32" s="196">
        <f t="shared" si="0"/>
        <v>18</v>
      </c>
      <c r="D32" s="197">
        <v>14</v>
      </c>
      <c r="E32" s="196">
        <v>0</v>
      </c>
      <c r="F32" s="197">
        <v>0</v>
      </c>
      <c r="G32" s="196">
        <v>4</v>
      </c>
      <c r="H32" s="200"/>
      <c r="I32" s="200"/>
      <c r="J32" s="200"/>
      <c r="K32" s="200"/>
      <c r="L32" s="200"/>
      <c r="M32" s="200"/>
      <c r="N32" s="200"/>
      <c r="O32" s="200"/>
    </row>
    <row r="33" spans="2:26" ht="15" customHeight="1" x14ac:dyDescent="0.2">
      <c r="B33" s="195" t="s">
        <v>199</v>
      </c>
      <c r="C33" s="196">
        <f t="shared" si="0"/>
        <v>143</v>
      </c>
      <c r="D33" s="197">
        <v>98</v>
      </c>
      <c r="E33" s="196">
        <v>10</v>
      </c>
      <c r="F33" s="197">
        <v>24</v>
      </c>
      <c r="G33" s="196">
        <v>11</v>
      </c>
      <c r="H33" s="200"/>
      <c r="I33" s="200"/>
      <c r="J33" s="200"/>
      <c r="K33" s="200"/>
      <c r="L33" s="200"/>
      <c r="M33" s="200"/>
      <c r="N33" s="200"/>
      <c r="O33" s="200"/>
    </row>
    <row r="34" spans="2:26" ht="15" customHeight="1" x14ac:dyDescent="0.2">
      <c r="B34" s="195" t="s">
        <v>200</v>
      </c>
      <c r="C34" s="196">
        <f t="shared" si="0"/>
        <v>306</v>
      </c>
      <c r="D34" s="197">
        <v>0</v>
      </c>
      <c r="E34" s="196">
        <v>272</v>
      </c>
      <c r="F34" s="197">
        <v>0</v>
      </c>
      <c r="G34" s="196">
        <v>34</v>
      </c>
      <c r="H34" s="200"/>
      <c r="I34" s="200"/>
      <c r="J34" s="200"/>
      <c r="K34" s="200"/>
      <c r="L34" s="200"/>
      <c r="M34" s="200"/>
      <c r="N34" s="200"/>
      <c r="O34" s="200"/>
    </row>
    <row r="35" spans="2:26" ht="15" customHeight="1" x14ac:dyDescent="0.2">
      <c r="B35" s="195" t="s">
        <v>201</v>
      </c>
      <c r="C35" s="196">
        <f t="shared" si="0"/>
        <v>33</v>
      </c>
      <c r="D35" s="197">
        <v>0</v>
      </c>
      <c r="E35" s="196">
        <v>0</v>
      </c>
      <c r="F35" s="197">
        <v>21</v>
      </c>
      <c r="G35" s="196">
        <v>12</v>
      </c>
      <c r="H35" s="200"/>
      <c r="I35" s="200"/>
      <c r="J35" s="200"/>
      <c r="K35" s="200"/>
      <c r="L35" s="200"/>
      <c r="M35" s="200"/>
      <c r="N35" s="200"/>
      <c r="O35" s="200"/>
    </row>
    <row r="36" spans="2:26" ht="15" customHeight="1" x14ac:dyDescent="0.2">
      <c r="B36" s="195" t="s">
        <v>202</v>
      </c>
      <c r="C36" s="196">
        <f t="shared" si="0"/>
        <v>16</v>
      </c>
      <c r="D36" s="197">
        <v>0</v>
      </c>
      <c r="E36" s="196">
        <v>7</v>
      </c>
      <c r="F36" s="197">
        <v>0</v>
      </c>
      <c r="G36" s="196">
        <v>9</v>
      </c>
      <c r="H36" s="200"/>
      <c r="I36" s="200"/>
      <c r="J36" s="200"/>
      <c r="K36" s="200"/>
      <c r="L36" s="200"/>
      <c r="M36" s="200"/>
      <c r="N36" s="200"/>
      <c r="O36" s="200"/>
    </row>
    <row r="37" spans="2:26" ht="15" customHeight="1" x14ac:dyDescent="0.2">
      <c r="B37" s="195" t="s">
        <v>203</v>
      </c>
      <c r="C37" s="196">
        <f t="shared" si="0"/>
        <v>12</v>
      </c>
      <c r="D37" s="197">
        <v>0</v>
      </c>
      <c r="E37" s="196">
        <v>0</v>
      </c>
      <c r="F37" s="197">
        <v>0</v>
      </c>
      <c r="G37" s="196">
        <v>12</v>
      </c>
      <c r="H37" s="200"/>
      <c r="I37" s="200"/>
      <c r="J37" s="200"/>
      <c r="K37" s="200"/>
      <c r="L37" s="200"/>
      <c r="M37" s="200"/>
      <c r="N37" s="200"/>
      <c r="O37" s="200"/>
    </row>
    <row r="38" spans="2:26" ht="15" customHeight="1" x14ac:dyDescent="0.2">
      <c r="B38" s="195" t="s">
        <v>204</v>
      </c>
      <c r="C38" s="196">
        <f t="shared" si="0"/>
        <v>171</v>
      </c>
      <c r="D38" s="197">
        <v>119</v>
      </c>
      <c r="E38" s="196">
        <v>6</v>
      </c>
      <c r="F38" s="197">
        <v>40</v>
      </c>
      <c r="G38" s="196">
        <v>6</v>
      </c>
      <c r="H38" s="200"/>
      <c r="I38" s="200"/>
      <c r="J38" s="200"/>
      <c r="K38" s="200"/>
      <c r="L38" s="200"/>
      <c r="M38" s="200"/>
      <c r="N38" s="200"/>
      <c r="O38" s="200"/>
    </row>
    <row r="39" spans="2:26" ht="15" customHeight="1" x14ac:dyDescent="0.2">
      <c r="B39" s="201" t="s">
        <v>205</v>
      </c>
      <c r="C39" s="202">
        <f t="shared" si="0"/>
        <v>131908</v>
      </c>
      <c r="D39" s="202">
        <v>81869</v>
      </c>
      <c r="E39" s="202">
        <v>48603</v>
      </c>
      <c r="F39" s="202">
        <v>541</v>
      </c>
      <c r="G39" s="202">
        <v>895</v>
      </c>
      <c r="H39" s="200"/>
      <c r="I39" s="200"/>
      <c r="J39" s="200"/>
      <c r="K39" s="200"/>
      <c r="L39" s="200"/>
      <c r="M39" s="200"/>
      <c r="N39" s="200"/>
      <c r="O39" s="200"/>
    </row>
    <row r="40" spans="2:26" ht="15" customHeight="1" x14ac:dyDescent="0.2">
      <c r="B40" s="60" t="s">
        <v>206</v>
      </c>
      <c r="C40" s="60"/>
      <c r="D40" s="60"/>
      <c r="E40" s="60"/>
      <c r="F40" s="60"/>
      <c r="G40" s="60"/>
      <c r="H40" s="200"/>
      <c r="I40" s="200"/>
      <c r="J40" s="200"/>
      <c r="K40" s="200"/>
      <c r="L40" s="200"/>
      <c r="M40" s="200"/>
      <c r="N40" s="200"/>
      <c r="O40" s="200"/>
    </row>
    <row r="41" spans="2:26" x14ac:dyDescent="0.2">
      <c r="H41" s="200"/>
      <c r="I41" s="200"/>
      <c r="J41" s="200"/>
      <c r="K41" s="200"/>
      <c r="L41" s="200"/>
      <c r="M41" s="200"/>
      <c r="N41" s="200"/>
      <c r="O41" s="200"/>
    </row>
    <row r="42" spans="2:26" ht="26.25" customHeight="1" x14ac:dyDescent="0.2">
      <c r="F42" s="200"/>
      <c r="G42" s="200"/>
      <c r="H42" s="200"/>
      <c r="I42" s="200"/>
      <c r="J42" s="200"/>
      <c r="K42" s="200"/>
      <c r="L42" s="200"/>
      <c r="M42" s="200"/>
    </row>
    <row r="43" spans="2:26" ht="33" customHeight="1" x14ac:dyDescent="0.2"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</row>
    <row r="44" spans="2:26" x14ac:dyDescent="0.2">
      <c r="B44" s="204"/>
      <c r="C44" s="205"/>
      <c r="D44" s="205"/>
      <c r="E44" s="205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2:26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</row>
    <row r="46" spans="2:26" x14ac:dyDescent="0.25"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</row>
    <row r="47" spans="2:26" x14ac:dyDescent="0.25"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</row>
    <row r="48" spans="2:26" x14ac:dyDescent="0.25"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</row>
    <row r="49" spans="2:15" x14ac:dyDescent="0.25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</row>
    <row r="50" spans="2:15" x14ac:dyDescent="0.25"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</row>
    <row r="51" spans="2:15" x14ac:dyDescent="0.2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</row>
    <row r="52" spans="2:15" x14ac:dyDescent="0.25"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</row>
    <row r="53" spans="2:15" x14ac:dyDescent="0.25"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2:15" x14ac:dyDescent="0.25"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2:15" x14ac:dyDescent="0.25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2:15" x14ac:dyDescent="0.25"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</row>
    <row r="57" spans="2:15" x14ac:dyDescent="0.25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</row>
    <row r="58" spans="2:15" x14ac:dyDescent="0.25"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</row>
    <row r="59" spans="2:15" x14ac:dyDescent="0.25"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</row>
    <row r="60" spans="2:15" x14ac:dyDescent="0.25"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</row>
    <row r="61" spans="2:15" x14ac:dyDescent="0.25"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59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topLeftCell="A4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0" customWidth="1"/>
    <col min="2" max="2" width="21.7109375" style="190" customWidth="1"/>
    <col min="3" max="12" width="10.7109375" style="190" customWidth="1"/>
    <col min="13" max="13" width="16.5703125" style="190" customWidth="1"/>
    <col min="14" max="14" width="11.140625" style="190" customWidth="1"/>
    <col min="15" max="15" width="9.28515625" style="190" customWidth="1"/>
    <col min="16" max="255" width="16.5703125" style="190"/>
    <col min="256" max="256" width="3.7109375" style="190" customWidth="1"/>
    <col min="257" max="257" width="10.42578125" style="190" customWidth="1"/>
    <col min="258" max="258" width="23.140625" style="190" customWidth="1"/>
    <col min="259" max="259" width="11" style="190" customWidth="1"/>
    <col min="260" max="260" width="8.85546875" style="190" customWidth="1"/>
    <col min="261" max="261" width="10.42578125" style="190" customWidth="1"/>
    <col min="262" max="262" width="8.5703125" style="190" customWidth="1"/>
    <col min="263" max="263" width="9.5703125" style="190" customWidth="1"/>
    <col min="264" max="264" width="9.7109375" style="190" customWidth="1"/>
    <col min="265" max="265" width="9.85546875" style="190" customWidth="1"/>
    <col min="266" max="266" width="10" style="190" customWidth="1"/>
    <col min="267" max="267" width="10.7109375" style="190" customWidth="1"/>
    <col min="268" max="268" width="10.140625" style="190" customWidth="1"/>
    <col min="269" max="269" width="16.5703125" style="190" customWidth="1"/>
    <col min="270" max="270" width="11.140625" style="190" customWidth="1"/>
    <col min="271" max="271" width="9.28515625" style="190" customWidth="1"/>
    <col min="272" max="511" width="16.5703125" style="190"/>
    <col min="512" max="512" width="3.7109375" style="190" customWidth="1"/>
    <col min="513" max="513" width="10.42578125" style="190" customWidth="1"/>
    <col min="514" max="514" width="23.140625" style="190" customWidth="1"/>
    <col min="515" max="515" width="11" style="190" customWidth="1"/>
    <col min="516" max="516" width="8.85546875" style="190" customWidth="1"/>
    <col min="517" max="517" width="10.42578125" style="190" customWidth="1"/>
    <col min="518" max="518" width="8.5703125" style="190" customWidth="1"/>
    <col min="519" max="519" width="9.5703125" style="190" customWidth="1"/>
    <col min="520" max="520" width="9.7109375" style="190" customWidth="1"/>
    <col min="521" max="521" width="9.85546875" style="190" customWidth="1"/>
    <col min="522" max="522" width="10" style="190" customWidth="1"/>
    <col min="523" max="523" width="10.7109375" style="190" customWidth="1"/>
    <col min="524" max="524" width="10.140625" style="190" customWidth="1"/>
    <col min="525" max="525" width="16.5703125" style="190" customWidth="1"/>
    <col min="526" max="526" width="11.140625" style="190" customWidth="1"/>
    <col min="527" max="527" width="9.28515625" style="190" customWidth="1"/>
    <col min="528" max="767" width="16.5703125" style="190"/>
    <col min="768" max="768" width="3.7109375" style="190" customWidth="1"/>
    <col min="769" max="769" width="10.42578125" style="190" customWidth="1"/>
    <col min="770" max="770" width="23.140625" style="190" customWidth="1"/>
    <col min="771" max="771" width="11" style="190" customWidth="1"/>
    <col min="772" max="772" width="8.85546875" style="190" customWidth="1"/>
    <col min="773" max="773" width="10.42578125" style="190" customWidth="1"/>
    <col min="774" max="774" width="8.5703125" style="190" customWidth="1"/>
    <col min="775" max="775" width="9.5703125" style="190" customWidth="1"/>
    <col min="776" max="776" width="9.7109375" style="190" customWidth="1"/>
    <col min="777" max="777" width="9.85546875" style="190" customWidth="1"/>
    <col min="778" max="778" width="10" style="190" customWidth="1"/>
    <col min="779" max="779" width="10.7109375" style="190" customWidth="1"/>
    <col min="780" max="780" width="10.140625" style="190" customWidth="1"/>
    <col min="781" max="781" width="16.5703125" style="190" customWidth="1"/>
    <col min="782" max="782" width="11.140625" style="190" customWidth="1"/>
    <col min="783" max="783" width="9.28515625" style="190" customWidth="1"/>
    <col min="784" max="1023" width="16.5703125" style="190"/>
    <col min="1024" max="1024" width="3.7109375" style="190" customWidth="1"/>
    <col min="1025" max="1025" width="10.42578125" style="190" customWidth="1"/>
    <col min="1026" max="1026" width="23.140625" style="190" customWidth="1"/>
    <col min="1027" max="1027" width="11" style="190" customWidth="1"/>
    <col min="1028" max="1028" width="8.85546875" style="190" customWidth="1"/>
    <col min="1029" max="1029" width="10.42578125" style="190" customWidth="1"/>
    <col min="1030" max="1030" width="8.5703125" style="190" customWidth="1"/>
    <col min="1031" max="1031" width="9.5703125" style="190" customWidth="1"/>
    <col min="1032" max="1032" width="9.7109375" style="190" customWidth="1"/>
    <col min="1033" max="1033" width="9.85546875" style="190" customWidth="1"/>
    <col min="1034" max="1034" width="10" style="190" customWidth="1"/>
    <col min="1035" max="1035" width="10.7109375" style="190" customWidth="1"/>
    <col min="1036" max="1036" width="10.140625" style="190" customWidth="1"/>
    <col min="1037" max="1037" width="16.5703125" style="190" customWidth="1"/>
    <col min="1038" max="1038" width="11.140625" style="190" customWidth="1"/>
    <col min="1039" max="1039" width="9.28515625" style="190" customWidth="1"/>
    <col min="1040" max="1279" width="16.5703125" style="190"/>
    <col min="1280" max="1280" width="3.7109375" style="190" customWidth="1"/>
    <col min="1281" max="1281" width="10.42578125" style="190" customWidth="1"/>
    <col min="1282" max="1282" width="23.140625" style="190" customWidth="1"/>
    <col min="1283" max="1283" width="11" style="190" customWidth="1"/>
    <col min="1284" max="1284" width="8.85546875" style="190" customWidth="1"/>
    <col min="1285" max="1285" width="10.42578125" style="190" customWidth="1"/>
    <col min="1286" max="1286" width="8.5703125" style="190" customWidth="1"/>
    <col min="1287" max="1287" width="9.5703125" style="190" customWidth="1"/>
    <col min="1288" max="1288" width="9.7109375" style="190" customWidth="1"/>
    <col min="1289" max="1289" width="9.85546875" style="190" customWidth="1"/>
    <col min="1290" max="1290" width="10" style="190" customWidth="1"/>
    <col min="1291" max="1291" width="10.7109375" style="190" customWidth="1"/>
    <col min="1292" max="1292" width="10.140625" style="190" customWidth="1"/>
    <col min="1293" max="1293" width="16.5703125" style="190" customWidth="1"/>
    <col min="1294" max="1294" width="11.140625" style="190" customWidth="1"/>
    <col min="1295" max="1295" width="9.28515625" style="190" customWidth="1"/>
    <col min="1296" max="1535" width="16.5703125" style="190"/>
    <col min="1536" max="1536" width="3.7109375" style="190" customWidth="1"/>
    <col min="1537" max="1537" width="10.42578125" style="190" customWidth="1"/>
    <col min="1538" max="1538" width="23.140625" style="190" customWidth="1"/>
    <col min="1539" max="1539" width="11" style="190" customWidth="1"/>
    <col min="1540" max="1540" width="8.85546875" style="190" customWidth="1"/>
    <col min="1541" max="1541" width="10.42578125" style="190" customWidth="1"/>
    <col min="1542" max="1542" width="8.5703125" style="190" customWidth="1"/>
    <col min="1543" max="1543" width="9.5703125" style="190" customWidth="1"/>
    <col min="1544" max="1544" width="9.7109375" style="190" customWidth="1"/>
    <col min="1545" max="1545" width="9.85546875" style="190" customWidth="1"/>
    <col min="1546" max="1546" width="10" style="190" customWidth="1"/>
    <col min="1547" max="1547" width="10.7109375" style="190" customWidth="1"/>
    <col min="1548" max="1548" width="10.140625" style="190" customWidth="1"/>
    <col min="1549" max="1549" width="16.5703125" style="190" customWidth="1"/>
    <col min="1550" max="1550" width="11.140625" style="190" customWidth="1"/>
    <col min="1551" max="1551" width="9.28515625" style="190" customWidth="1"/>
    <col min="1552" max="1791" width="16.5703125" style="190"/>
    <col min="1792" max="1792" width="3.7109375" style="190" customWidth="1"/>
    <col min="1793" max="1793" width="10.42578125" style="190" customWidth="1"/>
    <col min="1794" max="1794" width="23.140625" style="190" customWidth="1"/>
    <col min="1795" max="1795" width="11" style="190" customWidth="1"/>
    <col min="1796" max="1796" width="8.85546875" style="190" customWidth="1"/>
    <col min="1797" max="1797" width="10.42578125" style="190" customWidth="1"/>
    <col min="1798" max="1798" width="8.5703125" style="190" customWidth="1"/>
    <col min="1799" max="1799" width="9.5703125" style="190" customWidth="1"/>
    <col min="1800" max="1800" width="9.7109375" style="190" customWidth="1"/>
    <col min="1801" max="1801" width="9.85546875" style="190" customWidth="1"/>
    <col min="1802" max="1802" width="10" style="190" customWidth="1"/>
    <col min="1803" max="1803" width="10.7109375" style="190" customWidth="1"/>
    <col min="1804" max="1804" width="10.140625" style="190" customWidth="1"/>
    <col min="1805" max="1805" width="16.5703125" style="190" customWidth="1"/>
    <col min="1806" max="1806" width="11.140625" style="190" customWidth="1"/>
    <col min="1807" max="1807" width="9.28515625" style="190" customWidth="1"/>
    <col min="1808" max="2047" width="16.5703125" style="190"/>
    <col min="2048" max="2048" width="3.7109375" style="190" customWidth="1"/>
    <col min="2049" max="2049" width="10.42578125" style="190" customWidth="1"/>
    <col min="2050" max="2050" width="23.140625" style="190" customWidth="1"/>
    <col min="2051" max="2051" width="11" style="190" customWidth="1"/>
    <col min="2052" max="2052" width="8.85546875" style="190" customWidth="1"/>
    <col min="2053" max="2053" width="10.42578125" style="190" customWidth="1"/>
    <col min="2054" max="2054" width="8.5703125" style="190" customWidth="1"/>
    <col min="2055" max="2055" width="9.5703125" style="190" customWidth="1"/>
    <col min="2056" max="2056" width="9.7109375" style="190" customWidth="1"/>
    <col min="2057" max="2057" width="9.85546875" style="190" customWidth="1"/>
    <col min="2058" max="2058" width="10" style="190" customWidth="1"/>
    <col min="2059" max="2059" width="10.7109375" style="190" customWidth="1"/>
    <col min="2060" max="2060" width="10.140625" style="190" customWidth="1"/>
    <col min="2061" max="2061" width="16.5703125" style="190" customWidth="1"/>
    <col min="2062" max="2062" width="11.140625" style="190" customWidth="1"/>
    <col min="2063" max="2063" width="9.28515625" style="190" customWidth="1"/>
    <col min="2064" max="2303" width="16.5703125" style="190"/>
    <col min="2304" max="2304" width="3.7109375" style="190" customWidth="1"/>
    <col min="2305" max="2305" width="10.42578125" style="190" customWidth="1"/>
    <col min="2306" max="2306" width="23.140625" style="190" customWidth="1"/>
    <col min="2307" max="2307" width="11" style="190" customWidth="1"/>
    <col min="2308" max="2308" width="8.85546875" style="190" customWidth="1"/>
    <col min="2309" max="2309" width="10.42578125" style="190" customWidth="1"/>
    <col min="2310" max="2310" width="8.5703125" style="190" customWidth="1"/>
    <col min="2311" max="2311" width="9.5703125" style="190" customWidth="1"/>
    <col min="2312" max="2312" width="9.7109375" style="190" customWidth="1"/>
    <col min="2313" max="2313" width="9.85546875" style="190" customWidth="1"/>
    <col min="2314" max="2314" width="10" style="190" customWidth="1"/>
    <col min="2315" max="2315" width="10.7109375" style="190" customWidth="1"/>
    <col min="2316" max="2316" width="10.140625" style="190" customWidth="1"/>
    <col min="2317" max="2317" width="16.5703125" style="190" customWidth="1"/>
    <col min="2318" max="2318" width="11.140625" style="190" customWidth="1"/>
    <col min="2319" max="2319" width="9.28515625" style="190" customWidth="1"/>
    <col min="2320" max="2559" width="16.5703125" style="190"/>
    <col min="2560" max="2560" width="3.7109375" style="190" customWidth="1"/>
    <col min="2561" max="2561" width="10.42578125" style="190" customWidth="1"/>
    <col min="2562" max="2562" width="23.140625" style="190" customWidth="1"/>
    <col min="2563" max="2563" width="11" style="190" customWidth="1"/>
    <col min="2564" max="2564" width="8.85546875" style="190" customWidth="1"/>
    <col min="2565" max="2565" width="10.42578125" style="190" customWidth="1"/>
    <col min="2566" max="2566" width="8.5703125" style="190" customWidth="1"/>
    <col min="2567" max="2567" width="9.5703125" style="190" customWidth="1"/>
    <col min="2568" max="2568" width="9.7109375" style="190" customWidth="1"/>
    <col min="2569" max="2569" width="9.85546875" style="190" customWidth="1"/>
    <col min="2570" max="2570" width="10" style="190" customWidth="1"/>
    <col min="2571" max="2571" width="10.7109375" style="190" customWidth="1"/>
    <col min="2572" max="2572" width="10.140625" style="190" customWidth="1"/>
    <col min="2573" max="2573" width="16.5703125" style="190" customWidth="1"/>
    <col min="2574" max="2574" width="11.140625" style="190" customWidth="1"/>
    <col min="2575" max="2575" width="9.28515625" style="190" customWidth="1"/>
    <col min="2576" max="2815" width="16.5703125" style="190"/>
    <col min="2816" max="2816" width="3.7109375" style="190" customWidth="1"/>
    <col min="2817" max="2817" width="10.42578125" style="190" customWidth="1"/>
    <col min="2818" max="2818" width="23.140625" style="190" customWidth="1"/>
    <col min="2819" max="2819" width="11" style="190" customWidth="1"/>
    <col min="2820" max="2820" width="8.85546875" style="190" customWidth="1"/>
    <col min="2821" max="2821" width="10.42578125" style="190" customWidth="1"/>
    <col min="2822" max="2822" width="8.5703125" style="190" customWidth="1"/>
    <col min="2823" max="2823" width="9.5703125" style="190" customWidth="1"/>
    <col min="2824" max="2824" width="9.7109375" style="190" customWidth="1"/>
    <col min="2825" max="2825" width="9.85546875" style="190" customWidth="1"/>
    <col min="2826" max="2826" width="10" style="190" customWidth="1"/>
    <col min="2827" max="2827" width="10.7109375" style="190" customWidth="1"/>
    <col min="2828" max="2828" width="10.140625" style="190" customWidth="1"/>
    <col min="2829" max="2829" width="16.5703125" style="190" customWidth="1"/>
    <col min="2830" max="2830" width="11.140625" style="190" customWidth="1"/>
    <col min="2831" max="2831" width="9.28515625" style="190" customWidth="1"/>
    <col min="2832" max="3071" width="16.5703125" style="190"/>
    <col min="3072" max="3072" width="3.7109375" style="190" customWidth="1"/>
    <col min="3073" max="3073" width="10.42578125" style="190" customWidth="1"/>
    <col min="3074" max="3074" width="23.140625" style="190" customWidth="1"/>
    <col min="3075" max="3075" width="11" style="190" customWidth="1"/>
    <col min="3076" max="3076" width="8.85546875" style="190" customWidth="1"/>
    <col min="3077" max="3077" width="10.42578125" style="190" customWidth="1"/>
    <col min="3078" max="3078" width="8.5703125" style="190" customWidth="1"/>
    <col min="3079" max="3079" width="9.5703125" style="190" customWidth="1"/>
    <col min="3080" max="3080" width="9.7109375" style="190" customWidth="1"/>
    <col min="3081" max="3081" width="9.85546875" style="190" customWidth="1"/>
    <col min="3082" max="3082" width="10" style="190" customWidth="1"/>
    <col min="3083" max="3083" width="10.7109375" style="190" customWidth="1"/>
    <col min="3084" max="3084" width="10.140625" style="190" customWidth="1"/>
    <col min="3085" max="3085" width="16.5703125" style="190" customWidth="1"/>
    <col min="3086" max="3086" width="11.140625" style="190" customWidth="1"/>
    <col min="3087" max="3087" width="9.28515625" style="190" customWidth="1"/>
    <col min="3088" max="3327" width="16.5703125" style="190"/>
    <col min="3328" max="3328" width="3.7109375" style="190" customWidth="1"/>
    <col min="3329" max="3329" width="10.42578125" style="190" customWidth="1"/>
    <col min="3330" max="3330" width="23.140625" style="190" customWidth="1"/>
    <col min="3331" max="3331" width="11" style="190" customWidth="1"/>
    <col min="3332" max="3332" width="8.85546875" style="190" customWidth="1"/>
    <col min="3333" max="3333" width="10.42578125" style="190" customWidth="1"/>
    <col min="3334" max="3334" width="8.5703125" style="190" customWidth="1"/>
    <col min="3335" max="3335" width="9.5703125" style="190" customWidth="1"/>
    <col min="3336" max="3336" width="9.7109375" style="190" customWidth="1"/>
    <col min="3337" max="3337" width="9.85546875" style="190" customWidth="1"/>
    <col min="3338" max="3338" width="10" style="190" customWidth="1"/>
    <col min="3339" max="3339" width="10.7109375" style="190" customWidth="1"/>
    <col min="3340" max="3340" width="10.140625" style="190" customWidth="1"/>
    <col min="3341" max="3341" width="16.5703125" style="190" customWidth="1"/>
    <col min="3342" max="3342" width="11.140625" style="190" customWidth="1"/>
    <col min="3343" max="3343" width="9.28515625" style="190" customWidth="1"/>
    <col min="3344" max="3583" width="16.5703125" style="190"/>
    <col min="3584" max="3584" width="3.7109375" style="190" customWidth="1"/>
    <col min="3585" max="3585" width="10.42578125" style="190" customWidth="1"/>
    <col min="3586" max="3586" width="23.140625" style="190" customWidth="1"/>
    <col min="3587" max="3587" width="11" style="190" customWidth="1"/>
    <col min="3588" max="3588" width="8.85546875" style="190" customWidth="1"/>
    <col min="3589" max="3589" width="10.42578125" style="190" customWidth="1"/>
    <col min="3590" max="3590" width="8.5703125" style="190" customWidth="1"/>
    <col min="3591" max="3591" width="9.5703125" style="190" customWidth="1"/>
    <col min="3592" max="3592" width="9.7109375" style="190" customWidth="1"/>
    <col min="3593" max="3593" width="9.85546875" style="190" customWidth="1"/>
    <col min="3594" max="3594" width="10" style="190" customWidth="1"/>
    <col min="3595" max="3595" width="10.7109375" style="190" customWidth="1"/>
    <col min="3596" max="3596" width="10.140625" style="190" customWidth="1"/>
    <col min="3597" max="3597" width="16.5703125" style="190" customWidth="1"/>
    <col min="3598" max="3598" width="11.140625" style="190" customWidth="1"/>
    <col min="3599" max="3599" width="9.28515625" style="190" customWidth="1"/>
    <col min="3600" max="3839" width="16.5703125" style="190"/>
    <col min="3840" max="3840" width="3.7109375" style="190" customWidth="1"/>
    <col min="3841" max="3841" width="10.42578125" style="190" customWidth="1"/>
    <col min="3842" max="3842" width="23.140625" style="190" customWidth="1"/>
    <col min="3843" max="3843" width="11" style="190" customWidth="1"/>
    <col min="3844" max="3844" width="8.85546875" style="190" customWidth="1"/>
    <col min="3845" max="3845" width="10.42578125" style="190" customWidth="1"/>
    <col min="3846" max="3846" width="8.5703125" style="190" customWidth="1"/>
    <col min="3847" max="3847" width="9.5703125" style="190" customWidth="1"/>
    <col min="3848" max="3848" width="9.7109375" style="190" customWidth="1"/>
    <col min="3849" max="3849" width="9.85546875" style="190" customWidth="1"/>
    <col min="3850" max="3850" width="10" style="190" customWidth="1"/>
    <col min="3851" max="3851" width="10.7109375" style="190" customWidth="1"/>
    <col min="3852" max="3852" width="10.140625" style="190" customWidth="1"/>
    <col min="3853" max="3853" width="16.5703125" style="190" customWidth="1"/>
    <col min="3854" max="3854" width="11.140625" style="190" customWidth="1"/>
    <col min="3855" max="3855" width="9.28515625" style="190" customWidth="1"/>
    <col min="3856" max="4095" width="16.5703125" style="190"/>
    <col min="4096" max="4096" width="3.7109375" style="190" customWidth="1"/>
    <col min="4097" max="4097" width="10.42578125" style="190" customWidth="1"/>
    <col min="4098" max="4098" width="23.140625" style="190" customWidth="1"/>
    <col min="4099" max="4099" width="11" style="190" customWidth="1"/>
    <col min="4100" max="4100" width="8.85546875" style="190" customWidth="1"/>
    <col min="4101" max="4101" width="10.42578125" style="190" customWidth="1"/>
    <col min="4102" max="4102" width="8.5703125" style="190" customWidth="1"/>
    <col min="4103" max="4103" width="9.5703125" style="190" customWidth="1"/>
    <col min="4104" max="4104" width="9.7109375" style="190" customWidth="1"/>
    <col min="4105" max="4105" width="9.85546875" style="190" customWidth="1"/>
    <col min="4106" max="4106" width="10" style="190" customWidth="1"/>
    <col min="4107" max="4107" width="10.7109375" style="190" customWidth="1"/>
    <col min="4108" max="4108" width="10.140625" style="190" customWidth="1"/>
    <col min="4109" max="4109" width="16.5703125" style="190" customWidth="1"/>
    <col min="4110" max="4110" width="11.140625" style="190" customWidth="1"/>
    <col min="4111" max="4111" width="9.28515625" style="190" customWidth="1"/>
    <col min="4112" max="4351" width="16.5703125" style="190"/>
    <col min="4352" max="4352" width="3.7109375" style="190" customWidth="1"/>
    <col min="4353" max="4353" width="10.42578125" style="190" customWidth="1"/>
    <col min="4354" max="4354" width="23.140625" style="190" customWidth="1"/>
    <col min="4355" max="4355" width="11" style="190" customWidth="1"/>
    <col min="4356" max="4356" width="8.85546875" style="190" customWidth="1"/>
    <col min="4357" max="4357" width="10.42578125" style="190" customWidth="1"/>
    <col min="4358" max="4358" width="8.5703125" style="190" customWidth="1"/>
    <col min="4359" max="4359" width="9.5703125" style="190" customWidth="1"/>
    <col min="4360" max="4360" width="9.7109375" style="190" customWidth="1"/>
    <col min="4361" max="4361" width="9.85546875" style="190" customWidth="1"/>
    <col min="4362" max="4362" width="10" style="190" customWidth="1"/>
    <col min="4363" max="4363" width="10.7109375" style="190" customWidth="1"/>
    <col min="4364" max="4364" width="10.140625" style="190" customWidth="1"/>
    <col min="4365" max="4365" width="16.5703125" style="190" customWidth="1"/>
    <col min="4366" max="4366" width="11.140625" style="190" customWidth="1"/>
    <col min="4367" max="4367" width="9.28515625" style="190" customWidth="1"/>
    <col min="4368" max="4607" width="16.5703125" style="190"/>
    <col min="4608" max="4608" width="3.7109375" style="190" customWidth="1"/>
    <col min="4609" max="4609" width="10.42578125" style="190" customWidth="1"/>
    <col min="4610" max="4610" width="23.140625" style="190" customWidth="1"/>
    <col min="4611" max="4611" width="11" style="190" customWidth="1"/>
    <col min="4612" max="4612" width="8.85546875" style="190" customWidth="1"/>
    <col min="4613" max="4613" width="10.42578125" style="190" customWidth="1"/>
    <col min="4614" max="4614" width="8.5703125" style="190" customWidth="1"/>
    <col min="4615" max="4615" width="9.5703125" style="190" customWidth="1"/>
    <col min="4616" max="4616" width="9.7109375" style="190" customWidth="1"/>
    <col min="4617" max="4617" width="9.85546875" style="190" customWidth="1"/>
    <col min="4618" max="4618" width="10" style="190" customWidth="1"/>
    <col min="4619" max="4619" width="10.7109375" style="190" customWidth="1"/>
    <col min="4620" max="4620" width="10.140625" style="190" customWidth="1"/>
    <col min="4621" max="4621" width="16.5703125" style="190" customWidth="1"/>
    <col min="4622" max="4622" width="11.140625" style="190" customWidth="1"/>
    <col min="4623" max="4623" width="9.28515625" style="190" customWidth="1"/>
    <col min="4624" max="4863" width="16.5703125" style="190"/>
    <col min="4864" max="4864" width="3.7109375" style="190" customWidth="1"/>
    <col min="4865" max="4865" width="10.42578125" style="190" customWidth="1"/>
    <col min="4866" max="4866" width="23.140625" style="190" customWidth="1"/>
    <col min="4867" max="4867" width="11" style="190" customWidth="1"/>
    <col min="4868" max="4868" width="8.85546875" style="190" customWidth="1"/>
    <col min="4869" max="4869" width="10.42578125" style="190" customWidth="1"/>
    <col min="4870" max="4870" width="8.5703125" style="190" customWidth="1"/>
    <col min="4871" max="4871" width="9.5703125" style="190" customWidth="1"/>
    <col min="4872" max="4872" width="9.7109375" style="190" customWidth="1"/>
    <col min="4873" max="4873" width="9.85546875" style="190" customWidth="1"/>
    <col min="4874" max="4874" width="10" style="190" customWidth="1"/>
    <col min="4875" max="4875" width="10.7109375" style="190" customWidth="1"/>
    <col min="4876" max="4876" width="10.140625" style="190" customWidth="1"/>
    <col min="4877" max="4877" width="16.5703125" style="190" customWidth="1"/>
    <col min="4878" max="4878" width="11.140625" style="190" customWidth="1"/>
    <col min="4879" max="4879" width="9.28515625" style="190" customWidth="1"/>
    <col min="4880" max="5119" width="16.5703125" style="190"/>
    <col min="5120" max="5120" width="3.7109375" style="190" customWidth="1"/>
    <col min="5121" max="5121" width="10.42578125" style="190" customWidth="1"/>
    <col min="5122" max="5122" width="23.140625" style="190" customWidth="1"/>
    <col min="5123" max="5123" width="11" style="190" customWidth="1"/>
    <col min="5124" max="5124" width="8.85546875" style="190" customWidth="1"/>
    <col min="5125" max="5125" width="10.42578125" style="190" customWidth="1"/>
    <col min="5126" max="5126" width="8.5703125" style="190" customWidth="1"/>
    <col min="5127" max="5127" width="9.5703125" style="190" customWidth="1"/>
    <col min="5128" max="5128" width="9.7109375" style="190" customWidth="1"/>
    <col min="5129" max="5129" width="9.85546875" style="190" customWidth="1"/>
    <col min="5130" max="5130" width="10" style="190" customWidth="1"/>
    <col min="5131" max="5131" width="10.7109375" style="190" customWidth="1"/>
    <col min="5132" max="5132" width="10.140625" style="190" customWidth="1"/>
    <col min="5133" max="5133" width="16.5703125" style="190" customWidth="1"/>
    <col min="5134" max="5134" width="11.140625" style="190" customWidth="1"/>
    <col min="5135" max="5135" width="9.28515625" style="190" customWidth="1"/>
    <col min="5136" max="5375" width="16.5703125" style="190"/>
    <col min="5376" max="5376" width="3.7109375" style="190" customWidth="1"/>
    <col min="5377" max="5377" width="10.42578125" style="190" customWidth="1"/>
    <col min="5378" max="5378" width="23.140625" style="190" customWidth="1"/>
    <col min="5379" max="5379" width="11" style="190" customWidth="1"/>
    <col min="5380" max="5380" width="8.85546875" style="190" customWidth="1"/>
    <col min="5381" max="5381" width="10.42578125" style="190" customWidth="1"/>
    <col min="5382" max="5382" width="8.5703125" style="190" customWidth="1"/>
    <col min="5383" max="5383" width="9.5703125" style="190" customWidth="1"/>
    <col min="5384" max="5384" width="9.7109375" style="190" customWidth="1"/>
    <col min="5385" max="5385" width="9.85546875" style="190" customWidth="1"/>
    <col min="5386" max="5386" width="10" style="190" customWidth="1"/>
    <col min="5387" max="5387" width="10.7109375" style="190" customWidth="1"/>
    <col min="5388" max="5388" width="10.140625" style="190" customWidth="1"/>
    <col min="5389" max="5389" width="16.5703125" style="190" customWidth="1"/>
    <col min="5390" max="5390" width="11.140625" style="190" customWidth="1"/>
    <col min="5391" max="5391" width="9.28515625" style="190" customWidth="1"/>
    <col min="5392" max="5631" width="16.5703125" style="190"/>
    <col min="5632" max="5632" width="3.7109375" style="190" customWidth="1"/>
    <col min="5633" max="5633" width="10.42578125" style="190" customWidth="1"/>
    <col min="5634" max="5634" width="23.140625" style="190" customWidth="1"/>
    <col min="5635" max="5635" width="11" style="190" customWidth="1"/>
    <col min="5636" max="5636" width="8.85546875" style="190" customWidth="1"/>
    <col min="5637" max="5637" width="10.42578125" style="190" customWidth="1"/>
    <col min="5638" max="5638" width="8.5703125" style="190" customWidth="1"/>
    <col min="5639" max="5639" width="9.5703125" style="190" customWidth="1"/>
    <col min="5640" max="5640" width="9.7109375" style="190" customWidth="1"/>
    <col min="5641" max="5641" width="9.85546875" style="190" customWidth="1"/>
    <col min="5642" max="5642" width="10" style="190" customWidth="1"/>
    <col min="5643" max="5643" width="10.7109375" style="190" customWidth="1"/>
    <col min="5644" max="5644" width="10.140625" style="190" customWidth="1"/>
    <col min="5645" max="5645" width="16.5703125" style="190" customWidth="1"/>
    <col min="5646" max="5646" width="11.140625" style="190" customWidth="1"/>
    <col min="5647" max="5647" width="9.28515625" style="190" customWidth="1"/>
    <col min="5648" max="5887" width="16.5703125" style="190"/>
    <col min="5888" max="5888" width="3.7109375" style="190" customWidth="1"/>
    <col min="5889" max="5889" width="10.42578125" style="190" customWidth="1"/>
    <col min="5890" max="5890" width="23.140625" style="190" customWidth="1"/>
    <col min="5891" max="5891" width="11" style="190" customWidth="1"/>
    <col min="5892" max="5892" width="8.85546875" style="190" customWidth="1"/>
    <col min="5893" max="5893" width="10.42578125" style="190" customWidth="1"/>
    <col min="5894" max="5894" width="8.5703125" style="190" customWidth="1"/>
    <col min="5895" max="5895" width="9.5703125" style="190" customWidth="1"/>
    <col min="5896" max="5896" width="9.7109375" style="190" customWidth="1"/>
    <col min="5897" max="5897" width="9.85546875" style="190" customWidth="1"/>
    <col min="5898" max="5898" width="10" style="190" customWidth="1"/>
    <col min="5899" max="5899" width="10.7109375" style="190" customWidth="1"/>
    <col min="5900" max="5900" width="10.140625" style="190" customWidth="1"/>
    <col min="5901" max="5901" width="16.5703125" style="190" customWidth="1"/>
    <col min="5902" max="5902" width="11.140625" style="190" customWidth="1"/>
    <col min="5903" max="5903" width="9.28515625" style="190" customWidth="1"/>
    <col min="5904" max="6143" width="16.5703125" style="190"/>
    <col min="6144" max="6144" width="3.7109375" style="190" customWidth="1"/>
    <col min="6145" max="6145" width="10.42578125" style="190" customWidth="1"/>
    <col min="6146" max="6146" width="23.140625" style="190" customWidth="1"/>
    <col min="6147" max="6147" width="11" style="190" customWidth="1"/>
    <col min="6148" max="6148" width="8.85546875" style="190" customWidth="1"/>
    <col min="6149" max="6149" width="10.42578125" style="190" customWidth="1"/>
    <col min="6150" max="6150" width="8.5703125" style="190" customWidth="1"/>
    <col min="6151" max="6151" width="9.5703125" style="190" customWidth="1"/>
    <col min="6152" max="6152" width="9.7109375" style="190" customWidth="1"/>
    <col min="6153" max="6153" width="9.85546875" style="190" customWidth="1"/>
    <col min="6154" max="6154" width="10" style="190" customWidth="1"/>
    <col min="6155" max="6155" width="10.7109375" style="190" customWidth="1"/>
    <col min="6156" max="6156" width="10.140625" style="190" customWidth="1"/>
    <col min="6157" max="6157" width="16.5703125" style="190" customWidth="1"/>
    <col min="6158" max="6158" width="11.140625" style="190" customWidth="1"/>
    <col min="6159" max="6159" width="9.28515625" style="190" customWidth="1"/>
    <col min="6160" max="6399" width="16.5703125" style="190"/>
    <col min="6400" max="6400" width="3.7109375" style="190" customWidth="1"/>
    <col min="6401" max="6401" width="10.42578125" style="190" customWidth="1"/>
    <col min="6402" max="6402" width="23.140625" style="190" customWidth="1"/>
    <col min="6403" max="6403" width="11" style="190" customWidth="1"/>
    <col min="6404" max="6404" width="8.85546875" style="190" customWidth="1"/>
    <col min="6405" max="6405" width="10.42578125" style="190" customWidth="1"/>
    <col min="6406" max="6406" width="8.5703125" style="190" customWidth="1"/>
    <col min="6407" max="6407" width="9.5703125" style="190" customWidth="1"/>
    <col min="6408" max="6408" width="9.7109375" style="190" customWidth="1"/>
    <col min="6409" max="6409" width="9.85546875" style="190" customWidth="1"/>
    <col min="6410" max="6410" width="10" style="190" customWidth="1"/>
    <col min="6411" max="6411" width="10.7109375" style="190" customWidth="1"/>
    <col min="6412" max="6412" width="10.140625" style="190" customWidth="1"/>
    <col min="6413" max="6413" width="16.5703125" style="190" customWidth="1"/>
    <col min="6414" max="6414" width="11.140625" style="190" customWidth="1"/>
    <col min="6415" max="6415" width="9.28515625" style="190" customWidth="1"/>
    <col min="6416" max="6655" width="16.5703125" style="190"/>
    <col min="6656" max="6656" width="3.7109375" style="190" customWidth="1"/>
    <col min="6657" max="6657" width="10.42578125" style="190" customWidth="1"/>
    <col min="6658" max="6658" width="23.140625" style="190" customWidth="1"/>
    <col min="6659" max="6659" width="11" style="190" customWidth="1"/>
    <col min="6660" max="6660" width="8.85546875" style="190" customWidth="1"/>
    <col min="6661" max="6661" width="10.42578125" style="190" customWidth="1"/>
    <col min="6662" max="6662" width="8.5703125" style="190" customWidth="1"/>
    <col min="6663" max="6663" width="9.5703125" style="190" customWidth="1"/>
    <col min="6664" max="6664" width="9.7109375" style="190" customWidth="1"/>
    <col min="6665" max="6665" width="9.85546875" style="190" customWidth="1"/>
    <col min="6666" max="6666" width="10" style="190" customWidth="1"/>
    <col min="6667" max="6667" width="10.7109375" style="190" customWidth="1"/>
    <col min="6668" max="6668" width="10.140625" style="190" customWidth="1"/>
    <col min="6669" max="6669" width="16.5703125" style="190" customWidth="1"/>
    <col min="6670" max="6670" width="11.140625" style="190" customWidth="1"/>
    <col min="6671" max="6671" width="9.28515625" style="190" customWidth="1"/>
    <col min="6672" max="6911" width="16.5703125" style="190"/>
    <col min="6912" max="6912" width="3.7109375" style="190" customWidth="1"/>
    <col min="6913" max="6913" width="10.42578125" style="190" customWidth="1"/>
    <col min="6914" max="6914" width="23.140625" style="190" customWidth="1"/>
    <col min="6915" max="6915" width="11" style="190" customWidth="1"/>
    <col min="6916" max="6916" width="8.85546875" style="190" customWidth="1"/>
    <col min="6917" max="6917" width="10.42578125" style="190" customWidth="1"/>
    <col min="6918" max="6918" width="8.5703125" style="190" customWidth="1"/>
    <col min="6919" max="6919" width="9.5703125" style="190" customWidth="1"/>
    <col min="6920" max="6920" width="9.7109375" style="190" customWidth="1"/>
    <col min="6921" max="6921" width="9.85546875" style="190" customWidth="1"/>
    <col min="6922" max="6922" width="10" style="190" customWidth="1"/>
    <col min="6923" max="6923" width="10.7109375" style="190" customWidth="1"/>
    <col min="6924" max="6924" width="10.140625" style="190" customWidth="1"/>
    <col min="6925" max="6925" width="16.5703125" style="190" customWidth="1"/>
    <col min="6926" max="6926" width="11.140625" style="190" customWidth="1"/>
    <col min="6927" max="6927" width="9.28515625" style="190" customWidth="1"/>
    <col min="6928" max="7167" width="16.5703125" style="190"/>
    <col min="7168" max="7168" width="3.7109375" style="190" customWidth="1"/>
    <col min="7169" max="7169" width="10.42578125" style="190" customWidth="1"/>
    <col min="7170" max="7170" width="23.140625" style="190" customWidth="1"/>
    <col min="7171" max="7171" width="11" style="190" customWidth="1"/>
    <col min="7172" max="7172" width="8.85546875" style="190" customWidth="1"/>
    <col min="7173" max="7173" width="10.42578125" style="190" customWidth="1"/>
    <col min="7174" max="7174" width="8.5703125" style="190" customWidth="1"/>
    <col min="7175" max="7175" width="9.5703125" style="190" customWidth="1"/>
    <col min="7176" max="7176" width="9.7109375" style="190" customWidth="1"/>
    <col min="7177" max="7177" width="9.85546875" style="190" customWidth="1"/>
    <col min="7178" max="7178" width="10" style="190" customWidth="1"/>
    <col min="7179" max="7179" width="10.7109375" style="190" customWidth="1"/>
    <col min="7180" max="7180" width="10.140625" style="190" customWidth="1"/>
    <col min="7181" max="7181" width="16.5703125" style="190" customWidth="1"/>
    <col min="7182" max="7182" width="11.140625" style="190" customWidth="1"/>
    <col min="7183" max="7183" width="9.28515625" style="190" customWidth="1"/>
    <col min="7184" max="7423" width="16.5703125" style="190"/>
    <col min="7424" max="7424" width="3.7109375" style="190" customWidth="1"/>
    <col min="7425" max="7425" width="10.42578125" style="190" customWidth="1"/>
    <col min="7426" max="7426" width="23.140625" style="190" customWidth="1"/>
    <col min="7427" max="7427" width="11" style="190" customWidth="1"/>
    <col min="7428" max="7428" width="8.85546875" style="190" customWidth="1"/>
    <col min="7429" max="7429" width="10.42578125" style="190" customWidth="1"/>
    <col min="7430" max="7430" width="8.5703125" style="190" customWidth="1"/>
    <col min="7431" max="7431" width="9.5703125" style="190" customWidth="1"/>
    <col min="7432" max="7432" width="9.7109375" style="190" customWidth="1"/>
    <col min="7433" max="7433" width="9.85546875" style="190" customWidth="1"/>
    <col min="7434" max="7434" width="10" style="190" customWidth="1"/>
    <col min="7435" max="7435" width="10.7109375" style="190" customWidth="1"/>
    <col min="7436" max="7436" width="10.140625" style="190" customWidth="1"/>
    <col min="7437" max="7437" width="16.5703125" style="190" customWidth="1"/>
    <col min="7438" max="7438" width="11.140625" style="190" customWidth="1"/>
    <col min="7439" max="7439" width="9.28515625" style="190" customWidth="1"/>
    <col min="7440" max="7679" width="16.5703125" style="190"/>
    <col min="7680" max="7680" width="3.7109375" style="190" customWidth="1"/>
    <col min="7681" max="7681" width="10.42578125" style="190" customWidth="1"/>
    <col min="7682" max="7682" width="23.140625" style="190" customWidth="1"/>
    <col min="7683" max="7683" width="11" style="190" customWidth="1"/>
    <col min="7684" max="7684" width="8.85546875" style="190" customWidth="1"/>
    <col min="7685" max="7685" width="10.42578125" style="190" customWidth="1"/>
    <col min="7686" max="7686" width="8.5703125" style="190" customWidth="1"/>
    <col min="7687" max="7687" width="9.5703125" style="190" customWidth="1"/>
    <col min="7688" max="7688" width="9.7109375" style="190" customWidth="1"/>
    <col min="7689" max="7689" width="9.85546875" style="190" customWidth="1"/>
    <col min="7690" max="7690" width="10" style="190" customWidth="1"/>
    <col min="7691" max="7691" width="10.7109375" style="190" customWidth="1"/>
    <col min="7692" max="7692" width="10.140625" style="190" customWidth="1"/>
    <col min="7693" max="7693" width="16.5703125" style="190" customWidth="1"/>
    <col min="7694" max="7694" width="11.140625" style="190" customWidth="1"/>
    <col min="7695" max="7695" width="9.28515625" style="190" customWidth="1"/>
    <col min="7696" max="7935" width="16.5703125" style="190"/>
    <col min="7936" max="7936" width="3.7109375" style="190" customWidth="1"/>
    <col min="7937" max="7937" width="10.42578125" style="190" customWidth="1"/>
    <col min="7938" max="7938" width="23.140625" style="190" customWidth="1"/>
    <col min="7939" max="7939" width="11" style="190" customWidth="1"/>
    <col min="7940" max="7940" width="8.85546875" style="190" customWidth="1"/>
    <col min="7941" max="7941" width="10.42578125" style="190" customWidth="1"/>
    <col min="7942" max="7942" width="8.5703125" style="190" customWidth="1"/>
    <col min="7943" max="7943" width="9.5703125" style="190" customWidth="1"/>
    <col min="7944" max="7944" width="9.7109375" style="190" customWidth="1"/>
    <col min="7945" max="7945" width="9.85546875" style="190" customWidth="1"/>
    <col min="7946" max="7946" width="10" style="190" customWidth="1"/>
    <col min="7947" max="7947" width="10.7109375" style="190" customWidth="1"/>
    <col min="7948" max="7948" width="10.140625" style="190" customWidth="1"/>
    <col min="7949" max="7949" width="16.5703125" style="190" customWidth="1"/>
    <col min="7950" max="7950" width="11.140625" style="190" customWidth="1"/>
    <col min="7951" max="7951" width="9.28515625" style="190" customWidth="1"/>
    <col min="7952" max="8191" width="16.5703125" style="190"/>
    <col min="8192" max="8192" width="3.7109375" style="190" customWidth="1"/>
    <col min="8193" max="8193" width="10.42578125" style="190" customWidth="1"/>
    <col min="8194" max="8194" width="23.140625" style="190" customWidth="1"/>
    <col min="8195" max="8195" width="11" style="190" customWidth="1"/>
    <col min="8196" max="8196" width="8.85546875" style="190" customWidth="1"/>
    <col min="8197" max="8197" width="10.42578125" style="190" customWidth="1"/>
    <col min="8198" max="8198" width="8.5703125" style="190" customWidth="1"/>
    <col min="8199" max="8199" width="9.5703125" style="190" customWidth="1"/>
    <col min="8200" max="8200" width="9.7109375" style="190" customWidth="1"/>
    <col min="8201" max="8201" width="9.85546875" style="190" customWidth="1"/>
    <col min="8202" max="8202" width="10" style="190" customWidth="1"/>
    <col min="8203" max="8203" width="10.7109375" style="190" customWidth="1"/>
    <col min="8204" max="8204" width="10.140625" style="190" customWidth="1"/>
    <col min="8205" max="8205" width="16.5703125" style="190" customWidth="1"/>
    <col min="8206" max="8206" width="11.140625" style="190" customWidth="1"/>
    <col min="8207" max="8207" width="9.28515625" style="190" customWidth="1"/>
    <col min="8208" max="8447" width="16.5703125" style="190"/>
    <col min="8448" max="8448" width="3.7109375" style="190" customWidth="1"/>
    <col min="8449" max="8449" width="10.42578125" style="190" customWidth="1"/>
    <col min="8450" max="8450" width="23.140625" style="190" customWidth="1"/>
    <col min="8451" max="8451" width="11" style="190" customWidth="1"/>
    <col min="8452" max="8452" width="8.85546875" style="190" customWidth="1"/>
    <col min="8453" max="8453" width="10.42578125" style="190" customWidth="1"/>
    <col min="8454" max="8454" width="8.5703125" style="190" customWidth="1"/>
    <col min="8455" max="8455" width="9.5703125" style="190" customWidth="1"/>
    <col min="8456" max="8456" width="9.7109375" style="190" customWidth="1"/>
    <col min="8457" max="8457" width="9.85546875" style="190" customWidth="1"/>
    <col min="8458" max="8458" width="10" style="190" customWidth="1"/>
    <col min="8459" max="8459" width="10.7109375" style="190" customWidth="1"/>
    <col min="8460" max="8460" width="10.140625" style="190" customWidth="1"/>
    <col min="8461" max="8461" width="16.5703125" style="190" customWidth="1"/>
    <col min="8462" max="8462" width="11.140625" style="190" customWidth="1"/>
    <col min="8463" max="8463" width="9.28515625" style="190" customWidth="1"/>
    <col min="8464" max="8703" width="16.5703125" style="190"/>
    <col min="8704" max="8704" width="3.7109375" style="190" customWidth="1"/>
    <col min="8705" max="8705" width="10.42578125" style="190" customWidth="1"/>
    <col min="8706" max="8706" width="23.140625" style="190" customWidth="1"/>
    <col min="8707" max="8707" width="11" style="190" customWidth="1"/>
    <col min="8708" max="8708" width="8.85546875" style="190" customWidth="1"/>
    <col min="8709" max="8709" width="10.42578125" style="190" customWidth="1"/>
    <col min="8710" max="8710" width="8.5703125" style="190" customWidth="1"/>
    <col min="8711" max="8711" width="9.5703125" style="190" customWidth="1"/>
    <col min="8712" max="8712" width="9.7109375" style="190" customWidth="1"/>
    <col min="8713" max="8713" width="9.85546875" style="190" customWidth="1"/>
    <col min="8714" max="8714" width="10" style="190" customWidth="1"/>
    <col min="8715" max="8715" width="10.7109375" style="190" customWidth="1"/>
    <col min="8716" max="8716" width="10.140625" style="190" customWidth="1"/>
    <col min="8717" max="8717" width="16.5703125" style="190" customWidth="1"/>
    <col min="8718" max="8718" width="11.140625" style="190" customWidth="1"/>
    <col min="8719" max="8719" width="9.28515625" style="190" customWidth="1"/>
    <col min="8720" max="8959" width="16.5703125" style="190"/>
    <col min="8960" max="8960" width="3.7109375" style="190" customWidth="1"/>
    <col min="8961" max="8961" width="10.42578125" style="190" customWidth="1"/>
    <col min="8962" max="8962" width="23.140625" style="190" customWidth="1"/>
    <col min="8963" max="8963" width="11" style="190" customWidth="1"/>
    <col min="8964" max="8964" width="8.85546875" style="190" customWidth="1"/>
    <col min="8965" max="8965" width="10.42578125" style="190" customWidth="1"/>
    <col min="8966" max="8966" width="8.5703125" style="190" customWidth="1"/>
    <col min="8967" max="8967" width="9.5703125" style="190" customWidth="1"/>
    <col min="8968" max="8968" width="9.7109375" style="190" customWidth="1"/>
    <col min="8969" max="8969" width="9.85546875" style="190" customWidth="1"/>
    <col min="8970" max="8970" width="10" style="190" customWidth="1"/>
    <col min="8971" max="8971" width="10.7109375" style="190" customWidth="1"/>
    <col min="8972" max="8972" width="10.140625" style="190" customWidth="1"/>
    <col min="8973" max="8973" width="16.5703125" style="190" customWidth="1"/>
    <col min="8974" max="8974" width="11.140625" style="190" customWidth="1"/>
    <col min="8975" max="8975" width="9.28515625" style="190" customWidth="1"/>
    <col min="8976" max="9215" width="16.5703125" style="190"/>
    <col min="9216" max="9216" width="3.7109375" style="190" customWidth="1"/>
    <col min="9217" max="9217" width="10.42578125" style="190" customWidth="1"/>
    <col min="9218" max="9218" width="23.140625" style="190" customWidth="1"/>
    <col min="9219" max="9219" width="11" style="190" customWidth="1"/>
    <col min="9220" max="9220" width="8.85546875" style="190" customWidth="1"/>
    <col min="9221" max="9221" width="10.42578125" style="190" customWidth="1"/>
    <col min="9222" max="9222" width="8.5703125" style="190" customWidth="1"/>
    <col min="9223" max="9223" width="9.5703125" style="190" customWidth="1"/>
    <col min="9224" max="9224" width="9.7109375" style="190" customWidth="1"/>
    <col min="9225" max="9225" width="9.85546875" style="190" customWidth="1"/>
    <col min="9226" max="9226" width="10" style="190" customWidth="1"/>
    <col min="9227" max="9227" width="10.7109375" style="190" customWidth="1"/>
    <col min="9228" max="9228" width="10.140625" style="190" customWidth="1"/>
    <col min="9229" max="9229" width="16.5703125" style="190" customWidth="1"/>
    <col min="9230" max="9230" width="11.140625" style="190" customWidth="1"/>
    <col min="9231" max="9231" width="9.28515625" style="190" customWidth="1"/>
    <col min="9232" max="9471" width="16.5703125" style="190"/>
    <col min="9472" max="9472" width="3.7109375" style="190" customWidth="1"/>
    <col min="9473" max="9473" width="10.42578125" style="190" customWidth="1"/>
    <col min="9474" max="9474" width="23.140625" style="190" customWidth="1"/>
    <col min="9475" max="9475" width="11" style="190" customWidth="1"/>
    <col min="9476" max="9476" width="8.85546875" style="190" customWidth="1"/>
    <col min="9477" max="9477" width="10.42578125" style="190" customWidth="1"/>
    <col min="9478" max="9478" width="8.5703125" style="190" customWidth="1"/>
    <col min="9479" max="9479" width="9.5703125" style="190" customWidth="1"/>
    <col min="9480" max="9480" width="9.7109375" style="190" customWidth="1"/>
    <col min="9481" max="9481" width="9.85546875" style="190" customWidth="1"/>
    <col min="9482" max="9482" width="10" style="190" customWidth="1"/>
    <col min="9483" max="9483" width="10.7109375" style="190" customWidth="1"/>
    <col min="9484" max="9484" width="10.140625" style="190" customWidth="1"/>
    <col min="9485" max="9485" width="16.5703125" style="190" customWidth="1"/>
    <col min="9486" max="9486" width="11.140625" style="190" customWidth="1"/>
    <col min="9487" max="9487" width="9.28515625" style="190" customWidth="1"/>
    <col min="9488" max="9727" width="16.5703125" style="190"/>
    <col min="9728" max="9728" width="3.7109375" style="190" customWidth="1"/>
    <col min="9729" max="9729" width="10.42578125" style="190" customWidth="1"/>
    <col min="9730" max="9730" width="23.140625" style="190" customWidth="1"/>
    <col min="9731" max="9731" width="11" style="190" customWidth="1"/>
    <col min="9732" max="9732" width="8.85546875" style="190" customWidth="1"/>
    <col min="9733" max="9733" width="10.42578125" style="190" customWidth="1"/>
    <col min="9734" max="9734" width="8.5703125" style="190" customWidth="1"/>
    <col min="9735" max="9735" width="9.5703125" style="190" customWidth="1"/>
    <col min="9736" max="9736" width="9.7109375" style="190" customWidth="1"/>
    <col min="9737" max="9737" width="9.85546875" style="190" customWidth="1"/>
    <col min="9738" max="9738" width="10" style="190" customWidth="1"/>
    <col min="9739" max="9739" width="10.7109375" style="190" customWidth="1"/>
    <col min="9740" max="9740" width="10.140625" style="190" customWidth="1"/>
    <col min="9741" max="9741" width="16.5703125" style="190" customWidth="1"/>
    <col min="9742" max="9742" width="11.140625" style="190" customWidth="1"/>
    <col min="9743" max="9743" width="9.28515625" style="190" customWidth="1"/>
    <col min="9744" max="9983" width="16.5703125" style="190"/>
    <col min="9984" max="9984" width="3.7109375" style="190" customWidth="1"/>
    <col min="9985" max="9985" width="10.42578125" style="190" customWidth="1"/>
    <col min="9986" max="9986" width="23.140625" style="190" customWidth="1"/>
    <col min="9987" max="9987" width="11" style="190" customWidth="1"/>
    <col min="9988" max="9988" width="8.85546875" style="190" customWidth="1"/>
    <col min="9989" max="9989" width="10.42578125" style="190" customWidth="1"/>
    <col min="9990" max="9990" width="8.5703125" style="190" customWidth="1"/>
    <col min="9991" max="9991" width="9.5703125" style="190" customWidth="1"/>
    <col min="9992" max="9992" width="9.7109375" style="190" customWidth="1"/>
    <col min="9993" max="9993" width="9.85546875" style="190" customWidth="1"/>
    <col min="9994" max="9994" width="10" style="190" customWidth="1"/>
    <col min="9995" max="9995" width="10.7109375" style="190" customWidth="1"/>
    <col min="9996" max="9996" width="10.140625" style="190" customWidth="1"/>
    <col min="9997" max="9997" width="16.5703125" style="190" customWidth="1"/>
    <col min="9998" max="9998" width="11.140625" style="190" customWidth="1"/>
    <col min="9999" max="9999" width="9.28515625" style="190" customWidth="1"/>
    <col min="10000" max="10239" width="16.5703125" style="190"/>
    <col min="10240" max="10240" width="3.7109375" style="190" customWidth="1"/>
    <col min="10241" max="10241" width="10.42578125" style="190" customWidth="1"/>
    <col min="10242" max="10242" width="23.140625" style="190" customWidth="1"/>
    <col min="10243" max="10243" width="11" style="190" customWidth="1"/>
    <col min="10244" max="10244" width="8.85546875" style="190" customWidth="1"/>
    <col min="10245" max="10245" width="10.42578125" style="190" customWidth="1"/>
    <col min="10246" max="10246" width="8.5703125" style="190" customWidth="1"/>
    <col min="10247" max="10247" width="9.5703125" style="190" customWidth="1"/>
    <col min="10248" max="10248" width="9.7109375" style="190" customWidth="1"/>
    <col min="10249" max="10249" width="9.85546875" style="190" customWidth="1"/>
    <col min="10250" max="10250" width="10" style="190" customWidth="1"/>
    <col min="10251" max="10251" width="10.7109375" style="190" customWidth="1"/>
    <col min="10252" max="10252" width="10.140625" style="190" customWidth="1"/>
    <col min="10253" max="10253" width="16.5703125" style="190" customWidth="1"/>
    <col min="10254" max="10254" width="11.140625" style="190" customWidth="1"/>
    <col min="10255" max="10255" width="9.28515625" style="190" customWidth="1"/>
    <col min="10256" max="10495" width="16.5703125" style="190"/>
    <col min="10496" max="10496" width="3.7109375" style="190" customWidth="1"/>
    <col min="10497" max="10497" width="10.42578125" style="190" customWidth="1"/>
    <col min="10498" max="10498" width="23.140625" style="190" customWidth="1"/>
    <col min="10499" max="10499" width="11" style="190" customWidth="1"/>
    <col min="10500" max="10500" width="8.85546875" style="190" customWidth="1"/>
    <col min="10501" max="10501" width="10.42578125" style="190" customWidth="1"/>
    <col min="10502" max="10502" width="8.5703125" style="190" customWidth="1"/>
    <col min="10503" max="10503" width="9.5703125" style="190" customWidth="1"/>
    <col min="10504" max="10504" width="9.7109375" style="190" customWidth="1"/>
    <col min="10505" max="10505" width="9.85546875" style="190" customWidth="1"/>
    <col min="10506" max="10506" width="10" style="190" customWidth="1"/>
    <col min="10507" max="10507" width="10.7109375" style="190" customWidth="1"/>
    <col min="10508" max="10508" width="10.140625" style="190" customWidth="1"/>
    <col min="10509" max="10509" width="16.5703125" style="190" customWidth="1"/>
    <col min="10510" max="10510" width="11.140625" style="190" customWidth="1"/>
    <col min="10511" max="10511" width="9.28515625" style="190" customWidth="1"/>
    <col min="10512" max="10751" width="16.5703125" style="190"/>
    <col min="10752" max="10752" width="3.7109375" style="190" customWidth="1"/>
    <col min="10753" max="10753" width="10.42578125" style="190" customWidth="1"/>
    <col min="10754" max="10754" width="23.140625" style="190" customWidth="1"/>
    <col min="10755" max="10755" width="11" style="190" customWidth="1"/>
    <col min="10756" max="10756" width="8.85546875" style="190" customWidth="1"/>
    <col min="10757" max="10757" width="10.42578125" style="190" customWidth="1"/>
    <col min="10758" max="10758" width="8.5703125" style="190" customWidth="1"/>
    <col min="10759" max="10759" width="9.5703125" style="190" customWidth="1"/>
    <col min="10760" max="10760" width="9.7109375" style="190" customWidth="1"/>
    <col min="10761" max="10761" width="9.85546875" style="190" customWidth="1"/>
    <col min="10762" max="10762" width="10" style="190" customWidth="1"/>
    <col min="10763" max="10763" width="10.7109375" style="190" customWidth="1"/>
    <col min="10764" max="10764" width="10.140625" style="190" customWidth="1"/>
    <col min="10765" max="10765" width="16.5703125" style="190" customWidth="1"/>
    <col min="10766" max="10766" width="11.140625" style="190" customWidth="1"/>
    <col min="10767" max="10767" width="9.28515625" style="190" customWidth="1"/>
    <col min="10768" max="11007" width="16.5703125" style="190"/>
    <col min="11008" max="11008" width="3.7109375" style="190" customWidth="1"/>
    <col min="11009" max="11009" width="10.42578125" style="190" customWidth="1"/>
    <col min="11010" max="11010" width="23.140625" style="190" customWidth="1"/>
    <col min="11011" max="11011" width="11" style="190" customWidth="1"/>
    <col min="11012" max="11012" width="8.85546875" style="190" customWidth="1"/>
    <col min="11013" max="11013" width="10.42578125" style="190" customWidth="1"/>
    <col min="11014" max="11014" width="8.5703125" style="190" customWidth="1"/>
    <col min="11015" max="11015" width="9.5703125" style="190" customWidth="1"/>
    <col min="11016" max="11016" width="9.7109375" style="190" customWidth="1"/>
    <col min="11017" max="11017" width="9.85546875" style="190" customWidth="1"/>
    <col min="11018" max="11018" width="10" style="190" customWidth="1"/>
    <col min="11019" max="11019" width="10.7109375" style="190" customWidth="1"/>
    <col min="11020" max="11020" width="10.140625" style="190" customWidth="1"/>
    <col min="11021" max="11021" width="16.5703125" style="190" customWidth="1"/>
    <col min="11022" max="11022" width="11.140625" style="190" customWidth="1"/>
    <col min="11023" max="11023" width="9.28515625" style="190" customWidth="1"/>
    <col min="11024" max="11263" width="16.5703125" style="190"/>
    <col min="11264" max="11264" width="3.7109375" style="190" customWidth="1"/>
    <col min="11265" max="11265" width="10.42578125" style="190" customWidth="1"/>
    <col min="11266" max="11266" width="23.140625" style="190" customWidth="1"/>
    <col min="11267" max="11267" width="11" style="190" customWidth="1"/>
    <col min="11268" max="11268" width="8.85546875" style="190" customWidth="1"/>
    <col min="11269" max="11269" width="10.42578125" style="190" customWidth="1"/>
    <col min="11270" max="11270" width="8.5703125" style="190" customWidth="1"/>
    <col min="11271" max="11271" width="9.5703125" style="190" customWidth="1"/>
    <col min="11272" max="11272" width="9.7109375" style="190" customWidth="1"/>
    <col min="11273" max="11273" width="9.85546875" style="190" customWidth="1"/>
    <col min="11274" max="11274" width="10" style="190" customWidth="1"/>
    <col min="11275" max="11275" width="10.7109375" style="190" customWidth="1"/>
    <col min="11276" max="11276" width="10.140625" style="190" customWidth="1"/>
    <col min="11277" max="11277" width="16.5703125" style="190" customWidth="1"/>
    <col min="11278" max="11278" width="11.140625" style="190" customWidth="1"/>
    <col min="11279" max="11279" width="9.28515625" style="190" customWidth="1"/>
    <col min="11280" max="11519" width="16.5703125" style="190"/>
    <col min="11520" max="11520" width="3.7109375" style="190" customWidth="1"/>
    <col min="11521" max="11521" width="10.42578125" style="190" customWidth="1"/>
    <col min="11522" max="11522" width="23.140625" style="190" customWidth="1"/>
    <col min="11523" max="11523" width="11" style="190" customWidth="1"/>
    <col min="11524" max="11524" width="8.85546875" style="190" customWidth="1"/>
    <col min="11525" max="11525" width="10.42578125" style="190" customWidth="1"/>
    <col min="11526" max="11526" width="8.5703125" style="190" customWidth="1"/>
    <col min="11527" max="11527" width="9.5703125" style="190" customWidth="1"/>
    <col min="11528" max="11528" width="9.7109375" style="190" customWidth="1"/>
    <col min="11529" max="11529" width="9.85546875" style="190" customWidth="1"/>
    <col min="11530" max="11530" width="10" style="190" customWidth="1"/>
    <col min="11531" max="11531" width="10.7109375" style="190" customWidth="1"/>
    <col min="11532" max="11532" width="10.140625" style="190" customWidth="1"/>
    <col min="11533" max="11533" width="16.5703125" style="190" customWidth="1"/>
    <col min="11534" max="11534" width="11.140625" style="190" customWidth="1"/>
    <col min="11535" max="11535" width="9.28515625" style="190" customWidth="1"/>
    <col min="11536" max="11775" width="16.5703125" style="190"/>
    <col min="11776" max="11776" width="3.7109375" style="190" customWidth="1"/>
    <col min="11777" max="11777" width="10.42578125" style="190" customWidth="1"/>
    <col min="11778" max="11778" width="23.140625" style="190" customWidth="1"/>
    <col min="11779" max="11779" width="11" style="190" customWidth="1"/>
    <col min="11780" max="11780" width="8.85546875" style="190" customWidth="1"/>
    <col min="11781" max="11781" width="10.42578125" style="190" customWidth="1"/>
    <col min="11782" max="11782" width="8.5703125" style="190" customWidth="1"/>
    <col min="11783" max="11783" width="9.5703125" style="190" customWidth="1"/>
    <col min="11784" max="11784" width="9.7109375" style="190" customWidth="1"/>
    <col min="11785" max="11785" width="9.85546875" style="190" customWidth="1"/>
    <col min="11786" max="11786" width="10" style="190" customWidth="1"/>
    <col min="11787" max="11787" width="10.7109375" style="190" customWidth="1"/>
    <col min="11788" max="11788" width="10.140625" style="190" customWidth="1"/>
    <col min="11789" max="11789" width="16.5703125" style="190" customWidth="1"/>
    <col min="11790" max="11790" width="11.140625" style="190" customWidth="1"/>
    <col min="11791" max="11791" width="9.28515625" style="190" customWidth="1"/>
    <col min="11792" max="12031" width="16.5703125" style="190"/>
    <col min="12032" max="12032" width="3.7109375" style="190" customWidth="1"/>
    <col min="12033" max="12033" width="10.42578125" style="190" customWidth="1"/>
    <col min="12034" max="12034" width="23.140625" style="190" customWidth="1"/>
    <col min="12035" max="12035" width="11" style="190" customWidth="1"/>
    <col min="12036" max="12036" width="8.85546875" style="190" customWidth="1"/>
    <col min="12037" max="12037" width="10.42578125" style="190" customWidth="1"/>
    <col min="12038" max="12038" width="8.5703125" style="190" customWidth="1"/>
    <col min="12039" max="12039" width="9.5703125" style="190" customWidth="1"/>
    <col min="12040" max="12040" width="9.7109375" style="190" customWidth="1"/>
    <col min="12041" max="12041" width="9.85546875" style="190" customWidth="1"/>
    <col min="12042" max="12042" width="10" style="190" customWidth="1"/>
    <col min="12043" max="12043" width="10.7109375" style="190" customWidth="1"/>
    <col min="12044" max="12044" width="10.140625" style="190" customWidth="1"/>
    <col min="12045" max="12045" width="16.5703125" style="190" customWidth="1"/>
    <col min="12046" max="12046" width="11.140625" style="190" customWidth="1"/>
    <col min="12047" max="12047" width="9.28515625" style="190" customWidth="1"/>
    <col min="12048" max="12287" width="16.5703125" style="190"/>
    <col min="12288" max="12288" width="3.7109375" style="190" customWidth="1"/>
    <col min="12289" max="12289" width="10.42578125" style="190" customWidth="1"/>
    <col min="12290" max="12290" width="23.140625" style="190" customWidth="1"/>
    <col min="12291" max="12291" width="11" style="190" customWidth="1"/>
    <col min="12292" max="12292" width="8.85546875" style="190" customWidth="1"/>
    <col min="12293" max="12293" width="10.42578125" style="190" customWidth="1"/>
    <col min="12294" max="12294" width="8.5703125" style="190" customWidth="1"/>
    <col min="12295" max="12295" width="9.5703125" style="190" customWidth="1"/>
    <col min="12296" max="12296" width="9.7109375" style="190" customWidth="1"/>
    <col min="12297" max="12297" width="9.85546875" style="190" customWidth="1"/>
    <col min="12298" max="12298" width="10" style="190" customWidth="1"/>
    <col min="12299" max="12299" width="10.7109375" style="190" customWidth="1"/>
    <col min="12300" max="12300" width="10.140625" style="190" customWidth="1"/>
    <col min="12301" max="12301" width="16.5703125" style="190" customWidth="1"/>
    <col min="12302" max="12302" width="11.140625" style="190" customWidth="1"/>
    <col min="12303" max="12303" width="9.28515625" style="190" customWidth="1"/>
    <col min="12304" max="12543" width="16.5703125" style="190"/>
    <col min="12544" max="12544" width="3.7109375" style="190" customWidth="1"/>
    <col min="12545" max="12545" width="10.42578125" style="190" customWidth="1"/>
    <col min="12546" max="12546" width="23.140625" style="190" customWidth="1"/>
    <col min="12547" max="12547" width="11" style="190" customWidth="1"/>
    <col min="12548" max="12548" width="8.85546875" style="190" customWidth="1"/>
    <col min="12549" max="12549" width="10.42578125" style="190" customWidth="1"/>
    <col min="12550" max="12550" width="8.5703125" style="190" customWidth="1"/>
    <col min="12551" max="12551" width="9.5703125" style="190" customWidth="1"/>
    <col min="12552" max="12552" width="9.7109375" style="190" customWidth="1"/>
    <col min="12553" max="12553" width="9.85546875" style="190" customWidth="1"/>
    <col min="12554" max="12554" width="10" style="190" customWidth="1"/>
    <col min="12555" max="12555" width="10.7109375" style="190" customWidth="1"/>
    <col min="12556" max="12556" width="10.140625" style="190" customWidth="1"/>
    <col min="12557" max="12557" width="16.5703125" style="190" customWidth="1"/>
    <col min="12558" max="12558" width="11.140625" style="190" customWidth="1"/>
    <col min="12559" max="12559" width="9.28515625" style="190" customWidth="1"/>
    <col min="12560" max="12799" width="16.5703125" style="190"/>
    <col min="12800" max="12800" width="3.7109375" style="190" customWidth="1"/>
    <col min="12801" max="12801" width="10.42578125" style="190" customWidth="1"/>
    <col min="12802" max="12802" width="23.140625" style="190" customWidth="1"/>
    <col min="12803" max="12803" width="11" style="190" customWidth="1"/>
    <col min="12804" max="12804" width="8.85546875" style="190" customWidth="1"/>
    <col min="12805" max="12805" width="10.42578125" style="190" customWidth="1"/>
    <col min="12806" max="12806" width="8.5703125" style="190" customWidth="1"/>
    <col min="12807" max="12807" width="9.5703125" style="190" customWidth="1"/>
    <col min="12808" max="12808" width="9.7109375" style="190" customWidth="1"/>
    <col min="12809" max="12809" width="9.85546875" style="190" customWidth="1"/>
    <col min="12810" max="12810" width="10" style="190" customWidth="1"/>
    <col min="12811" max="12811" width="10.7109375" style="190" customWidth="1"/>
    <col min="12812" max="12812" width="10.140625" style="190" customWidth="1"/>
    <col min="12813" max="12813" width="16.5703125" style="190" customWidth="1"/>
    <col min="12814" max="12814" width="11.140625" style="190" customWidth="1"/>
    <col min="12815" max="12815" width="9.28515625" style="190" customWidth="1"/>
    <col min="12816" max="13055" width="16.5703125" style="190"/>
    <col min="13056" max="13056" width="3.7109375" style="190" customWidth="1"/>
    <col min="13057" max="13057" width="10.42578125" style="190" customWidth="1"/>
    <col min="13058" max="13058" width="23.140625" style="190" customWidth="1"/>
    <col min="13059" max="13059" width="11" style="190" customWidth="1"/>
    <col min="13060" max="13060" width="8.85546875" style="190" customWidth="1"/>
    <col min="13061" max="13061" width="10.42578125" style="190" customWidth="1"/>
    <col min="13062" max="13062" width="8.5703125" style="190" customWidth="1"/>
    <col min="13063" max="13063" width="9.5703125" style="190" customWidth="1"/>
    <col min="13064" max="13064" width="9.7109375" style="190" customWidth="1"/>
    <col min="13065" max="13065" width="9.85546875" style="190" customWidth="1"/>
    <col min="13066" max="13066" width="10" style="190" customWidth="1"/>
    <col min="13067" max="13067" width="10.7109375" style="190" customWidth="1"/>
    <col min="13068" max="13068" width="10.140625" style="190" customWidth="1"/>
    <col min="13069" max="13069" width="16.5703125" style="190" customWidth="1"/>
    <col min="13070" max="13070" width="11.140625" style="190" customWidth="1"/>
    <col min="13071" max="13071" width="9.28515625" style="190" customWidth="1"/>
    <col min="13072" max="13311" width="16.5703125" style="190"/>
    <col min="13312" max="13312" width="3.7109375" style="190" customWidth="1"/>
    <col min="13313" max="13313" width="10.42578125" style="190" customWidth="1"/>
    <col min="13314" max="13314" width="23.140625" style="190" customWidth="1"/>
    <col min="13315" max="13315" width="11" style="190" customWidth="1"/>
    <col min="13316" max="13316" width="8.85546875" style="190" customWidth="1"/>
    <col min="13317" max="13317" width="10.42578125" style="190" customWidth="1"/>
    <col min="13318" max="13318" width="8.5703125" style="190" customWidth="1"/>
    <col min="13319" max="13319" width="9.5703125" style="190" customWidth="1"/>
    <col min="13320" max="13320" width="9.7109375" style="190" customWidth="1"/>
    <col min="13321" max="13321" width="9.85546875" style="190" customWidth="1"/>
    <col min="13322" max="13322" width="10" style="190" customWidth="1"/>
    <col min="13323" max="13323" width="10.7109375" style="190" customWidth="1"/>
    <col min="13324" max="13324" width="10.140625" style="190" customWidth="1"/>
    <col min="13325" max="13325" width="16.5703125" style="190" customWidth="1"/>
    <col min="13326" max="13326" width="11.140625" style="190" customWidth="1"/>
    <col min="13327" max="13327" width="9.28515625" style="190" customWidth="1"/>
    <col min="13328" max="13567" width="16.5703125" style="190"/>
    <col min="13568" max="13568" width="3.7109375" style="190" customWidth="1"/>
    <col min="13569" max="13569" width="10.42578125" style="190" customWidth="1"/>
    <col min="13570" max="13570" width="23.140625" style="190" customWidth="1"/>
    <col min="13571" max="13571" width="11" style="190" customWidth="1"/>
    <col min="13572" max="13572" width="8.85546875" style="190" customWidth="1"/>
    <col min="13573" max="13573" width="10.42578125" style="190" customWidth="1"/>
    <col min="13574" max="13574" width="8.5703125" style="190" customWidth="1"/>
    <col min="13575" max="13575" width="9.5703125" style="190" customWidth="1"/>
    <col min="13576" max="13576" width="9.7109375" style="190" customWidth="1"/>
    <col min="13577" max="13577" width="9.85546875" style="190" customWidth="1"/>
    <col min="13578" max="13578" width="10" style="190" customWidth="1"/>
    <col min="13579" max="13579" width="10.7109375" style="190" customWidth="1"/>
    <col min="13580" max="13580" width="10.140625" style="190" customWidth="1"/>
    <col min="13581" max="13581" width="16.5703125" style="190" customWidth="1"/>
    <col min="13582" max="13582" width="11.140625" style="190" customWidth="1"/>
    <col min="13583" max="13583" width="9.28515625" style="190" customWidth="1"/>
    <col min="13584" max="13823" width="16.5703125" style="190"/>
    <col min="13824" max="13824" width="3.7109375" style="190" customWidth="1"/>
    <col min="13825" max="13825" width="10.42578125" style="190" customWidth="1"/>
    <col min="13826" max="13826" width="23.140625" style="190" customWidth="1"/>
    <col min="13827" max="13827" width="11" style="190" customWidth="1"/>
    <col min="13828" max="13828" width="8.85546875" style="190" customWidth="1"/>
    <col min="13829" max="13829" width="10.42578125" style="190" customWidth="1"/>
    <col min="13830" max="13830" width="8.5703125" style="190" customWidth="1"/>
    <col min="13831" max="13831" width="9.5703125" style="190" customWidth="1"/>
    <col min="13832" max="13832" width="9.7109375" style="190" customWidth="1"/>
    <col min="13833" max="13833" width="9.85546875" style="190" customWidth="1"/>
    <col min="13834" max="13834" width="10" style="190" customWidth="1"/>
    <col min="13835" max="13835" width="10.7109375" style="190" customWidth="1"/>
    <col min="13836" max="13836" width="10.140625" style="190" customWidth="1"/>
    <col min="13837" max="13837" width="16.5703125" style="190" customWidth="1"/>
    <col min="13838" max="13838" width="11.140625" style="190" customWidth="1"/>
    <col min="13839" max="13839" width="9.28515625" style="190" customWidth="1"/>
    <col min="13840" max="14079" width="16.5703125" style="190"/>
    <col min="14080" max="14080" width="3.7109375" style="190" customWidth="1"/>
    <col min="14081" max="14081" width="10.42578125" style="190" customWidth="1"/>
    <col min="14082" max="14082" width="23.140625" style="190" customWidth="1"/>
    <col min="14083" max="14083" width="11" style="190" customWidth="1"/>
    <col min="14084" max="14084" width="8.85546875" style="190" customWidth="1"/>
    <col min="14085" max="14085" width="10.42578125" style="190" customWidth="1"/>
    <col min="14086" max="14086" width="8.5703125" style="190" customWidth="1"/>
    <col min="14087" max="14087" width="9.5703125" style="190" customWidth="1"/>
    <col min="14088" max="14088" width="9.7109375" style="190" customWidth="1"/>
    <col min="14089" max="14089" width="9.85546875" style="190" customWidth="1"/>
    <col min="14090" max="14090" width="10" style="190" customWidth="1"/>
    <col min="14091" max="14091" width="10.7109375" style="190" customWidth="1"/>
    <col min="14092" max="14092" width="10.140625" style="190" customWidth="1"/>
    <col min="14093" max="14093" width="16.5703125" style="190" customWidth="1"/>
    <col min="14094" max="14094" width="11.140625" style="190" customWidth="1"/>
    <col min="14095" max="14095" width="9.28515625" style="190" customWidth="1"/>
    <col min="14096" max="14335" width="16.5703125" style="190"/>
    <col min="14336" max="14336" width="3.7109375" style="190" customWidth="1"/>
    <col min="14337" max="14337" width="10.42578125" style="190" customWidth="1"/>
    <col min="14338" max="14338" width="23.140625" style="190" customWidth="1"/>
    <col min="14339" max="14339" width="11" style="190" customWidth="1"/>
    <col min="14340" max="14340" width="8.85546875" style="190" customWidth="1"/>
    <col min="14341" max="14341" width="10.42578125" style="190" customWidth="1"/>
    <col min="14342" max="14342" width="8.5703125" style="190" customWidth="1"/>
    <col min="14343" max="14343" width="9.5703125" style="190" customWidth="1"/>
    <col min="14344" max="14344" width="9.7109375" style="190" customWidth="1"/>
    <col min="14345" max="14345" width="9.85546875" style="190" customWidth="1"/>
    <col min="14346" max="14346" width="10" style="190" customWidth="1"/>
    <col min="14347" max="14347" width="10.7109375" style="190" customWidth="1"/>
    <col min="14348" max="14348" width="10.140625" style="190" customWidth="1"/>
    <col min="14349" max="14349" width="16.5703125" style="190" customWidth="1"/>
    <col min="14350" max="14350" width="11.140625" style="190" customWidth="1"/>
    <col min="14351" max="14351" width="9.28515625" style="190" customWidth="1"/>
    <col min="14352" max="14591" width="16.5703125" style="190"/>
    <col min="14592" max="14592" width="3.7109375" style="190" customWidth="1"/>
    <col min="14593" max="14593" width="10.42578125" style="190" customWidth="1"/>
    <col min="14594" max="14594" width="23.140625" style="190" customWidth="1"/>
    <col min="14595" max="14595" width="11" style="190" customWidth="1"/>
    <col min="14596" max="14596" width="8.85546875" style="190" customWidth="1"/>
    <col min="14597" max="14597" width="10.42578125" style="190" customWidth="1"/>
    <col min="14598" max="14598" width="8.5703125" style="190" customWidth="1"/>
    <col min="14599" max="14599" width="9.5703125" style="190" customWidth="1"/>
    <col min="14600" max="14600" width="9.7109375" style="190" customWidth="1"/>
    <col min="14601" max="14601" width="9.85546875" style="190" customWidth="1"/>
    <col min="14602" max="14602" width="10" style="190" customWidth="1"/>
    <col min="14603" max="14603" width="10.7109375" style="190" customWidth="1"/>
    <col min="14604" max="14604" width="10.140625" style="190" customWidth="1"/>
    <col min="14605" max="14605" width="16.5703125" style="190" customWidth="1"/>
    <col min="14606" max="14606" width="11.140625" style="190" customWidth="1"/>
    <col min="14607" max="14607" width="9.28515625" style="190" customWidth="1"/>
    <col min="14608" max="14847" width="16.5703125" style="190"/>
    <col min="14848" max="14848" width="3.7109375" style="190" customWidth="1"/>
    <col min="14849" max="14849" width="10.42578125" style="190" customWidth="1"/>
    <col min="14850" max="14850" width="23.140625" style="190" customWidth="1"/>
    <col min="14851" max="14851" width="11" style="190" customWidth="1"/>
    <col min="14852" max="14852" width="8.85546875" style="190" customWidth="1"/>
    <col min="14853" max="14853" width="10.42578125" style="190" customWidth="1"/>
    <col min="14854" max="14854" width="8.5703125" style="190" customWidth="1"/>
    <col min="14855" max="14855" width="9.5703125" style="190" customWidth="1"/>
    <col min="14856" max="14856" width="9.7109375" style="190" customWidth="1"/>
    <col min="14857" max="14857" width="9.85546875" style="190" customWidth="1"/>
    <col min="14858" max="14858" width="10" style="190" customWidth="1"/>
    <col min="14859" max="14859" width="10.7109375" style="190" customWidth="1"/>
    <col min="14860" max="14860" width="10.140625" style="190" customWidth="1"/>
    <col min="14861" max="14861" width="16.5703125" style="190" customWidth="1"/>
    <col min="14862" max="14862" width="11.140625" style="190" customWidth="1"/>
    <col min="14863" max="14863" width="9.28515625" style="190" customWidth="1"/>
    <col min="14864" max="15103" width="16.5703125" style="190"/>
    <col min="15104" max="15104" width="3.7109375" style="190" customWidth="1"/>
    <col min="15105" max="15105" width="10.42578125" style="190" customWidth="1"/>
    <col min="15106" max="15106" width="23.140625" style="190" customWidth="1"/>
    <col min="15107" max="15107" width="11" style="190" customWidth="1"/>
    <col min="15108" max="15108" width="8.85546875" style="190" customWidth="1"/>
    <col min="15109" max="15109" width="10.42578125" style="190" customWidth="1"/>
    <col min="15110" max="15110" width="8.5703125" style="190" customWidth="1"/>
    <col min="15111" max="15111" width="9.5703125" style="190" customWidth="1"/>
    <col min="15112" max="15112" width="9.7109375" style="190" customWidth="1"/>
    <col min="15113" max="15113" width="9.85546875" style="190" customWidth="1"/>
    <col min="15114" max="15114" width="10" style="190" customWidth="1"/>
    <col min="15115" max="15115" width="10.7109375" style="190" customWidth="1"/>
    <col min="15116" max="15116" width="10.140625" style="190" customWidth="1"/>
    <col min="15117" max="15117" width="16.5703125" style="190" customWidth="1"/>
    <col min="15118" max="15118" width="11.140625" style="190" customWidth="1"/>
    <col min="15119" max="15119" width="9.28515625" style="190" customWidth="1"/>
    <col min="15120" max="15359" width="16.5703125" style="190"/>
    <col min="15360" max="15360" width="3.7109375" style="190" customWidth="1"/>
    <col min="15361" max="15361" width="10.42578125" style="190" customWidth="1"/>
    <col min="15362" max="15362" width="23.140625" style="190" customWidth="1"/>
    <col min="15363" max="15363" width="11" style="190" customWidth="1"/>
    <col min="15364" max="15364" width="8.85546875" style="190" customWidth="1"/>
    <col min="15365" max="15365" width="10.42578125" style="190" customWidth="1"/>
    <col min="15366" max="15366" width="8.5703125" style="190" customWidth="1"/>
    <col min="15367" max="15367" width="9.5703125" style="190" customWidth="1"/>
    <col min="15368" max="15368" width="9.7109375" style="190" customWidth="1"/>
    <col min="15369" max="15369" width="9.85546875" style="190" customWidth="1"/>
    <col min="15370" max="15370" width="10" style="190" customWidth="1"/>
    <col min="15371" max="15371" width="10.7109375" style="190" customWidth="1"/>
    <col min="15372" max="15372" width="10.140625" style="190" customWidth="1"/>
    <col min="15373" max="15373" width="16.5703125" style="190" customWidth="1"/>
    <col min="15374" max="15374" width="11.140625" style="190" customWidth="1"/>
    <col min="15375" max="15375" width="9.28515625" style="190" customWidth="1"/>
    <col min="15376" max="15615" width="16.5703125" style="190"/>
    <col min="15616" max="15616" width="3.7109375" style="190" customWidth="1"/>
    <col min="15617" max="15617" width="10.42578125" style="190" customWidth="1"/>
    <col min="15618" max="15618" width="23.140625" style="190" customWidth="1"/>
    <col min="15619" max="15619" width="11" style="190" customWidth="1"/>
    <col min="15620" max="15620" width="8.85546875" style="190" customWidth="1"/>
    <col min="15621" max="15621" width="10.42578125" style="190" customWidth="1"/>
    <col min="15622" max="15622" width="8.5703125" style="190" customWidth="1"/>
    <col min="15623" max="15623" width="9.5703125" style="190" customWidth="1"/>
    <col min="15624" max="15624" width="9.7109375" style="190" customWidth="1"/>
    <col min="15625" max="15625" width="9.85546875" style="190" customWidth="1"/>
    <col min="15626" max="15626" width="10" style="190" customWidth="1"/>
    <col min="15627" max="15627" width="10.7109375" style="190" customWidth="1"/>
    <col min="15628" max="15628" width="10.140625" style="190" customWidth="1"/>
    <col min="15629" max="15629" width="16.5703125" style="190" customWidth="1"/>
    <col min="15630" max="15630" width="11.140625" style="190" customWidth="1"/>
    <col min="15631" max="15631" width="9.28515625" style="190" customWidth="1"/>
    <col min="15632" max="15871" width="16.5703125" style="190"/>
    <col min="15872" max="15872" width="3.7109375" style="190" customWidth="1"/>
    <col min="15873" max="15873" width="10.42578125" style="190" customWidth="1"/>
    <col min="15874" max="15874" width="23.140625" style="190" customWidth="1"/>
    <col min="15875" max="15875" width="11" style="190" customWidth="1"/>
    <col min="15876" max="15876" width="8.85546875" style="190" customWidth="1"/>
    <col min="15877" max="15877" width="10.42578125" style="190" customWidth="1"/>
    <col min="15878" max="15878" width="8.5703125" style="190" customWidth="1"/>
    <col min="15879" max="15879" width="9.5703125" style="190" customWidth="1"/>
    <col min="15880" max="15880" width="9.7109375" style="190" customWidth="1"/>
    <col min="15881" max="15881" width="9.85546875" style="190" customWidth="1"/>
    <col min="15882" max="15882" width="10" style="190" customWidth="1"/>
    <col min="15883" max="15883" width="10.7109375" style="190" customWidth="1"/>
    <col min="15884" max="15884" width="10.140625" style="190" customWidth="1"/>
    <col min="15885" max="15885" width="16.5703125" style="190" customWidth="1"/>
    <col min="15886" max="15886" width="11.140625" style="190" customWidth="1"/>
    <col min="15887" max="15887" width="9.28515625" style="190" customWidth="1"/>
    <col min="15888" max="16127" width="16.5703125" style="190"/>
    <col min="16128" max="16128" width="3.7109375" style="190" customWidth="1"/>
    <col min="16129" max="16129" width="10.42578125" style="190" customWidth="1"/>
    <col min="16130" max="16130" width="23.140625" style="190" customWidth="1"/>
    <col min="16131" max="16131" width="11" style="190" customWidth="1"/>
    <col min="16132" max="16132" width="8.85546875" style="190" customWidth="1"/>
    <col min="16133" max="16133" width="10.42578125" style="190" customWidth="1"/>
    <col min="16134" max="16134" width="8.5703125" style="190" customWidth="1"/>
    <col min="16135" max="16135" width="9.5703125" style="190" customWidth="1"/>
    <col min="16136" max="16136" width="9.7109375" style="190" customWidth="1"/>
    <col min="16137" max="16137" width="9.85546875" style="190" customWidth="1"/>
    <col min="16138" max="16138" width="10" style="190" customWidth="1"/>
    <col min="16139" max="16139" width="10.7109375" style="190" customWidth="1"/>
    <col min="16140" max="16140" width="10.140625" style="190" customWidth="1"/>
    <col min="16141" max="16141" width="16.5703125" style="190" customWidth="1"/>
    <col min="16142" max="16142" width="11.140625" style="190" customWidth="1"/>
    <col min="16143" max="16143" width="9.28515625" style="190" customWidth="1"/>
    <col min="16144" max="16384" width="16.5703125" style="19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1" customFormat="1" ht="36" customHeight="1" x14ac:dyDescent="0.25">
      <c r="B5" s="113" t="s">
        <v>207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7" s="191" customFormat="1" ht="15" customHeight="1" x14ac:dyDescent="0.25">
      <c r="B6" s="206" t="s">
        <v>47</v>
      </c>
      <c r="C6" s="207" t="s">
        <v>173</v>
      </c>
      <c r="D6" s="207"/>
      <c r="E6" s="208" t="s">
        <v>208</v>
      </c>
      <c r="F6" s="208"/>
      <c r="G6" s="207" t="s">
        <v>174</v>
      </c>
      <c r="H6" s="207"/>
      <c r="I6" s="208" t="s">
        <v>175</v>
      </c>
      <c r="J6" s="208"/>
      <c r="K6" s="207" t="s">
        <v>176</v>
      </c>
      <c r="L6" s="207"/>
    </row>
    <row r="7" spans="2:17" s="191" customFormat="1" ht="30" customHeight="1" x14ac:dyDescent="0.25">
      <c r="B7" s="206"/>
      <c r="C7" s="68" t="s">
        <v>257</v>
      </c>
      <c r="D7" s="115" t="s">
        <v>209</v>
      </c>
      <c r="E7" s="46" t="s">
        <v>257</v>
      </c>
      <c r="F7" s="194" t="s">
        <v>209</v>
      </c>
      <c r="G7" s="48" t="s">
        <v>257</v>
      </c>
      <c r="H7" s="115" t="s">
        <v>209</v>
      </c>
      <c r="I7" s="46" t="s">
        <v>257</v>
      </c>
      <c r="J7" s="194" t="s">
        <v>209</v>
      </c>
      <c r="K7" s="48" t="s">
        <v>257</v>
      </c>
      <c r="L7" s="115" t="s">
        <v>209</v>
      </c>
    </row>
    <row r="8" spans="2:17" ht="15" customHeight="1" x14ac:dyDescent="0.25">
      <c r="B8" s="209" t="s">
        <v>27</v>
      </c>
      <c r="C8" s="210">
        <v>46481</v>
      </c>
      <c r="D8" s="58">
        <v>0.35237438214513145</v>
      </c>
      <c r="E8" s="211">
        <v>33081</v>
      </c>
      <c r="F8" s="212">
        <v>0.40407235950115428</v>
      </c>
      <c r="G8" s="210">
        <v>13364</v>
      </c>
      <c r="H8" s="58">
        <v>0.27496245087751786</v>
      </c>
      <c r="I8" s="211">
        <v>22</v>
      </c>
      <c r="J8" s="213">
        <v>4.0665434380776341E-2</v>
      </c>
      <c r="K8" s="210">
        <v>14</v>
      </c>
      <c r="L8" s="58">
        <v>1.564245810055866E-2</v>
      </c>
      <c r="M8" s="214"/>
      <c r="N8" s="214"/>
    </row>
    <row r="9" spans="2:17" ht="15" customHeight="1" x14ac:dyDescent="0.25">
      <c r="B9" s="209" t="s">
        <v>177</v>
      </c>
      <c r="C9" s="210">
        <v>17</v>
      </c>
      <c r="D9" s="58">
        <v>1.2887770264123481E-4</v>
      </c>
      <c r="E9" s="211">
        <v>0</v>
      </c>
      <c r="F9" s="215">
        <v>0</v>
      </c>
      <c r="G9" s="210">
        <v>0</v>
      </c>
      <c r="H9" s="216">
        <v>0</v>
      </c>
      <c r="I9" s="211">
        <v>0</v>
      </c>
      <c r="J9" s="217" t="s">
        <v>85</v>
      </c>
      <c r="K9" s="210">
        <v>17</v>
      </c>
      <c r="L9" s="58">
        <v>1.899441340782123E-2</v>
      </c>
      <c r="M9" s="214"/>
      <c r="N9" s="214"/>
    </row>
    <row r="10" spans="2:17" ht="15" customHeight="1" x14ac:dyDescent="0.25">
      <c r="B10" s="209" t="s">
        <v>178</v>
      </c>
      <c r="C10" s="210">
        <v>123</v>
      </c>
      <c r="D10" s="58">
        <v>9.3246808381599298E-4</v>
      </c>
      <c r="E10" s="211">
        <v>18</v>
      </c>
      <c r="F10" s="212">
        <v>2.1986344037425642E-4</v>
      </c>
      <c r="G10" s="210">
        <v>24</v>
      </c>
      <c r="H10" s="58">
        <v>4.9379667921733224E-4</v>
      </c>
      <c r="I10" s="211">
        <v>0</v>
      </c>
      <c r="J10" s="217" t="s">
        <v>85</v>
      </c>
      <c r="K10" s="210">
        <v>81</v>
      </c>
      <c r="L10" s="58">
        <v>9.0502793296089387E-2</v>
      </c>
      <c r="M10" s="214"/>
      <c r="N10" s="214"/>
    </row>
    <row r="11" spans="2:17" ht="15" customHeight="1" x14ac:dyDescent="0.25">
      <c r="B11" s="209" t="s">
        <v>28</v>
      </c>
      <c r="C11" s="210">
        <v>39056</v>
      </c>
      <c r="D11" s="58">
        <v>0.29608515025623922</v>
      </c>
      <c r="E11" s="211">
        <v>16581</v>
      </c>
      <c r="F11" s="212">
        <v>0.20253087249141921</v>
      </c>
      <c r="G11" s="210">
        <v>22455</v>
      </c>
      <c r="H11" s="58">
        <v>0.46200851799271647</v>
      </c>
      <c r="I11" s="211">
        <v>0</v>
      </c>
      <c r="J11" s="217" t="s">
        <v>85</v>
      </c>
      <c r="K11" s="210">
        <v>20</v>
      </c>
      <c r="L11" s="58">
        <v>2.23463687150838E-2</v>
      </c>
      <c r="M11" s="214"/>
      <c r="N11" s="214"/>
    </row>
    <row r="12" spans="2:17" ht="15" customHeight="1" x14ac:dyDescent="0.25">
      <c r="B12" s="209" t="s">
        <v>210</v>
      </c>
      <c r="C12" s="210">
        <v>274</v>
      </c>
      <c r="D12" s="58">
        <v>2.0772053249234314E-3</v>
      </c>
      <c r="E12" s="211">
        <v>234</v>
      </c>
      <c r="F12" s="215">
        <v>0</v>
      </c>
      <c r="G12" s="210">
        <v>0</v>
      </c>
      <c r="H12" s="216">
        <v>0</v>
      </c>
      <c r="I12" s="211">
        <v>0</v>
      </c>
      <c r="J12" s="217" t="s">
        <v>85</v>
      </c>
      <c r="K12" s="210">
        <v>40</v>
      </c>
      <c r="L12" s="58">
        <v>4.4692737430167599E-2</v>
      </c>
      <c r="M12" s="214"/>
      <c r="N12" s="214"/>
    </row>
    <row r="13" spans="2:17" ht="15" customHeight="1" x14ac:dyDescent="0.25">
      <c r="B13" s="209" t="s">
        <v>180</v>
      </c>
      <c r="C13" s="210">
        <v>1028</v>
      </c>
      <c r="D13" s="58">
        <v>7.7933104891287864E-3</v>
      </c>
      <c r="E13" s="211">
        <v>986</v>
      </c>
      <c r="F13" s="212">
        <v>1.2043630678278714E-2</v>
      </c>
      <c r="G13" s="210">
        <v>30</v>
      </c>
      <c r="H13" s="58">
        <v>6.1724584902166535E-4</v>
      </c>
      <c r="I13" s="211">
        <v>0</v>
      </c>
      <c r="J13" s="217" t="s">
        <v>85</v>
      </c>
      <c r="K13" s="210">
        <v>12</v>
      </c>
      <c r="L13" s="58">
        <v>1.3407821229050279E-2</v>
      </c>
      <c r="M13" s="214"/>
      <c r="N13" s="214"/>
    </row>
    <row r="14" spans="2:17" ht="15" customHeight="1" x14ac:dyDescent="0.25">
      <c r="B14" s="209" t="s">
        <v>181</v>
      </c>
      <c r="C14" s="210">
        <v>51</v>
      </c>
      <c r="D14" s="58">
        <v>3.8663310792370442E-4</v>
      </c>
      <c r="E14" s="211">
        <v>0</v>
      </c>
      <c r="F14" s="215">
        <v>4</v>
      </c>
      <c r="G14" s="210">
        <v>4</v>
      </c>
      <c r="H14" s="216">
        <v>0</v>
      </c>
      <c r="I14" s="211">
        <v>0</v>
      </c>
      <c r="J14" s="217" t="s">
        <v>85</v>
      </c>
      <c r="K14" s="210">
        <v>47</v>
      </c>
      <c r="L14" s="58">
        <v>5.2513966480446927E-2</v>
      </c>
      <c r="M14" s="214"/>
      <c r="N14" s="214"/>
      <c r="O14" s="214"/>
      <c r="P14" s="214"/>
      <c r="Q14" s="214"/>
    </row>
    <row r="15" spans="2:17" ht="15" customHeight="1" x14ac:dyDescent="0.25">
      <c r="B15" s="209" t="s">
        <v>182</v>
      </c>
      <c r="C15" s="210">
        <v>205</v>
      </c>
      <c r="D15" s="58">
        <v>1.5541134730266549E-3</v>
      </c>
      <c r="E15" s="211">
        <v>46</v>
      </c>
      <c r="F15" s="212">
        <v>5.6187323651198866E-4</v>
      </c>
      <c r="G15" s="210">
        <v>16</v>
      </c>
      <c r="H15" s="58">
        <v>3.2919778614488816E-4</v>
      </c>
      <c r="I15" s="211">
        <v>108</v>
      </c>
      <c r="J15" s="213">
        <v>0.19963031423290203</v>
      </c>
      <c r="K15" s="210">
        <v>35</v>
      </c>
      <c r="L15" s="58">
        <v>3.9106145251396648E-2</v>
      </c>
      <c r="M15" s="214"/>
      <c r="N15" s="214"/>
      <c r="O15" s="214"/>
      <c r="P15" s="214"/>
      <c r="Q15" s="214"/>
    </row>
    <row r="16" spans="2:17" ht="15" customHeight="1" x14ac:dyDescent="0.25">
      <c r="B16" s="209" t="s">
        <v>183</v>
      </c>
      <c r="C16" s="210">
        <v>1495</v>
      </c>
      <c r="D16" s="58">
        <v>1.1333656791096824E-2</v>
      </c>
      <c r="E16" s="211">
        <v>930</v>
      </c>
      <c r="F16" s="212">
        <v>1.1359611086003248E-2</v>
      </c>
      <c r="G16" s="210">
        <v>460</v>
      </c>
      <c r="H16" s="58">
        <v>9.4644363516655349E-3</v>
      </c>
      <c r="I16" s="211">
        <v>38</v>
      </c>
      <c r="J16" s="213">
        <v>7.0240295748613679E-2</v>
      </c>
      <c r="K16" s="210">
        <v>67</v>
      </c>
      <c r="L16" s="58">
        <v>7.4860335195530731E-2</v>
      </c>
      <c r="M16" s="214"/>
      <c r="N16" s="214"/>
      <c r="O16" s="214"/>
      <c r="P16" s="214"/>
      <c r="Q16" s="214"/>
    </row>
    <row r="17" spans="2:17" ht="15" customHeight="1" x14ac:dyDescent="0.25">
      <c r="B17" s="209" t="s">
        <v>211</v>
      </c>
      <c r="C17" s="210">
        <v>4</v>
      </c>
      <c r="D17" s="58">
        <v>3.0324165327349365E-5</v>
      </c>
      <c r="E17" s="211">
        <v>0</v>
      </c>
      <c r="F17" s="215">
        <v>0</v>
      </c>
      <c r="G17" s="210">
        <v>0</v>
      </c>
      <c r="H17" s="216">
        <v>0</v>
      </c>
      <c r="I17" s="211">
        <v>0</v>
      </c>
      <c r="J17" s="217" t="s">
        <v>85</v>
      </c>
      <c r="K17" s="210">
        <v>4</v>
      </c>
      <c r="L17" s="58">
        <v>4.4692737430167594E-3</v>
      </c>
      <c r="M17" s="214"/>
      <c r="N17" s="214"/>
      <c r="O17" s="214"/>
      <c r="P17" s="214"/>
      <c r="Q17" s="214"/>
    </row>
    <row r="18" spans="2:17" ht="15" customHeight="1" x14ac:dyDescent="0.25">
      <c r="B18" s="209" t="s">
        <v>212</v>
      </c>
      <c r="C18" s="210">
        <v>2317</v>
      </c>
      <c r="D18" s="58">
        <v>1.756527276586712E-2</v>
      </c>
      <c r="E18" s="211">
        <v>2261</v>
      </c>
      <c r="F18" s="212">
        <v>2.7617291038121879E-2</v>
      </c>
      <c r="G18" s="210">
        <v>0</v>
      </c>
      <c r="H18" s="58">
        <v>0</v>
      </c>
      <c r="I18" s="211">
        <v>15</v>
      </c>
      <c r="J18" s="213">
        <v>2.7726432532347505E-2</v>
      </c>
      <c r="K18" s="210">
        <v>41</v>
      </c>
      <c r="L18" s="58">
        <v>4.5810055865921788E-2</v>
      </c>
      <c r="M18" s="214"/>
      <c r="N18" s="214"/>
      <c r="O18" s="214"/>
      <c r="P18" s="214"/>
      <c r="Q18" s="214"/>
    </row>
    <row r="19" spans="2:17" ht="15" customHeight="1" x14ac:dyDescent="0.25">
      <c r="B19" s="209" t="s">
        <v>213</v>
      </c>
      <c r="C19" s="210">
        <v>80</v>
      </c>
      <c r="D19" s="58">
        <v>6.0648330654698734E-4</v>
      </c>
      <c r="E19" s="211">
        <v>0</v>
      </c>
      <c r="F19" s="215">
        <v>0</v>
      </c>
      <c r="G19" s="210">
        <v>0</v>
      </c>
      <c r="H19" s="218" t="s">
        <v>85</v>
      </c>
      <c r="I19" s="211">
        <v>65</v>
      </c>
      <c r="J19" s="213">
        <v>0.12014787430683918</v>
      </c>
      <c r="K19" s="210">
        <v>15</v>
      </c>
      <c r="L19" s="58">
        <v>1.6759776536312849E-2</v>
      </c>
      <c r="M19" s="214"/>
      <c r="N19" s="214"/>
      <c r="O19" s="214"/>
      <c r="P19" s="214"/>
      <c r="Q19" s="214"/>
    </row>
    <row r="20" spans="2:17" ht="15" customHeight="1" x14ac:dyDescent="0.25">
      <c r="B20" s="209" t="s">
        <v>187</v>
      </c>
      <c r="C20" s="210">
        <v>115</v>
      </c>
      <c r="D20" s="58">
        <v>8.718197531612942E-4</v>
      </c>
      <c r="E20" s="211">
        <v>16</v>
      </c>
      <c r="F20" s="215">
        <v>0</v>
      </c>
      <c r="G20" s="210">
        <v>0</v>
      </c>
      <c r="H20" s="218" t="s">
        <v>85</v>
      </c>
      <c r="I20" s="211">
        <v>0</v>
      </c>
      <c r="J20" s="217" t="s">
        <v>85</v>
      </c>
      <c r="K20" s="210">
        <v>99</v>
      </c>
      <c r="L20" s="58">
        <v>0.1106145251396648</v>
      </c>
      <c r="M20" s="214"/>
      <c r="N20" s="214"/>
      <c r="O20" s="214"/>
      <c r="P20" s="214"/>
      <c r="Q20" s="214"/>
    </row>
    <row r="21" spans="2:17" ht="15" customHeight="1" x14ac:dyDescent="0.25">
      <c r="B21" s="209" t="s">
        <v>214</v>
      </c>
      <c r="C21" s="210">
        <v>958</v>
      </c>
      <c r="D21" s="58">
        <v>7.2626375959001727E-3</v>
      </c>
      <c r="E21" s="211">
        <v>680</v>
      </c>
      <c r="F21" s="212">
        <v>8.3059521919163545E-3</v>
      </c>
      <c r="G21" s="210">
        <v>203</v>
      </c>
      <c r="H21" s="58">
        <v>4.1766969117132688E-3</v>
      </c>
      <c r="I21" s="211">
        <v>22</v>
      </c>
      <c r="J21" s="213">
        <v>4.0665434380776341E-2</v>
      </c>
      <c r="K21" s="210">
        <v>53</v>
      </c>
      <c r="L21" s="58">
        <v>5.9217877094972067E-2</v>
      </c>
      <c r="M21" s="214"/>
      <c r="N21" s="214"/>
      <c r="O21" s="214"/>
      <c r="P21" s="214"/>
      <c r="Q21" s="214"/>
    </row>
    <row r="22" spans="2:17" ht="15" customHeight="1" x14ac:dyDescent="0.25">
      <c r="B22" s="209" t="s">
        <v>215</v>
      </c>
      <c r="C22" s="210">
        <v>26</v>
      </c>
      <c r="D22" s="58">
        <v>1.9710707462777086E-4</v>
      </c>
      <c r="E22" s="211">
        <v>0</v>
      </c>
      <c r="F22" s="215">
        <v>0</v>
      </c>
      <c r="G22" s="210">
        <v>0</v>
      </c>
      <c r="H22" s="218" t="s">
        <v>85</v>
      </c>
      <c r="I22" s="211">
        <v>0</v>
      </c>
      <c r="J22" s="217" t="s">
        <v>85</v>
      </c>
      <c r="K22" s="210">
        <v>26</v>
      </c>
      <c r="L22" s="58">
        <v>2.9050279329608939E-2</v>
      </c>
      <c r="M22" s="214"/>
      <c r="N22" s="214"/>
      <c r="O22" s="214"/>
      <c r="P22" s="214"/>
      <c r="Q22" s="214"/>
    </row>
    <row r="23" spans="2:17" ht="15" customHeight="1" x14ac:dyDescent="0.25">
      <c r="B23" s="209" t="s">
        <v>216</v>
      </c>
      <c r="C23" s="210">
        <v>164</v>
      </c>
      <c r="D23" s="58">
        <v>1.2432907784213239E-3</v>
      </c>
      <c r="E23" s="211">
        <v>67</v>
      </c>
      <c r="F23" s="212">
        <v>8.1838058361528789E-4</v>
      </c>
      <c r="G23" s="210">
        <v>34</v>
      </c>
      <c r="H23" s="58">
        <v>6.9954529555788739E-4</v>
      </c>
      <c r="I23" s="211">
        <v>28</v>
      </c>
      <c r="J23" s="213">
        <v>5.1756007393715345E-2</v>
      </c>
      <c r="K23" s="210">
        <v>35</v>
      </c>
      <c r="L23" s="58">
        <v>3.9106145251396648E-2</v>
      </c>
      <c r="M23" s="214"/>
      <c r="N23" s="214"/>
      <c r="O23" s="214"/>
      <c r="P23" s="214"/>
      <c r="Q23" s="214"/>
    </row>
    <row r="24" spans="2:17" ht="15" customHeight="1" x14ac:dyDescent="0.25">
      <c r="B24" s="209" t="s">
        <v>29</v>
      </c>
      <c r="C24" s="210">
        <v>21379</v>
      </c>
      <c r="D24" s="58">
        <v>0.16207508263335052</v>
      </c>
      <c r="E24" s="211">
        <v>15626</v>
      </c>
      <c r="F24" s="212">
        <v>0.19086589551600727</v>
      </c>
      <c r="G24" s="210">
        <v>5753</v>
      </c>
      <c r="H24" s="58">
        <v>0.11836717898072135</v>
      </c>
      <c r="I24" s="211">
        <v>0</v>
      </c>
      <c r="J24" s="217" t="s">
        <v>85</v>
      </c>
      <c r="K24" s="210">
        <v>0</v>
      </c>
      <c r="L24" s="102" t="s">
        <v>85</v>
      </c>
      <c r="M24" s="214"/>
      <c r="N24" s="214"/>
      <c r="O24" s="214"/>
      <c r="P24" s="214"/>
      <c r="Q24" s="214"/>
    </row>
    <row r="25" spans="2:17" ht="15" customHeight="1" x14ac:dyDescent="0.25">
      <c r="B25" s="209" t="s">
        <v>191</v>
      </c>
      <c r="C25" s="210">
        <v>1910</v>
      </c>
      <c r="D25" s="58">
        <v>1.4479788943809321E-2</v>
      </c>
      <c r="E25" s="211">
        <v>1355</v>
      </c>
      <c r="F25" s="212">
        <v>1.655083120595097E-2</v>
      </c>
      <c r="G25" s="210">
        <v>342</v>
      </c>
      <c r="H25" s="58">
        <v>7.036602678846985E-3</v>
      </c>
      <c r="I25" s="211">
        <v>90</v>
      </c>
      <c r="J25" s="213">
        <v>0.16635859519408502</v>
      </c>
      <c r="K25" s="210">
        <v>123</v>
      </c>
      <c r="L25" s="58">
        <v>0.13743016759776536</v>
      </c>
      <c r="M25" s="214"/>
      <c r="N25" s="214"/>
      <c r="O25" s="214"/>
      <c r="P25" s="214"/>
      <c r="Q25" s="214"/>
    </row>
    <row r="26" spans="2:17" ht="15" customHeight="1" x14ac:dyDescent="0.25">
      <c r="B26" s="209" t="s">
        <v>192</v>
      </c>
      <c r="C26" s="210">
        <v>77</v>
      </c>
      <c r="D26" s="58">
        <v>5.8374018255147526E-4</v>
      </c>
      <c r="E26" s="211">
        <v>21</v>
      </c>
      <c r="F26" s="212">
        <v>2.5650734710329918E-4</v>
      </c>
      <c r="G26" s="210">
        <v>7</v>
      </c>
      <c r="H26" s="58">
        <v>1.4402403143838857E-4</v>
      </c>
      <c r="I26" s="211">
        <v>20</v>
      </c>
      <c r="J26" s="213">
        <v>3.6968576709796676E-2</v>
      </c>
      <c r="K26" s="210">
        <v>29</v>
      </c>
      <c r="L26" s="58">
        <v>3.2402234636871509E-2</v>
      </c>
      <c r="M26" s="214"/>
      <c r="N26" s="214"/>
      <c r="O26" s="214"/>
      <c r="P26" s="214"/>
      <c r="Q26" s="214"/>
    </row>
    <row r="27" spans="2:17" ht="15" customHeight="1" x14ac:dyDescent="0.25">
      <c r="B27" s="209" t="s">
        <v>193</v>
      </c>
      <c r="C27" s="210">
        <v>38</v>
      </c>
      <c r="D27" s="58">
        <v>2.8807957060981895E-4</v>
      </c>
      <c r="E27" s="211">
        <v>0</v>
      </c>
      <c r="F27" s="215">
        <v>9</v>
      </c>
      <c r="G27" s="210">
        <v>9</v>
      </c>
      <c r="H27" s="218" t="s">
        <v>85</v>
      </c>
      <c r="I27" s="211">
        <v>16</v>
      </c>
      <c r="J27" s="213">
        <v>2.9574861367837338E-2</v>
      </c>
      <c r="K27" s="210">
        <v>13</v>
      </c>
      <c r="L27" s="58">
        <v>1.452513966480447E-2</v>
      </c>
      <c r="M27" s="214"/>
      <c r="N27" s="214"/>
      <c r="O27" s="214"/>
      <c r="P27" s="214"/>
      <c r="Q27" s="214"/>
    </row>
    <row r="28" spans="2:17" ht="15" customHeight="1" x14ac:dyDescent="0.25">
      <c r="B28" s="209" t="s">
        <v>194</v>
      </c>
      <c r="C28" s="210">
        <v>4621</v>
      </c>
      <c r="D28" s="58">
        <v>3.5031991994420357E-2</v>
      </c>
      <c r="E28" s="211">
        <v>1702</v>
      </c>
      <c r="F28" s="212">
        <v>2.078930975094358E-2</v>
      </c>
      <c r="G28" s="210">
        <v>2859</v>
      </c>
      <c r="H28" s="58">
        <v>5.8823529411764705E-2</v>
      </c>
      <c r="I28" s="211">
        <v>32</v>
      </c>
      <c r="J28" s="217" t="s">
        <v>85</v>
      </c>
      <c r="K28" s="210">
        <v>28</v>
      </c>
      <c r="L28" s="58">
        <v>3.128491620111732E-2</v>
      </c>
      <c r="M28" s="214"/>
      <c r="N28" s="214"/>
      <c r="O28" s="214"/>
      <c r="P28" s="214"/>
      <c r="Q28" s="214"/>
    </row>
    <row r="29" spans="2:17" ht="15" customHeight="1" x14ac:dyDescent="0.25">
      <c r="B29" s="209" t="s">
        <v>217</v>
      </c>
      <c r="C29" s="210">
        <v>2789</v>
      </c>
      <c r="D29" s="58">
        <v>2.1143524274494344E-2</v>
      </c>
      <c r="E29" s="211">
        <v>2771</v>
      </c>
      <c r="F29" s="212">
        <v>3.3846755182059145E-2</v>
      </c>
      <c r="G29" s="210">
        <v>10</v>
      </c>
      <c r="H29" s="58">
        <v>2.057486163405551E-4</v>
      </c>
      <c r="I29" s="211">
        <v>0</v>
      </c>
      <c r="J29" s="217" t="s">
        <v>85</v>
      </c>
      <c r="K29" s="210">
        <v>8</v>
      </c>
      <c r="L29" s="58">
        <v>8.9385474860335188E-3</v>
      </c>
      <c r="M29" s="214"/>
      <c r="N29" s="214"/>
      <c r="O29" s="214"/>
      <c r="P29" s="214"/>
      <c r="Q29" s="214"/>
    </row>
    <row r="30" spans="2:17" ht="15" customHeight="1" x14ac:dyDescent="0.25">
      <c r="B30" s="209" t="s">
        <v>196</v>
      </c>
      <c r="C30" s="210">
        <v>810</v>
      </c>
      <c r="D30" s="58">
        <v>6.1406434787882463E-3</v>
      </c>
      <c r="E30" s="211">
        <v>804</v>
      </c>
      <c r="F30" s="212">
        <v>9.8205670033834538E-3</v>
      </c>
      <c r="G30" s="210">
        <v>6</v>
      </c>
      <c r="H30" s="58">
        <v>1.2344916980433306E-4</v>
      </c>
      <c r="I30" s="211">
        <v>0</v>
      </c>
      <c r="J30" s="217" t="s">
        <v>85</v>
      </c>
      <c r="K30" s="210">
        <v>0</v>
      </c>
      <c r="L30" s="102" t="s">
        <v>85</v>
      </c>
      <c r="M30" s="214"/>
      <c r="N30" s="214"/>
      <c r="O30" s="214"/>
      <c r="P30" s="214"/>
      <c r="Q30" s="214"/>
    </row>
    <row r="31" spans="2:17" ht="15" customHeight="1" x14ac:dyDescent="0.25">
      <c r="B31" s="209" t="s">
        <v>197</v>
      </c>
      <c r="C31" s="210">
        <v>7191</v>
      </c>
      <c r="D31" s="58">
        <v>5.451526821724232E-2</v>
      </c>
      <c r="E31" s="211">
        <v>4459</v>
      </c>
      <c r="F31" s="212">
        <v>5.4465060034933857E-2</v>
      </c>
      <c r="G31" s="210">
        <v>2732</v>
      </c>
      <c r="H31" s="58">
        <v>5.6210521984239654E-2</v>
      </c>
      <c r="I31" s="211">
        <v>0</v>
      </c>
      <c r="J31" s="217" t="s">
        <v>85</v>
      </c>
      <c r="K31" s="210">
        <v>0</v>
      </c>
      <c r="L31" s="102" t="s">
        <v>85</v>
      </c>
      <c r="M31" s="214"/>
      <c r="N31" s="214"/>
      <c r="O31" s="214"/>
      <c r="P31" s="214"/>
      <c r="Q31" s="214"/>
    </row>
    <row r="32" spans="2:17" ht="15" customHeight="1" x14ac:dyDescent="0.25">
      <c r="B32" s="209" t="s">
        <v>218</v>
      </c>
      <c r="C32" s="210">
        <v>18</v>
      </c>
      <c r="D32" s="58">
        <v>1.3645874397307214E-4</v>
      </c>
      <c r="E32" s="211">
        <v>14</v>
      </c>
      <c r="F32" s="212">
        <v>1.7100489806886612E-4</v>
      </c>
      <c r="G32" s="210">
        <v>0</v>
      </c>
      <c r="H32" s="218" t="s">
        <v>85</v>
      </c>
      <c r="I32" s="211">
        <v>0</v>
      </c>
      <c r="J32" s="217" t="s">
        <v>85</v>
      </c>
      <c r="K32" s="210">
        <v>4</v>
      </c>
      <c r="L32" s="58">
        <v>4.4692737430167594E-3</v>
      </c>
      <c r="M32" s="214"/>
      <c r="N32" s="214"/>
      <c r="O32" s="214"/>
      <c r="P32" s="214"/>
      <c r="Q32" s="214"/>
    </row>
    <row r="33" spans="2:17" ht="15" customHeight="1" x14ac:dyDescent="0.25">
      <c r="B33" s="209" t="s">
        <v>199</v>
      </c>
      <c r="C33" s="210">
        <v>143</v>
      </c>
      <c r="D33" s="58">
        <v>1.0840889104527399E-3</v>
      </c>
      <c r="E33" s="211">
        <v>98</v>
      </c>
      <c r="F33" s="212">
        <v>1.1970342864820627E-3</v>
      </c>
      <c r="G33" s="210">
        <v>10</v>
      </c>
      <c r="H33" s="58">
        <v>2.057486163405551E-4</v>
      </c>
      <c r="I33" s="211">
        <v>24</v>
      </c>
      <c r="J33" s="217" t="s">
        <v>85</v>
      </c>
      <c r="K33" s="210">
        <v>11</v>
      </c>
      <c r="L33" s="102" t="s">
        <v>85</v>
      </c>
      <c r="M33" s="214"/>
      <c r="N33" s="214"/>
      <c r="O33" s="214"/>
      <c r="P33" s="214"/>
      <c r="Q33" s="214"/>
    </row>
    <row r="34" spans="2:17" ht="15" customHeight="1" x14ac:dyDescent="0.25">
      <c r="B34" s="209" t="s">
        <v>200</v>
      </c>
      <c r="C34" s="210">
        <v>306</v>
      </c>
      <c r="D34" s="58">
        <v>2.3197986475422265E-3</v>
      </c>
      <c r="E34" s="211">
        <v>0</v>
      </c>
      <c r="F34" s="212">
        <v>0</v>
      </c>
      <c r="G34" s="210">
        <v>272</v>
      </c>
      <c r="H34" s="58">
        <v>5.5963623644630991E-3</v>
      </c>
      <c r="I34" s="211">
        <v>0</v>
      </c>
      <c r="J34" s="217" t="s">
        <v>85</v>
      </c>
      <c r="K34" s="210">
        <v>34</v>
      </c>
      <c r="L34" s="58">
        <v>3.798882681564246E-2</v>
      </c>
      <c r="M34" s="214"/>
      <c r="N34" s="214"/>
      <c r="O34" s="214"/>
      <c r="P34" s="214"/>
      <c r="Q34" s="214"/>
    </row>
    <row r="35" spans="2:17" ht="15" customHeight="1" x14ac:dyDescent="0.25">
      <c r="B35" s="209" t="s">
        <v>201</v>
      </c>
      <c r="C35" s="210">
        <v>33</v>
      </c>
      <c r="D35" s="58">
        <v>2.5017436395063225E-4</v>
      </c>
      <c r="E35" s="211">
        <v>0</v>
      </c>
      <c r="F35" s="212">
        <v>0</v>
      </c>
      <c r="G35" s="210">
        <v>0</v>
      </c>
      <c r="H35" s="218" t="s">
        <v>85</v>
      </c>
      <c r="I35" s="211">
        <v>21</v>
      </c>
      <c r="J35" s="213">
        <v>3.8817005545286505E-2</v>
      </c>
      <c r="K35" s="210">
        <v>12</v>
      </c>
      <c r="L35" s="102" t="s">
        <v>85</v>
      </c>
      <c r="M35" s="214"/>
      <c r="N35" s="214"/>
      <c r="O35" s="214"/>
      <c r="P35" s="214"/>
      <c r="Q35" s="214"/>
    </row>
    <row r="36" spans="2:17" ht="15" customHeight="1" x14ac:dyDescent="0.25">
      <c r="B36" s="209" t="s">
        <v>202</v>
      </c>
      <c r="C36" s="210">
        <v>16</v>
      </c>
      <c r="D36" s="58">
        <v>1.2129666130939746E-4</v>
      </c>
      <c r="E36" s="211">
        <v>0</v>
      </c>
      <c r="F36" s="212">
        <v>0</v>
      </c>
      <c r="G36" s="210">
        <v>7</v>
      </c>
      <c r="H36" s="58">
        <v>1.4402403143838857E-4</v>
      </c>
      <c r="I36" s="211">
        <v>0</v>
      </c>
      <c r="J36" s="217" t="s">
        <v>85</v>
      </c>
      <c r="K36" s="210">
        <v>9</v>
      </c>
      <c r="L36" s="58">
        <v>1.0055865921787709E-2</v>
      </c>
      <c r="M36" s="214"/>
      <c r="N36" s="214"/>
      <c r="O36" s="214"/>
      <c r="P36" s="214"/>
      <c r="Q36" s="214"/>
    </row>
    <row r="37" spans="2:17" ht="15" customHeight="1" x14ac:dyDescent="0.25">
      <c r="B37" s="209" t="s">
        <v>219</v>
      </c>
      <c r="C37" s="210">
        <v>12</v>
      </c>
      <c r="D37" s="58">
        <v>9.0972495982048098E-5</v>
      </c>
      <c r="E37" s="211">
        <v>0</v>
      </c>
      <c r="F37" s="212">
        <v>0</v>
      </c>
      <c r="G37" s="210">
        <v>0</v>
      </c>
      <c r="H37" s="218" t="s">
        <v>85</v>
      </c>
      <c r="I37" s="211">
        <v>0</v>
      </c>
      <c r="J37" s="217" t="s">
        <v>85</v>
      </c>
      <c r="K37" s="210">
        <v>12</v>
      </c>
      <c r="L37" s="58">
        <v>1.3407821229050279E-2</v>
      </c>
      <c r="M37" s="214"/>
      <c r="N37" s="214"/>
      <c r="O37" s="214"/>
      <c r="P37" s="214"/>
      <c r="Q37" s="214"/>
    </row>
    <row r="38" spans="2:17" ht="15" customHeight="1" x14ac:dyDescent="0.25">
      <c r="B38" s="209" t="s">
        <v>204</v>
      </c>
      <c r="C38" s="210">
        <v>171</v>
      </c>
      <c r="D38" s="58">
        <v>1.2963580677441853E-3</v>
      </c>
      <c r="E38" s="211">
        <v>119</v>
      </c>
      <c r="F38" s="212">
        <v>1.4535416335853619E-3</v>
      </c>
      <c r="G38" s="210">
        <v>6</v>
      </c>
      <c r="H38" s="58">
        <v>1.2344916980433306E-4</v>
      </c>
      <c r="I38" s="211">
        <v>40</v>
      </c>
      <c r="J38" s="213">
        <v>7.3937153419593352E-2</v>
      </c>
      <c r="K38" s="210">
        <v>6</v>
      </c>
      <c r="L38" s="58">
        <v>6.7039106145251395E-3</v>
      </c>
      <c r="M38" s="214"/>
      <c r="N38" s="214"/>
      <c r="O38" s="214"/>
      <c r="P38" s="214"/>
      <c r="Q38" s="214"/>
    </row>
    <row r="39" spans="2:17" ht="15" customHeight="1" x14ac:dyDescent="0.25">
      <c r="B39" s="201" t="s">
        <v>220</v>
      </c>
      <c r="C39" s="219">
        <v>131908</v>
      </c>
      <c r="D39" s="220">
        <v>1</v>
      </c>
      <c r="E39" s="219">
        <v>81869</v>
      </c>
      <c r="F39" s="220">
        <v>1</v>
      </c>
      <c r="G39" s="219">
        <v>48603</v>
      </c>
      <c r="H39" s="221">
        <v>1</v>
      </c>
      <c r="I39" s="219">
        <v>541</v>
      </c>
      <c r="J39" s="221">
        <v>1</v>
      </c>
      <c r="K39" s="219">
        <v>895</v>
      </c>
      <c r="L39" s="220">
        <v>1</v>
      </c>
    </row>
    <row r="40" spans="2:17" ht="30" customHeight="1" x14ac:dyDescent="0.25">
      <c r="B40" s="222" t="s">
        <v>221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</row>
    <row r="41" spans="2:17" x14ac:dyDescent="0.25">
      <c r="B41" s="223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topLeftCell="A35" zoomScaleNormal="100" workbookViewId="0">
      <selection activeCell="L48" sqref="L48"/>
    </sheetView>
  </sheetViews>
  <sheetFormatPr baseColWidth="10" defaultColWidth="16.5703125" defaultRowHeight="12.75" x14ac:dyDescent="0.25"/>
  <cols>
    <col min="1" max="1" width="30.7109375" style="190" bestFit="1" customWidth="1"/>
    <col min="2" max="2" width="21.7109375" style="190" customWidth="1"/>
    <col min="3" max="4" width="11.7109375" style="238" customWidth="1"/>
    <col min="5" max="5" width="9.7109375" style="190" customWidth="1"/>
    <col min="6" max="6" width="21.7109375" style="190" customWidth="1"/>
    <col min="7" max="8" width="11.7109375" style="238" customWidth="1"/>
    <col min="9" max="9" width="6.85546875" style="190" customWidth="1"/>
    <col min="10" max="10" width="9.85546875" style="190" customWidth="1"/>
    <col min="11" max="255" width="16.5703125" style="190"/>
    <col min="256" max="257" width="14.28515625" style="190" customWidth="1"/>
    <col min="258" max="258" width="25.7109375" style="190" customWidth="1"/>
    <col min="259" max="259" width="13.85546875" style="190" customWidth="1"/>
    <col min="260" max="260" width="13.7109375" style="190" customWidth="1"/>
    <col min="261" max="263" width="9.7109375" style="190" customWidth="1"/>
    <col min="264" max="511" width="16.5703125" style="190"/>
    <col min="512" max="513" width="14.28515625" style="190" customWidth="1"/>
    <col min="514" max="514" width="25.7109375" style="190" customWidth="1"/>
    <col min="515" max="515" width="13.85546875" style="190" customWidth="1"/>
    <col min="516" max="516" width="13.7109375" style="190" customWidth="1"/>
    <col min="517" max="519" width="9.7109375" style="190" customWidth="1"/>
    <col min="520" max="767" width="16.5703125" style="190"/>
    <col min="768" max="769" width="14.28515625" style="190" customWidth="1"/>
    <col min="770" max="770" width="25.7109375" style="190" customWidth="1"/>
    <col min="771" max="771" width="13.85546875" style="190" customWidth="1"/>
    <col min="772" max="772" width="13.7109375" style="190" customWidth="1"/>
    <col min="773" max="775" width="9.7109375" style="190" customWidth="1"/>
    <col min="776" max="1023" width="16.5703125" style="190"/>
    <col min="1024" max="1025" width="14.28515625" style="190" customWidth="1"/>
    <col min="1026" max="1026" width="25.7109375" style="190" customWidth="1"/>
    <col min="1027" max="1027" width="13.85546875" style="190" customWidth="1"/>
    <col min="1028" max="1028" width="13.7109375" style="190" customWidth="1"/>
    <col min="1029" max="1031" width="9.7109375" style="190" customWidth="1"/>
    <col min="1032" max="1279" width="16.5703125" style="190"/>
    <col min="1280" max="1281" width="14.28515625" style="190" customWidth="1"/>
    <col min="1282" max="1282" width="25.7109375" style="190" customWidth="1"/>
    <col min="1283" max="1283" width="13.85546875" style="190" customWidth="1"/>
    <col min="1284" max="1284" width="13.7109375" style="190" customWidth="1"/>
    <col min="1285" max="1287" width="9.7109375" style="190" customWidth="1"/>
    <col min="1288" max="1535" width="16.5703125" style="190"/>
    <col min="1536" max="1537" width="14.28515625" style="190" customWidth="1"/>
    <col min="1538" max="1538" width="25.7109375" style="190" customWidth="1"/>
    <col min="1539" max="1539" width="13.85546875" style="190" customWidth="1"/>
    <col min="1540" max="1540" width="13.7109375" style="190" customWidth="1"/>
    <col min="1541" max="1543" width="9.7109375" style="190" customWidth="1"/>
    <col min="1544" max="1791" width="16.5703125" style="190"/>
    <col min="1792" max="1793" width="14.28515625" style="190" customWidth="1"/>
    <col min="1794" max="1794" width="25.7109375" style="190" customWidth="1"/>
    <col min="1795" max="1795" width="13.85546875" style="190" customWidth="1"/>
    <col min="1796" max="1796" width="13.7109375" style="190" customWidth="1"/>
    <col min="1797" max="1799" width="9.7109375" style="190" customWidth="1"/>
    <col min="1800" max="2047" width="16.5703125" style="190"/>
    <col min="2048" max="2049" width="14.28515625" style="190" customWidth="1"/>
    <col min="2050" max="2050" width="25.7109375" style="190" customWidth="1"/>
    <col min="2051" max="2051" width="13.85546875" style="190" customWidth="1"/>
    <col min="2052" max="2052" width="13.7109375" style="190" customWidth="1"/>
    <col min="2053" max="2055" width="9.7109375" style="190" customWidth="1"/>
    <col min="2056" max="2303" width="16.5703125" style="190"/>
    <col min="2304" max="2305" width="14.28515625" style="190" customWidth="1"/>
    <col min="2306" max="2306" width="25.7109375" style="190" customWidth="1"/>
    <col min="2307" max="2307" width="13.85546875" style="190" customWidth="1"/>
    <col min="2308" max="2308" width="13.7109375" style="190" customWidth="1"/>
    <col min="2309" max="2311" width="9.7109375" style="190" customWidth="1"/>
    <col min="2312" max="2559" width="16.5703125" style="190"/>
    <col min="2560" max="2561" width="14.28515625" style="190" customWidth="1"/>
    <col min="2562" max="2562" width="25.7109375" style="190" customWidth="1"/>
    <col min="2563" max="2563" width="13.85546875" style="190" customWidth="1"/>
    <col min="2564" max="2564" width="13.7109375" style="190" customWidth="1"/>
    <col min="2565" max="2567" width="9.7109375" style="190" customWidth="1"/>
    <col min="2568" max="2815" width="16.5703125" style="190"/>
    <col min="2816" max="2817" width="14.28515625" style="190" customWidth="1"/>
    <col min="2818" max="2818" width="25.7109375" style="190" customWidth="1"/>
    <col min="2819" max="2819" width="13.85546875" style="190" customWidth="1"/>
    <col min="2820" max="2820" width="13.7109375" style="190" customWidth="1"/>
    <col min="2821" max="2823" width="9.7109375" style="190" customWidth="1"/>
    <col min="2824" max="3071" width="16.5703125" style="190"/>
    <col min="3072" max="3073" width="14.28515625" style="190" customWidth="1"/>
    <col min="3074" max="3074" width="25.7109375" style="190" customWidth="1"/>
    <col min="3075" max="3075" width="13.85546875" style="190" customWidth="1"/>
    <col min="3076" max="3076" width="13.7109375" style="190" customWidth="1"/>
    <col min="3077" max="3079" width="9.7109375" style="190" customWidth="1"/>
    <col min="3080" max="3327" width="16.5703125" style="190"/>
    <col min="3328" max="3329" width="14.28515625" style="190" customWidth="1"/>
    <col min="3330" max="3330" width="25.7109375" style="190" customWidth="1"/>
    <col min="3331" max="3331" width="13.85546875" style="190" customWidth="1"/>
    <col min="3332" max="3332" width="13.7109375" style="190" customWidth="1"/>
    <col min="3333" max="3335" width="9.7109375" style="190" customWidth="1"/>
    <col min="3336" max="3583" width="16.5703125" style="190"/>
    <col min="3584" max="3585" width="14.28515625" style="190" customWidth="1"/>
    <col min="3586" max="3586" width="25.7109375" style="190" customWidth="1"/>
    <col min="3587" max="3587" width="13.85546875" style="190" customWidth="1"/>
    <col min="3588" max="3588" width="13.7109375" style="190" customWidth="1"/>
    <col min="3589" max="3591" width="9.7109375" style="190" customWidth="1"/>
    <col min="3592" max="3839" width="16.5703125" style="190"/>
    <col min="3840" max="3841" width="14.28515625" style="190" customWidth="1"/>
    <col min="3842" max="3842" width="25.7109375" style="190" customWidth="1"/>
    <col min="3843" max="3843" width="13.85546875" style="190" customWidth="1"/>
    <col min="3844" max="3844" width="13.7109375" style="190" customWidth="1"/>
    <col min="3845" max="3847" width="9.7109375" style="190" customWidth="1"/>
    <col min="3848" max="4095" width="16.5703125" style="190"/>
    <col min="4096" max="4097" width="14.28515625" style="190" customWidth="1"/>
    <col min="4098" max="4098" width="25.7109375" style="190" customWidth="1"/>
    <col min="4099" max="4099" width="13.85546875" style="190" customWidth="1"/>
    <col min="4100" max="4100" width="13.7109375" style="190" customWidth="1"/>
    <col min="4101" max="4103" width="9.7109375" style="190" customWidth="1"/>
    <col min="4104" max="4351" width="16.5703125" style="190"/>
    <col min="4352" max="4353" width="14.28515625" style="190" customWidth="1"/>
    <col min="4354" max="4354" width="25.7109375" style="190" customWidth="1"/>
    <col min="4355" max="4355" width="13.85546875" style="190" customWidth="1"/>
    <col min="4356" max="4356" width="13.7109375" style="190" customWidth="1"/>
    <col min="4357" max="4359" width="9.7109375" style="190" customWidth="1"/>
    <col min="4360" max="4607" width="16.5703125" style="190"/>
    <col min="4608" max="4609" width="14.28515625" style="190" customWidth="1"/>
    <col min="4610" max="4610" width="25.7109375" style="190" customWidth="1"/>
    <col min="4611" max="4611" width="13.85546875" style="190" customWidth="1"/>
    <col min="4612" max="4612" width="13.7109375" style="190" customWidth="1"/>
    <col min="4613" max="4615" width="9.7109375" style="190" customWidth="1"/>
    <col min="4616" max="4863" width="16.5703125" style="190"/>
    <col min="4864" max="4865" width="14.28515625" style="190" customWidth="1"/>
    <col min="4866" max="4866" width="25.7109375" style="190" customWidth="1"/>
    <col min="4867" max="4867" width="13.85546875" style="190" customWidth="1"/>
    <col min="4868" max="4868" width="13.7109375" style="190" customWidth="1"/>
    <col min="4869" max="4871" width="9.7109375" style="190" customWidth="1"/>
    <col min="4872" max="5119" width="16.5703125" style="190"/>
    <col min="5120" max="5121" width="14.28515625" style="190" customWidth="1"/>
    <col min="5122" max="5122" width="25.7109375" style="190" customWidth="1"/>
    <col min="5123" max="5123" width="13.85546875" style="190" customWidth="1"/>
    <col min="5124" max="5124" width="13.7109375" style="190" customWidth="1"/>
    <col min="5125" max="5127" width="9.7109375" style="190" customWidth="1"/>
    <col min="5128" max="5375" width="16.5703125" style="190"/>
    <col min="5376" max="5377" width="14.28515625" style="190" customWidth="1"/>
    <col min="5378" max="5378" width="25.7109375" style="190" customWidth="1"/>
    <col min="5379" max="5379" width="13.85546875" style="190" customWidth="1"/>
    <col min="5380" max="5380" width="13.7109375" style="190" customWidth="1"/>
    <col min="5381" max="5383" width="9.7109375" style="190" customWidth="1"/>
    <col min="5384" max="5631" width="16.5703125" style="190"/>
    <col min="5632" max="5633" width="14.28515625" style="190" customWidth="1"/>
    <col min="5634" max="5634" width="25.7109375" style="190" customWidth="1"/>
    <col min="5635" max="5635" width="13.85546875" style="190" customWidth="1"/>
    <col min="5636" max="5636" width="13.7109375" style="190" customWidth="1"/>
    <col min="5637" max="5639" width="9.7109375" style="190" customWidth="1"/>
    <col min="5640" max="5887" width="16.5703125" style="190"/>
    <col min="5888" max="5889" width="14.28515625" style="190" customWidth="1"/>
    <col min="5890" max="5890" width="25.7109375" style="190" customWidth="1"/>
    <col min="5891" max="5891" width="13.85546875" style="190" customWidth="1"/>
    <col min="5892" max="5892" width="13.7109375" style="190" customWidth="1"/>
    <col min="5893" max="5895" width="9.7109375" style="190" customWidth="1"/>
    <col min="5896" max="6143" width="16.5703125" style="190"/>
    <col min="6144" max="6145" width="14.28515625" style="190" customWidth="1"/>
    <col min="6146" max="6146" width="25.7109375" style="190" customWidth="1"/>
    <col min="6147" max="6147" width="13.85546875" style="190" customWidth="1"/>
    <col min="6148" max="6148" width="13.7109375" style="190" customWidth="1"/>
    <col min="6149" max="6151" width="9.7109375" style="190" customWidth="1"/>
    <col min="6152" max="6399" width="16.5703125" style="190"/>
    <col min="6400" max="6401" width="14.28515625" style="190" customWidth="1"/>
    <col min="6402" max="6402" width="25.7109375" style="190" customWidth="1"/>
    <col min="6403" max="6403" width="13.85546875" style="190" customWidth="1"/>
    <col min="6404" max="6404" width="13.7109375" style="190" customWidth="1"/>
    <col min="6405" max="6407" width="9.7109375" style="190" customWidth="1"/>
    <col min="6408" max="6655" width="16.5703125" style="190"/>
    <col min="6656" max="6657" width="14.28515625" style="190" customWidth="1"/>
    <col min="6658" max="6658" width="25.7109375" style="190" customWidth="1"/>
    <col min="6659" max="6659" width="13.85546875" style="190" customWidth="1"/>
    <col min="6660" max="6660" width="13.7109375" style="190" customWidth="1"/>
    <col min="6661" max="6663" width="9.7109375" style="190" customWidth="1"/>
    <col min="6664" max="6911" width="16.5703125" style="190"/>
    <col min="6912" max="6913" width="14.28515625" style="190" customWidth="1"/>
    <col min="6914" max="6914" width="25.7109375" style="190" customWidth="1"/>
    <col min="6915" max="6915" width="13.85546875" style="190" customWidth="1"/>
    <col min="6916" max="6916" width="13.7109375" style="190" customWidth="1"/>
    <col min="6917" max="6919" width="9.7109375" style="190" customWidth="1"/>
    <col min="6920" max="7167" width="16.5703125" style="190"/>
    <col min="7168" max="7169" width="14.28515625" style="190" customWidth="1"/>
    <col min="7170" max="7170" width="25.7109375" style="190" customWidth="1"/>
    <col min="7171" max="7171" width="13.85546875" style="190" customWidth="1"/>
    <col min="7172" max="7172" width="13.7109375" style="190" customWidth="1"/>
    <col min="7173" max="7175" width="9.7109375" style="190" customWidth="1"/>
    <col min="7176" max="7423" width="16.5703125" style="190"/>
    <col min="7424" max="7425" width="14.28515625" style="190" customWidth="1"/>
    <col min="7426" max="7426" width="25.7109375" style="190" customWidth="1"/>
    <col min="7427" max="7427" width="13.85546875" style="190" customWidth="1"/>
    <col min="7428" max="7428" width="13.7109375" style="190" customWidth="1"/>
    <col min="7429" max="7431" width="9.7109375" style="190" customWidth="1"/>
    <col min="7432" max="7679" width="16.5703125" style="190"/>
    <col min="7680" max="7681" width="14.28515625" style="190" customWidth="1"/>
    <col min="7682" max="7682" width="25.7109375" style="190" customWidth="1"/>
    <col min="7683" max="7683" width="13.85546875" style="190" customWidth="1"/>
    <col min="7684" max="7684" width="13.7109375" style="190" customWidth="1"/>
    <col min="7685" max="7687" width="9.7109375" style="190" customWidth="1"/>
    <col min="7688" max="7935" width="16.5703125" style="190"/>
    <col min="7936" max="7937" width="14.28515625" style="190" customWidth="1"/>
    <col min="7938" max="7938" width="25.7109375" style="190" customWidth="1"/>
    <col min="7939" max="7939" width="13.85546875" style="190" customWidth="1"/>
    <col min="7940" max="7940" width="13.7109375" style="190" customWidth="1"/>
    <col min="7941" max="7943" width="9.7109375" style="190" customWidth="1"/>
    <col min="7944" max="8191" width="16.5703125" style="190"/>
    <col min="8192" max="8193" width="14.28515625" style="190" customWidth="1"/>
    <col min="8194" max="8194" width="25.7109375" style="190" customWidth="1"/>
    <col min="8195" max="8195" width="13.85546875" style="190" customWidth="1"/>
    <col min="8196" max="8196" width="13.7109375" style="190" customWidth="1"/>
    <col min="8197" max="8199" width="9.7109375" style="190" customWidth="1"/>
    <col min="8200" max="8447" width="16.5703125" style="190"/>
    <col min="8448" max="8449" width="14.28515625" style="190" customWidth="1"/>
    <col min="8450" max="8450" width="25.7109375" style="190" customWidth="1"/>
    <col min="8451" max="8451" width="13.85546875" style="190" customWidth="1"/>
    <col min="8452" max="8452" width="13.7109375" style="190" customWidth="1"/>
    <col min="8453" max="8455" width="9.7109375" style="190" customWidth="1"/>
    <col min="8456" max="8703" width="16.5703125" style="190"/>
    <col min="8704" max="8705" width="14.28515625" style="190" customWidth="1"/>
    <col min="8706" max="8706" width="25.7109375" style="190" customWidth="1"/>
    <col min="8707" max="8707" width="13.85546875" style="190" customWidth="1"/>
    <col min="8708" max="8708" width="13.7109375" style="190" customWidth="1"/>
    <col min="8709" max="8711" width="9.7109375" style="190" customWidth="1"/>
    <col min="8712" max="8959" width="16.5703125" style="190"/>
    <col min="8960" max="8961" width="14.28515625" style="190" customWidth="1"/>
    <col min="8962" max="8962" width="25.7109375" style="190" customWidth="1"/>
    <col min="8963" max="8963" width="13.85546875" style="190" customWidth="1"/>
    <col min="8964" max="8964" width="13.7109375" style="190" customWidth="1"/>
    <col min="8965" max="8967" width="9.7109375" style="190" customWidth="1"/>
    <col min="8968" max="9215" width="16.5703125" style="190"/>
    <col min="9216" max="9217" width="14.28515625" style="190" customWidth="1"/>
    <col min="9218" max="9218" width="25.7109375" style="190" customWidth="1"/>
    <col min="9219" max="9219" width="13.85546875" style="190" customWidth="1"/>
    <col min="9220" max="9220" width="13.7109375" style="190" customWidth="1"/>
    <col min="9221" max="9223" width="9.7109375" style="190" customWidth="1"/>
    <col min="9224" max="9471" width="16.5703125" style="190"/>
    <col min="9472" max="9473" width="14.28515625" style="190" customWidth="1"/>
    <col min="9474" max="9474" width="25.7109375" style="190" customWidth="1"/>
    <col min="9475" max="9475" width="13.85546875" style="190" customWidth="1"/>
    <col min="9476" max="9476" width="13.7109375" style="190" customWidth="1"/>
    <col min="9477" max="9479" width="9.7109375" style="190" customWidth="1"/>
    <col min="9480" max="9727" width="16.5703125" style="190"/>
    <col min="9728" max="9729" width="14.28515625" style="190" customWidth="1"/>
    <col min="9730" max="9730" width="25.7109375" style="190" customWidth="1"/>
    <col min="9731" max="9731" width="13.85546875" style="190" customWidth="1"/>
    <col min="9732" max="9732" width="13.7109375" style="190" customWidth="1"/>
    <col min="9733" max="9735" width="9.7109375" style="190" customWidth="1"/>
    <col min="9736" max="9983" width="16.5703125" style="190"/>
    <col min="9984" max="9985" width="14.28515625" style="190" customWidth="1"/>
    <col min="9986" max="9986" width="25.7109375" style="190" customWidth="1"/>
    <col min="9987" max="9987" width="13.85546875" style="190" customWidth="1"/>
    <col min="9988" max="9988" width="13.7109375" style="190" customWidth="1"/>
    <col min="9989" max="9991" width="9.7109375" style="190" customWidth="1"/>
    <col min="9992" max="10239" width="16.5703125" style="190"/>
    <col min="10240" max="10241" width="14.28515625" style="190" customWidth="1"/>
    <col min="10242" max="10242" width="25.7109375" style="190" customWidth="1"/>
    <col min="10243" max="10243" width="13.85546875" style="190" customWidth="1"/>
    <col min="10244" max="10244" width="13.7109375" style="190" customWidth="1"/>
    <col min="10245" max="10247" width="9.7109375" style="190" customWidth="1"/>
    <col min="10248" max="10495" width="16.5703125" style="190"/>
    <col min="10496" max="10497" width="14.28515625" style="190" customWidth="1"/>
    <col min="10498" max="10498" width="25.7109375" style="190" customWidth="1"/>
    <col min="10499" max="10499" width="13.85546875" style="190" customWidth="1"/>
    <col min="10500" max="10500" width="13.7109375" style="190" customWidth="1"/>
    <col min="10501" max="10503" width="9.7109375" style="190" customWidth="1"/>
    <col min="10504" max="10751" width="16.5703125" style="190"/>
    <col min="10752" max="10753" width="14.28515625" style="190" customWidth="1"/>
    <col min="10754" max="10754" width="25.7109375" style="190" customWidth="1"/>
    <col min="10755" max="10755" width="13.85546875" style="190" customWidth="1"/>
    <col min="10756" max="10756" width="13.7109375" style="190" customWidth="1"/>
    <col min="10757" max="10759" width="9.7109375" style="190" customWidth="1"/>
    <col min="10760" max="11007" width="16.5703125" style="190"/>
    <col min="11008" max="11009" width="14.28515625" style="190" customWidth="1"/>
    <col min="11010" max="11010" width="25.7109375" style="190" customWidth="1"/>
    <col min="11011" max="11011" width="13.85546875" style="190" customWidth="1"/>
    <col min="11012" max="11012" width="13.7109375" style="190" customWidth="1"/>
    <col min="11013" max="11015" width="9.7109375" style="190" customWidth="1"/>
    <col min="11016" max="11263" width="16.5703125" style="190"/>
    <col min="11264" max="11265" width="14.28515625" style="190" customWidth="1"/>
    <col min="11266" max="11266" width="25.7109375" style="190" customWidth="1"/>
    <col min="11267" max="11267" width="13.85546875" style="190" customWidth="1"/>
    <col min="11268" max="11268" width="13.7109375" style="190" customWidth="1"/>
    <col min="11269" max="11271" width="9.7109375" style="190" customWidth="1"/>
    <col min="11272" max="11519" width="16.5703125" style="190"/>
    <col min="11520" max="11521" width="14.28515625" style="190" customWidth="1"/>
    <col min="11522" max="11522" width="25.7109375" style="190" customWidth="1"/>
    <col min="11523" max="11523" width="13.85546875" style="190" customWidth="1"/>
    <col min="11524" max="11524" width="13.7109375" style="190" customWidth="1"/>
    <col min="11525" max="11527" width="9.7109375" style="190" customWidth="1"/>
    <col min="11528" max="11775" width="16.5703125" style="190"/>
    <col min="11776" max="11777" width="14.28515625" style="190" customWidth="1"/>
    <col min="11778" max="11778" width="25.7109375" style="190" customWidth="1"/>
    <col min="11779" max="11779" width="13.85546875" style="190" customWidth="1"/>
    <col min="11780" max="11780" width="13.7109375" style="190" customWidth="1"/>
    <col min="11781" max="11783" width="9.7109375" style="190" customWidth="1"/>
    <col min="11784" max="12031" width="16.5703125" style="190"/>
    <col min="12032" max="12033" width="14.28515625" style="190" customWidth="1"/>
    <col min="12034" max="12034" width="25.7109375" style="190" customWidth="1"/>
    <col min="12035" max="12035" width="13.85546875" style="190" customWidth="1"/>
    <col min="12036" max="12036" width="13.7109375" style="190" customWidth="1"/>
    <col min="12037" max="12039" width="9.7109375" style="190" customWidth="1"/>
    <col min="12040" max="12287" width="16.5703125" style="190"/>
    <col min="12288" max="12289" width="14.28515625" style="190" customWidth="1"/>
    <col min="12290" max="12290" width="25.7109375" style="190" customWidth="1"/>
    <col min="12291" max="12291" width="13.85546875" style="190" customWidth="1"/>
    <col min="12292" max="12292" width="13.7109375" style="190" customWidth="1"/>
    <col min="12293" max="12295" width="9.7109375" style="190" customWidth="1"/>
    <col min="12296" max="12543" width="16.5703125" style="190"/>
    <col min="12544" max="12545" width="14.28515625" style="190" customWidth="1"/>
    <col min="12546" max="12546" width="25.7109375" style="190" customWidth="1"/>
    <col min="12547" max="12547" width="13.85546875" style="190" customWidth="1"/>
    <col min="12548" max="12548" width="13.7109375" style="190" customWidth="1"/>
    <col min="12549" max="12551" width="9.7109375" style="190" customWidth="1"/>
    <col min="12552" max="12799" width="16.5703125" style="190"/>
    <col min="12800" max="12801" width="14.28515625" style="190" customWidth="1"/>
    <col min="12802" max="12802" width="25.7109375" style="190" customWidth="1"/>
    <col min="12803" max="12803" width="13.85546875" style="190" customWidth="1"/>
    <col min="12804" max="12804" width="13.7109375" style="190" customWidth="1"/>
    <col min="12805" max="12807" width="9.7109375" style="190" customWidth="1"/>
    <col min="12808" max="13055" width="16.5703125" style="190"/>
    <col min="13056" max="13057" width="14.28515625" style="190" customWidth="1"/>
    <col min="13058" max="13058" width="25.7109375" style="190" customWidth="1"/>
    <col min="13059" max="13059" width="13.85546875" style="190" customWidth="1"/>
    <col min="13060" max="13060" width="13.7109375" style="190" customWidth="1"/>
    <col min="13061" max="13063" width="9.7109375" style="190" customWidth="1"/>
    <col min="13064" max="13311" width="16.5703125" style="190"/>
    <col min="13312" max="13313" width="14.28515625" style="190" customWidth="1"/>
    <col min="13314" max="13314" width="25.7109375" style="190" customWidth="1"/>
    <col min="13315" max="13315" width="13.85546875" style="190" customWidth="1"/>
    <col min="13316" max="13316" width="13.7109375" style="190" customWidth="1"/>
    <col min="13317" max="13319" width="9.7109375" style="190" customWidth="1"/>
    <col min="13320" max="13567" width="16.5703125" style="190"/>
    <col min="13568" max="13569" width="14.28515625" style="190" customWidth="1"/>
    <col min="13570" max="13570" width="25.7109375" style="190" customWidth="1"/>
    <col min="13571" max="13571" width="13.85546875" style="190" customWidth="1"/>
    <col min="13572" max="13572" width="13.7109375" style="190" customWidth="1"/>
    <col min="13573" max="13575" width="9.7109375" style="190" customWidth="1"/>
    <col min="13576" max="13823" width="16.5703125" style="190"/>
    <col min="13824" max="13825" width="14.28515625" style="190" customWidth="1"/>
    <col min="13826" max="13826" width="25.7109375" style="190" customWidth="1"/>
    <col min="13827" max="13827" width="13.85546875" style="190" customWidth="1"/>
    <col min="13828" max="13828" width="13.7109375" style="190" customWidth="1"/>
    <col min="13829" max="13831" width="9.7109375" style="190" customWidth="1"/>
    <col min="13832" max="14079" width="16.5703125" style="190"/>
    <col min="14080" max="14081" width="14.28515625" style="190" customWidth="1"/>
    <col min="14082" max="14082" width="25.7109375" style="190" customWidth="1"/>
    <col min="14083" max="14083" width="13.85546875" style="190" customWidth="1"/>
    <col min="14084" max="14084" width="13.7109375" style="190" customWidth="1"/>
    <col min="14085" max="14087" width="9.7109375" style="190" customWidth="1"/>
    <col min="14088" max="14335" width="16.5703125" style="190"/>
    <col min="14336" max="14337" width="14.28515625" style="190" customWidth="1"/>
    <col min="14338" max="14338" width="25.7109375" style="190" customWidth="1"/>
    <col min="14339" max="14339" width="13.85546875" style="190" customWidth="1"/>
    <col min="14340" max="14340" width="13.7109375" style="190" customWidth="1"/>
    <col min="14341" max="14343" width="9.7109375" style="190" customWidth="1"/>
    <col min="14344" max="14591" width="16.5703125" style="190"/>
    <col min="14592" max="14593" width="14.28515625" style="190" customWidth="1"/>
    <col min="14594" max="14594" width="25.7109375" style="190" customWidth="1"/>
    <col min="14595" max="14595" width="13.85546875" style="190" customWidth="1"/>
    <col min="14596" max="14596" width="13.7109375" style="190" customWidth="1"/>
    <col min="14597" max="14599" width="9.7109375" style="190" customWidth="1"/>
    <col min="14600" max="14847" width="16.5703125" style="190"/>
    <col min="14848" max="14849" width="14.28515625" style="190" customWidth="1"/>
    <col min="14850" max="14850" width="25.7109375" style="190" customWidth="1"/>
    <col min="14851" max="14851" width="13.85546875" style="190" customWidth="1"/>
    <col min="14852" max="14852" width="13.7109375" style="190" customWidth="1"/>
    <col min="14853" max="14855" width="9.7109375" style="190" customWidth="1"/>
    <col min="14856" max="15103" width="16.5703125" style="190"/>
    <col min="15104" max="15105" width="14.28515625" style="190" customWidth="1"/>
    <col min="15106" max="15106" width="25.7109375" style="190" customWidth="1"/>
    <col min="15107" max="15107" width="13.85546875" style="190" customWidth="1"/>
    <col min="15108" max="15108" width="13.7109375" style="190" customWidth="1"/>
    <col min="15109" max="15111" width="9.7109375" style="190" customWidth="1"/>
    <col min="15112" max="15359" width="16.5703125" style="190"/>
    <col min="15360" max="15361" width="14.28515625" style="190" customWidth="1"/>
    <col min="15362" max="15362" width="25.7109375" style="190" customWidth="1"/>
    <col min="15363" max="15363" width="13.85546875" style="190" customWidth="1"/>
    <col min="15364" max="15364" width="13.7109375" style="190" customWidth="1"/>
    <col min="15365" max="15367" width="9.7109375" style="190" customWidth="1"/>
    <col min="15368" max="15615" width="16.5703125" style="190"/>
    <col min="15616" max="15617" width="14.28515625" style="190" customWidth="1"/>
    <col min="15618" max="15618" width="25.7109375" style="190" customWidth="1"/>
    <col min="15619" max="15619" width="13.85546875" style="190" customWidth="1"/>
    <col min="15620" max="15620" width="13.7109375" style="190" customWidth="1"/>
    <col min="15621" max="15623" width="9.7109375" style="190" customWidth="1"/>
    <col min="15624" max="15871" width="16.5703125" style="190"/>
    <col min="15872" max="15873" width="14.28515625" style="190" customWidth="1"/>
    <col min="15874" max="15874" width="25.7109375" style="190" customWidth="1"/>
    <col min="15875" max="15875" width="13.85546875" style="190" customWidth="1"/>
    <col min="15876" max="15876" width="13.7109375" style="190" customWidth="1"/>
    <col min="15877" max="15879" width="9.7109375" style="190" customWidth="1"/>
    <col min="15880" max="16127" width="16.5703125" style="190"/>
    <col min="16128" max="16129" width="14.28515625" style="190" customWidth="1"/>
    <col min="16130" max="16130" width="25.7109375" style="190" customWidth="1"/>
    <col min="16131" max="16131" width="13.85546875" style="190" customWidth="1"/>
    <col min="16132" max="16132" width="13.7109375" style="190" customWidth="1"/>
    <col min="16133" max="16135" width="9.7109375" style="190" customWidth="1"/>
    <col min="16136" max="16384" width="16.5703125" style="190"/>
  </cols>
  <sheetData>
    <row r="5" spans="2:8" ht="47.25" customHeight="1" x14ac:dyDescent="0.25">
      <c r="B5" s="113" t="s">
        <v>223</v>
      </c>
      <c r="C5" s="113"/>
      <c r="D5" s="113"/>
      <c r="E5" s="224"/>
      <c r="F5" s="113" t="s">
        <v>224</v>
      </c>
      <c r="G5" s="113"/>
      <c r="H5" s="113"/>
    </row>
    <row r="6" spans="2:8" ht="26.25" customHeight="1" x14ac:dyDescent="0.25">
      <c r="B6" s="47"/>
      <c r="C6" s="225" t="str">
        <f>'Cuotas Plazas Autorizadas05'!$C$7</f>
        <v>Septiembre 2014</v>
      </c>
      <c r="D6" s="226" t="s">
        <v>48</v>
      </c>
      <c r="E6" s="227"/>
      <c r="F6" s="47"/>
      <c r="G6" s="225" t="str">
        <f>'Cuotas Plazas Autorizadas05'!$C$7</f>
        <v>Septiembre 2014</v>
      </c>
      <c r="H6" s="226" t="s">
        <v>48</v>
      </c>
    </row>
    <row r="7" spans="2:8" ht="15" customHeight="1" x14ac:dyDescent="0.25">
      <c r="B7" s="150" t="s">
        <v>173</v>
      </c>
      <c r="C7" s="228">
        <v>46481</v>
      </c>
      <c r="D7" s="229">
        <f t="shared" ref="D7:D19" si="0">IFERROR(C7/$C$7,"-")</f>
        <v>1</v>
      </c>
      <c r="E7" s="227"/>
      <c r="F7" s="150" t="s">
        <v>173</v>
      </c>
      <c r="G7" s="228">
        <v>39056</v>
      </c>
      <c r="H7" s="229">
        <f>IFERROR(G7/$G$7,"-")</f>
        <v>1</v>
      </c>
    </row>
    <row r="8" spans="2:8" ht="15" customHeight="1" x14ac:dyDescent="0.25">
      <c r="B8" s="143" t="s">
        <v>148</v>
      </c>
      <c r="C8" s="230">
        <v>33081</v>
      </c>
      <c r="D8" s="231">
        <f t="shared" si="0"/>
        <v>0.71171016114111141</v>
      </c>
      <c r="E8" s="232"/>
      <c r="F8" s="143" t="s">
        <v>148</v>
      </c>
      <c r="G8" s="230">
        <v>16581</v>
      </c>
      <c r="H8" s="231">
        <f t="shared" ref="H8:H34" si="1">IFERROR(G8/$G$7,"-")</f>
        <v>0.42454424416222858</v>
      </c>
    </row>
    <row r="9" spans="2:8" ht="15" customHeight="1" x14ac:dyDescent="0.2">
      <c r="B9" s="59" t="s">
        <v>225</v>
      </c>
      <c r="C9" s="233">
        <v>477</v>
      </c>
      <c r="D9" s="234">
        <f t="shared" si="0"/>
        <v>1.0262257696693273E-2</v>
      </c>
      <c r="E9" s="232"/>
      <c r="F9" s="59" t="s">
        <v>225</v>
      </c>
      <c r="G9" s="233">
        <v>190</v>
      </c>
      <c r="H9" s="234">
        <f t="shared" si="1"/>
        <v>4.8648095043015158E-3</v>
      </c>
    </row>
    <row r="10" spans="2:8" ht="15" customHeight="1" x14ac:dyDescent="0.2">
      <c r="B10" s="59" t="s">
        <v>226</v>
      </c>
      <c r="C10" s="233">
        <v>1155</v>
      </c>
      <c r="D10" s="234">
        <f t="shared" si="0"/>
        <v>2.4848862976269873E-2</v>
      </c>
      <c r="E10" s="232"/>
      <c r="F10" s="59" t="s">
        <v>226</v>
      </c>
      <c r="G10" s="233">
        <v>96</v>
      </c>
      <c r="H10" s="234">
        <f t="shared" si="1"/>
        <v>2.4580090126997134E-3</v>
      </c>
    </row>
    <row r="11" spans="2:8" ht="15" customHeight="1" x14ac:dyDescent="0.2">
      <c r="B11" s="59" t="s">
        <v>227</v>
      </c>
      <c r="C11" s="233">
        <v>7434</v>
      </c>
      <c r="D11" s="234">
        <f t="shared" si="0"/>
        <v>0.15993631806544609</v>
      </c>
      <c r="E11" s="232"/>
      <c r="F11" s="59" t="s">
        <v>227</v>
      </c>
      <c r="G11" s="233">
        <v>4571</v>
      </c>
      <c r="H11" s="234">
        <f t="shared" si="1"/>
        <v>0.11703707496927489</v>
      </c>
    </row>
    <row r="12" spans="2:8" ht="15" customHeight="1" x14ac:dyDescent="0.2">
      <c r="B12" s="59" t="s">
        <v>228</v>
      </c>
      <c r="C12" s="233">
        <v>18137</v>
      </c>
      <c r="D12" s="234">
        <f t="shared" si="0"/>
        <v>0.39020244831221357</v>
      </c>
      <c r="E12" s="232"/>
      <c r="F12" s="59" t="s">
        <v>228</v>
      </c>
      <c r="G12" s="233">
        <v>10117</v>
      </c>
      <c r="H12" s="234">
        <f t="shared" si="1"/>
        <v>0.25903830397378125</v>
      </c>
    </row>
    <row r="13" spans="2:8" ht="15" customHeight="1" x14ac:dyDescent="0.2">
      <c r="B13" s="59" t="s">
        <v>229</v>
      </c>
      <c r="C13" s="233">
        <v>4182</v>
      </c>
      <c r="D13" s="234">
        <f t="shared" si="0"/>
        <v>8.9972246724468061E-2</v>
      </c>
      <c r="E13" s="232"/>
      <c r="F13" s="59" t="s">
        <v>229</v>
      </c>
      <c r="G13" s="233">
        <v>1330</v>
      </c>
      <c r="H13" s="234">
        <f t="shared" si="1"/>
        <v>3.4053666530110611E-2</v>
      </c>
    </row>
    <row r="14" spans="2:8" ht="15" customHeight="1" x14ac:dyDescent="0.2">
      <c r="B14" s="59" t="s">
        <v>230</v>
      </c>
      <c r="C14" s="233">
        <v>1606</v>
      </c>
      <c r="D14" s="234">
        <f t="shared" si="0"/>
        <v>3.4551752328908586E-2</v>
      </c>
      <c r="E14" s="232"/>
      <c r="F14" s="59" t="s">
        <v>230</v>
      </c>
      <c r="G14" s="233">
        <v>277</v>
      </c>
      <c r="H14" s="234">
        <f t="shared" si="1"/>
        <v>7.0923801720606311E-3</v>
      </c>
    </row>
    <row r="15" spans="2:8" ht="15" customHeight="1" x14ac:dyDescent="0.2">
      <c r="B15" s="59" t="s">
        <v>231</v>
      </c>
      <c r="C15" s="233">
        <v>90</v>
      </c>
      <c r="D15" s="234">
        <f t="shared" si="0"/>
        <v>1.9362750371119382E-3</v>
      </c>
      <c r="E15" s="232"/>
      <c r="F15" s="59" t="s">
        <v>231</v>
      </c>
      <c r="G15" s="233">
        <v>0</v>
      </c>
      <c r="H15" s="234">
        <f t="shared" si="1"/>
        <v>0</v>
      </c>
    </row>
    <row r="16" spans="2:8" ht="15" customHeight="1" x14ac:dyDescent="0.2">
      <c r="B16" s="59" t="s">
        <v>232</v>
      </c>
      <c r="C16" s="233" t="s">
        <v>85</v>
      </c>
      <c r="D16" s="234" t="str">
        <f t="shared" si="0"/>
        <v>-</v>
      </c>
      <c r="E16" s="232"/>
      <c r="F16" s="59" t="s">
        <v>232</v>
      </c>
      <c r="G16" s="233" t="s">
        <v>85</v>
      </c>
      <c r="H16" s="234" t="str">
        <f t="shared" si="1"/>
        <v>-</v>
      </c>
    </row>
    <row r="17" spans="2:8" ht="15" customHeight="1" x14ac:dyDescent="0.25">
      <c r="B17" s="143" t="s">
        <v>174</v>
      </c>
      <c r="C17" s="230">
        <v>13364</v>
      </c>
      <c r="D17" s="231">
        <f t="shared" si="0"/>
        <v>0.28751532884404379</v>
      </c>
      <c r="E17" s="232"/>
      <c r="F17" s="143" t="s">
        <v>174</v>
      </c>
      <c r="G17" s="230">
        <v>22455</v>
      </c>
      <c r="H17" s="231">
        <f t="shared" si="1"/>
        <v>0.5749436706267923</v>
      </c>
    </row>
    <row r="18" spans="2:8" ht="15" customHeight="1" x14ac:dyDescent="0.2">
      <c r="B18" s="59" t="s">
        <v>233</v>
      </c>
      <c r="C18" s="233">
        <v>866</v>
      </c>
      <c r="D18" s="234">
        <f t="shared" si="0"/>
        <v>1.8631268690432651E-2</v>
      </c>
      <c r="E18" s="232"/>
      <c r="F18" s="59" t="s">
        <v>233</v>
      </c>
      <c r="G18" s="233">
        <v>3270</v>
      </c>
      <c r="H18" s="234">
        <f t="shared" si="1"/>
        <v>8.3725931995083977E-2</v>
      </c>
    </row>
    <row r="19" spans="2:8" ht="15" customHeight="1" x14ac:dyDescent="0.2">
      <c r="B19" s="59" t="s">
        <v>234</v>
      </c>
      <c r="C19" s="233">
        <v>5603</v>
      </c>
      <c r="D19" s="234">
        <f t="shared" si="0"/>
        <v>0.12054387814375767</v>
      </c>
      <c r="E19" s="232"/>
      <c r="F19" s="59" t="s">
        <v>234</v>
      </c>
      <c r="G19" s="233">
        <v>4608</v>
      </c>
      <c r="H19" s="234">
        <f t="shared" si="1"/>
        <v>0.11798443260958623</v>
      </c>
    </row>
    <row r="20" spans="2:8" ht="15" customHeight="1" x14ac:dyDescent="0.2">
      <c r="B20" s="59" t="s">
        <v>235</v>
      </c>
      <c r="C20" s="233">
        <v>6043</v>
      </c>
      <c r="D20" s="234">
        <f>IFERROR(C20/$C$7,"-")</f>
        <v>0.13001011165852713</v>
      </c>
      <c r="E20" s="232"/>
      <c r="F20" s="59" t="s">
        <v>235</v>
      </c>
      <c r="G20" s="233">
        <v>12315</v>
      </c>
      <c r="H20" s="234">
        <f t="shared" si="1"/>
        <v>0.3153164686603851</v>
      </c>
    </row>
    <row r="21" spans="2:8" ht="15" customHeight="1" x14ac:dyDescent="0.2">
      <c r="B21" s="59" t="s">
        <v>236</v>
      </c>
      <c r="C21" s="233">
        <v>0</v>
      </c>
      <c r="D21" s="234">
        <f t="shared" ref="D21:D34" si="2">IFERROR(C21/$C$7,"-")</f>
        <v>0</v>
      </c>
      <c r="E21" s="232"/>
      <c r="F21" s="59" t="s">
        <v>236</v>
      </c>
      <c r="G21" s="233">
        <v>218</v>
      </c>
      <c r="H21" s="234">
        <f t="shared" si="1"/>
        <v>5.5817287996722652E-3</v>
      </c>
    </row>
    <row r="22" spans="2:8" ht="15" customHeight="1" x14ac:dyDescent="0.2">
      <c r="B22" s="59" t="s">
        <v>227</v>
      </c>
      <c r="C22" s="233">
        <v>514</v>
      </c>
      <c r="D22" s="234">
        <f t="shared" si="2"/>
        <v>1.1058281878617069E-2</v>
      </c>
      <c r="E22" s="232"/>
      <c r="F22" s="59" t="s">
        <v>227</v>
      </c>
      <c r="G22" s="233">
        <v>928</v>
      </c>
      <c r="H22" s="234">
        <f t="shared" si="1"/>
        <v>2.3760753789430562E-2</v>
      </c>
    </row>
    <row r="23" spans="2:8" ht="15" customHeight="1" x14ac:dyDescent="0.2">
      <c r="B23" s="59" t="s">
        <v>228</v>
      </c>
      <c r="C23" s="233">
        <v>0</v>
      </c>
      <c r="D23" s="234">
        <f t="shared" si="2"/>
        <v>0</v>
      </c>
      <c r="E23" s="232"/>
      <c r="F23" s="59" t="s">
        <v>228</v>
      </c>
      <c r="G23" s="233">
        <v>1116</v>
      </c>
      <c r="H23" s="234"/>
    </row>
    <row r="24" spans="2:8" ht="15" customHeight="1" x14ac:dyDescent="0.2">
      <c r="B24" s="59" t="s">
        <v>232</v>
      </c>
      <c r="C24" s="235">
        <v>4</v>
      </c>
      <c r="D24" s="234">
        <f t="shared" si="2"/>
        <v>8.6056668316086138E-5</v>
      </c>
      <c r="E24" s="232"/>
      <c r="F24" s="59" t="s">
        <v>232</v>
      </c>
      <c r="G24" s="235">
        <v>0</v>
      </c>
      <c r="H24" s="234">
        <f t="shared" si="1"/>
        <v>0</v>
      </c>
    </row>
    <row r="25" spans="2:8" ht="15" customHeight="1" x14ac:dyDescent="0.2">
      <c r="B25" s="59" t="s">
        <v>237</v>
      </c>
      <c r="C25" s="235">
        <v>4</v>
      </c>
      <c r="D25" s="234">
        <f t="shared" si="2"/>
        <v>8.6056668316086138E-5</v>
      </c>
      <c r="E25" s="232"/>
      <c r="F25" s="59" t="s">
        <v>237</v>
      </c>
      <c r="G25" s="235">
        <v>0</v>
      </c>
      <c r="H25" s="234"/>
    </row>
    <row r="26" spans="2:8" ht="15" customHeight="1" x14ac:dyDescent="0.25">
      <c r="B26" s="143" t="s">
        <v>238</v>
      </c>
      <c r="C26" s="230">
        <v>22</v>
      </c>
      <c r="D26" s="231">
        <f>IFERROR(C26/$C$7,"-")</f>
        <v>4.7331167573847377E-4</v>
      </c>
      <c r="E26" s="232"/>
      <c r="F26" s="143" t="s">
        <v>238</v>
      </c>
      <c r="G26" s="230">
        <v>0</v>
      </c>
      <c r="H26" s="231">
        <f t="shared" si="1"/>
        <v>0</v>
      </c>
    </row>
    <row r="27" spans="2:8" ht="15" customHeight="1" x14ac:dyDescent="0.2">
      <c r="B27" s="59" t="s">
        <v>239</v>
      </c>
      <c r="C27" s="233">
        <v>22</v>
      </c>
      <c r="D27" s="234">
        <f t="shared" si="2"/>
        <v>4.7331167573847377E-4</v>
      </c>
      <c r="E27" s="232"/>
      <c r="F27" s="59" t="s">
        <v>239</v>
      </c>
      <c r="G27" s="233">
        <v>0</v>
      </c>
      <c r="H27" s="234">
        <f t="shared" si="1"/>
        <v>0</v>
      </c>
    </row>
    <row r="28" spans="2:8" ht="15" customHeight="1" x14ac:dyDescent="0.2">
      <c r="B28" s="59" t="s">
        <v>240</v>
      </c>
      <c r="C28" s="233" t="s">
        <v>85</v>
      </c>
      <c r="D28" s="234" t="str">
        <f t="shared" si="2"/>
        <v>-</v>
      </c>
      <c r="E28" s="232"/>
      <c r="F28" s="59" t="s">
        <v>240</v>
      </c>
      <c r="G28" s="233" t="s">
        <v>85</v>
      </c>
      <c r="H28" s="234" t="str">
        <f t="shared" si="1"/>
        <v>-</v>
      </c>
    </row>
    <row r="29" spans="2:8" ht="15" customHeight="1" x14ac:dyDescent="0.25">
      <c r="B29" s="143" t="s">
        <v>241</v>
      </c>
      <c r="C29" s="230">
        <v>14</v>
      </c>
      <c r="D29" s="231">
        <f>IFERROR(C29/$C$7,"-")</f>
        <v>3.011983391063015E-4</v>
      </c>
      <c r="E29" s="232"/>
      <c r="F29" s="143" t="s">
        <v>241</v>
      </c>
      <c r="G29" s="230">
        <v>20</v>
      </c>
      <c r="H29" s="231">
        <f t="shared" si="1"/>
        <v>5.1208521097910692E-4</v>
      </c>
    </row>
    <row r="30" spans="2:8" ht="15" customHeight="1" x14ac:dyDescent="0.2">
      <c r="B30" s="59" t="s">
        <v>242</v>
      </c>
      <c r="C30" s="235">
        <v>0</v>
      </c>
      <c r="D30" s="234">
        <f t="shared" si="2"/>
        <v>0</v>
      </c>
      <c r="E30" s="232"/>
      <c r="F30" s="59" t="s">
        <v>242</v>
      </c>
      <c r="G30" s="235">
        <v>0</v>
      </c>
      <c r="H30" s="234">
        <f t="shared" si="1"/>
        <v>0</v>
      </c>
    </row>
    <row r="31" spans="2:8" ht="15" customHeight="1" x14ac:dyDescent="0.2">
      <c r="B31" s="59" t="s">
        <v>243</v>
      </c>
      <c r="C31" s="235" t="s">
        <v>85</v>
      </c>
      <c r="D31" s="234" t="str">
        <f t="shared" si="2"/>
        <v>-</v>
      </c>
      <c r="E31" s="232"/>
      <c r="F31" s="59" t="s">
        <v>243</v>
      </c>
      <c r="G31" s="235" t="s">
        <v>85</v>
      </c>
      <c r="H31" s="234" t="str">
        <f t="shared" si="1"/>
        <v>-</v>
      </c>
    </row>
    <row r="32" spans="2:8" ht="15" customHeight="1" x14ac:dyDescent="0.2">
      <c r="B32" s="59" t="s">
        <v>244</v>
      </c>
      <c r="C32" s="235">
        <v>5</v>
      </c>
      <c r="D32" s="234">
        <f t="shared" si="2"/>
        <v>1.0757083539510768E-4</v>
      </c>
      <c r="E32" s="232"/>
      <c r="F32" s="59" t="s">
        <v>244</v>
      </c>
      <c r="G32" s="235">
        <v>0</v>
      </c>
      <c r="H32" s="234">
        <f t="shared" si="1"/>
        <v>0</v>
      </c>
    </row>
    <row r="33" spans="2:10" ht="15" customHeight="1" x14ac:dyDescent="0.2">
      <c r="B33" s="59" t="s">
        <v>245</v>
      </c>
      <c r="C33" s="235">
        <v>9</v>
      </c>
      <c r="D33" s="234">
        <f t="shared" si="2"/>
        <v>1.9362750371119383E-4</v>
      </c>
      <c r="E33" s="236"/>
      <c r="F33" s="59" t="s">
        <v>245</v>
      </c>
      <c r="G33" s="235">
        <v>20</v>
      </c>
      <c r="H33" s="234">
        <f t="shared" si="1"/>
        <v>5.1208521097910692E-4</v>
      </c>
    </row>
    <row r="34" spans="2:10" ht="15" customHeight="1" x14ac:dyDescent="0.2">
      <c r="B34" s="59" t="s">
        <v>232</v>
      </c>
      <c r="C34" s="235" t="s">
        <v>85</v>
      </c>
      <c r="D34" s="234" t="str">
        <f t="shared" si="2"/>
        <v>-</v>
      </c>
      <c r="E34" s="236"/>
      <c r="F34" s="59" t="s">
        <v>232</v>
      </c>
      <c r="G34" s="235" t="s">
        <v>85</v>
      </c>
      <c r="H34" s="234" t="str">
        <f t="shared" si="1"/>
        <v>-</v>
      </c>
    </row>
    <row r="35" spans="2:10" ht="36" customHeight="1" x14ac:dyDescent="0.25">
      <c r="B35" s="60" t="s">
        <v>246</v>
      </c>
      <c r="C35" s="60"/>
      <c r="D35" s="60"/>
      <c r="E35" s="232"/>
      <c r="F35" s="60" t="s">
        <v>246</v>
      </c>
      <c r="G35" s="60"/>
      <c r="H35" s="60"/>
      <c r="J35" s="62" t="s">
        <v>44</v>
      </c>
    </row>
    <row r="36" spans="2:10" x14ac:dyDescent="0.25">
      <c r="C36" s="237"/>
      <c r="D36" s="237"/>
      <c r="E36" s="214"/>
      <c r="F36" s="214"/>
      <c r="G36" s="237"/>
    </row>
    <row r="37" spans="2:10" ht="55.5" customHeight="1" x14ac:dyDescent="0.25">
      <c r="B37" s="113" t="s">
        <v>247</v>
      </c>
      <c r="C37" s="113"/>
      <c r="D37" s="113"/>
      <c r="E37" s="214"/>
      <c r="F37" s="113" t="s">
        <v>248</v>
      </c>
      <c r="G37" s="113"/>
      <c r="H37" s="113"/>
    </row>
    <row r="38" spans="2:10" ht="27" customHeight="1" x14ac:dyDescent="0.25">
      <c r="B38" s="47"/>
      <c r="C38" s="225" t="str">
        <f>'Cuotas Plazas Autorizadas05'!$C$7</f>
        <v>Septiembre 2014</v>
      </c>
      <c r="D38" s="226" t="s">
        <v>48</v>
      </c>
      <c r="E38" s="239"/>
      <c r="F38" s="47"/>
      <c r="G38" s="225" t="str">
        <f>'Cuotas Plazas Autorizadas05'!$C$7</f>
        <v>Septiembre 2014</v>
      </c>
      <c r="H38" s="226" t="s">
        <v>48</v>
      </c>
    </row>
    <row r="39" spans="2:10" ht="15" customHeight="1" x14ac:dyDescent="0.25">
      <c r="B39" s="150" t="s">
        <v>173</v>
      </c>
      <c r="C39" s="228">
        <v>21379</v>
      </c>
      <c r="D39" s="229">
        <f t="shared" ref="D39:D45" si="3">IFERROR(C39/$C$39,"-")</f>
        <v>1</v>
      </c>
      <c r="E39" s="227"/>
      <c r="F39" s="150" t="s">
        <v>173</v>
      </c>
      <c r="G39" s="228">
        <v>131908</v>
      </c>
      <c r="H39" s="229">
        <f>IFERROR(G39/$G$39,"-")</f>
        <v>1</v>
      </c>
    </row>
    <row r="40" spans="2:10" ht="15" customHeight="1" x14ac:dyDescent="0.25">
      <c r="B40" s="143" t="s">
        <v>148</v>
      </c>
      <c r="C40" s="230">
        <v>15626</v>
      </c>
      <c r="D40" s="231">
        <f t="shared" si="3"/>
        <v>0.73090415828616861</v>
      </c>
      <c r="E40" s="227"/>
      <c r="F40" s="143" t="s">
        <v>148</v>
      </c>
      <c r="G40" s="230">
        <v>81869</v>
      </c>
      <c r="H40" s="231">
        <f>IFERROR(G40/$G$39,"-")</f>
        <v>0.62065227279619128</v>
      </c>
    </row>
    <row r="41" spans="2:10" ht="15" customHeight="1" x14ac:dyDescent="0.2">
      <c r="B41" s="59" t="s">
        <v>225</v>
      </c>
      <c r="C41" s="233">
        <v>131</v>
      </c>
      <c r="D41" s="234">
        <f t="shared" si="3"/>
        <v>6.1275083025398754E-3</v>
      </c>
      <c r="E41" s="232"/>
      <c r="F41" s="59" t="s">
        <v>225</v>
      </c>
      <c r="G41" s="233">
        <v>1360</v>
      </c>
      <c r="H41" s="234">
        <f>IFERROR(G41/$G$39,"-")</f>
        <v>1.0310216211298785E-2</v>
      </c>
    </row>
    <row r="42" spans="2:10" ht="15" customHeight="1" x14ac:dyDescent="0.2">
      <c r="B42" s="59" t="s">
        <v>226</v>
      </c>
      <c r="C42" s="233">
        <v>317</v>
      </c>
      <c r="D42" s="234">
        <f t="shared" si="3"/>
        <v>1.4827634594695729E-2</v>
      </c>
      <c r="E42" s="232"/>
      <c r="F42" s="59" t="s">
        <v>226</v>
      </c>
      <c r="G42" s="233">
        <v>2421</v>
      </c>
      <c r="H42" s="234">
        <f>IFERROR(G42/$G$39,"-")</f>
        <v>1.8353701064378204E-2</v>
      </c>
    </row>
    <row r="43" spans="2:10" ht="15" customHeight="1" x14ac:dyDescent="0.2">
      <c r="B43" s="59" t="s">
        <v>227</v>
      </c>
      <c r="C43" s="233">
        <v>2882</v>
      </c>
      <c r="D43" s="234">
        <f t="shared" si="3"/>
        <v>0.13480518265587726</v>
      </c>
      <c r="E43" s="232"/>
      <c r="F43" s="59" t="s">
        <v>227</v>
      </c>
      <c r="G43" s="233">
        <v>18317</v>
      </c>
      <c r="H43" s="234">
        <f>IFERROR(G43/$G$39,"-")</f>
        <v>0.13886193407526456</v>
      </c>
    </row>
    <row r="44" spans="2:10" ht="15" customHeight="1" x14ac:dyDescent="0.2">
      <c r="B44" s="59" t="s">
        <v>228</v>
      </c>
      <c r="C44" s="233">
        <v>11202</v>
      </c>
      <c r="D44" s="234">
        <f t="shared" si="3"/>
        <v>0.52397212217596711</v>
      </c>
      <c r="E44" s="232"/>
      <c r="F44" s="59" t="s">
        <v>228</v>
      </c>
      <c r="G44" s="233">
        <v>47579</v>
      </c>
      <c r="H44" s="234">
        <f>IFERROR(G44/$G$39,"-")</f>
        <v>0.36069836552748885</v>
      </c>
    </row>
    <row r="45" spans="2:10" ht="15" customHeight="1" x14ac:dyDescent="0.2">
      <c r="B45" s="59" t="s">
        <v>229</v>
      </c>
      <c r="C45" s="233">
        <v>552</v>
      </c>
      <c r="D45" s="234">
        <f t="shared" si="3"/>
        <v>2.5819729641236727E-2</v>
      </c>
      <c r="E45" s="232"/>
      <c r="F45" s="59" t="s">
        <v>229</v>
      </c>
      <c r="G45" s="233">
        <v>7233</v>
      </c>
      <c r="H45" s="234">
        <f>IFERROR(G45/$G$39,"-")</f>
        <v>5.4833671953179487E-2</v>
      </c>
    </row>
    <row r="46" spans="2:10" ht="15" customHeight="1" x14ac:dyDescent="0.2">
      <c r="B46" s="59" t="s">
        <v>230</v>
      </c>
      <c r="C46" s="233">
        <v>542</v>
      </c>
      <c r="D46" s="234">
        <f>IFERROR(C46/$C$39,"-")</f>
        <v>2.5351980915852005E-2</v>
      </c>
      <c r="E46" s="232"/>
      <c r="F46" s="59" t="s">
        <v>230</v>
      </c>
      <c r="G46" s="233">
        <v>4605</v>
      </c>
      <c r="H46" s="234">
        <f>IFERROR(G46/$G$39,"-")</f>
        <v>3.4910695333110954E-2</v>
      </c>
    </row>
    <row r="47" spans="2:10" ht="15" customHeight="1" x14ac:dyDescent="0.2">
      <c r="B47" s="59" t="s">
        <v>231</v>
      </c>
      <c r="C47" s="233">
        <v>0</v>
      </c>
      <c r="D47" s="234">
        <f>IFERROR(C47/$C$39,"-")</f>
        <v>0</v>
      </c>
      <c r="E47" s="232"/>
      <c r="F47" s="59" t="s">
        <v>231</v>
      </c>
      <c r="G47" s="233">
        <v>324</v>
      </c>
      <c r="H47" s="234">
        <f>IFERROR(G47/$G$39,"-")</f>
        <v>2.4562573915152984E-3</v>
      </c>
    </row>
    <row r="48" spans="2:10" ht="15" customHeight="1" x14ac:dyDescent="0.2">
      <c r="B48" s="59" t="s">
        <v>232</v>
      </c>
      <c r="C48" s="233" t="s">
        <v>85</v>
      </c>
      <c r="D48" s="234" t="str">
        <f>IFERROR(C48/$C$39,"-")</f>
        <v>-</v>
      </c>
      <c r="E48" s="232"/>
      <c r="F48" s="59" t="s">
        <v>232</v>
      </c>
      <c r="G48" s="233">
        <v>30</v>
      </c>
      <c r="H48" s="234">
        <f>IFERROR(G48/$G$39,"-")</f>
        <v>2.2743123995512022E-4</v>
      </c>
    </row>
    <row r="49" spans="2:8" ht="15" customHeight="1" x14ac:dyDescent="0.25">
      <c r="B49" s="143" t="s">
        <v>174</v>
      </c>
      <c r="C49" s="230">
        <v>5753</v>
      </c>
      <c r="D49" s="231">
        <f t="shared" ref="D49:D54" si="4">IFERROR(C49/$C$39,"-")</f>
        <v>0.26909584171383133</v>
      </c>
      <c r="E49" s="232"/>
      <c r="F49" s="143" t="s">
        <v>174</v>
      </c>
      <c r="G49" s="230">
        <v>48603</v>
      </c>
      <c r="H49" s="231">
        <f>IFERROR(G49/$G$39,"-")</f>
        <v>0.36846135185129031</v>
      </c>
    </row>
    <row r="50" spans="2:8" ht="15" customHeight="1" x14ac:dyDescent="0.2">
      <c r="B50" s="59" t="s">
        <v>233</v>
      </c>
      <c r="C50" s="233">
        <v>182</v>
      </c>
      <c r="D50" s="234">
        <f t="shared" si="4"/>
        <v>8.5130268020019648E-3</v>
      </c>
      <c r="E50" s="232"/>
      <c r="F50" s="59" t="s">
        <v>233</v>
      </c>
      <c r="G50" s="233">
        <v>6731</v>
      </c>
      <c r="H50" s="234">
        <f>IFERROR(G50/$G$39,"-")</f>
        <v>5.1027989204597141E-2</v>
      </c>
    </row>
    <row r="51" spans="2:8" ht="15" customHeight="1" x14ac:dyDescent="0.2">
      <c r="B51" s="59" t="s">
        <v>234</v>
      </c>
      <c r="C51" s="233">
        <v>722</v>
      </c>
      <c r="D51" s="234">
        <f t="shared" si="4"/>
        <v>3.3771457972777023E-2</v>
      </c>
      <c r="E51" s="232"/>
      <c r="F51" s="59" t="s">
        <v>234</v>
      </c>
      <c r="G51" s="233">
        <v>13181</v>
      </c>
      <c r="H51" s="234">
        <f>IFERROR(G51/$G$39,"-")</f>
        <v>9.9925705794948E-2</v>
      </c>
    </row>
    <row r="52" spans="2:8" ht="15" customHeight="1" x14ac:dyDescent="0.2">
      <c r="B52" s="59" t="s">
        <v>235</v>
      </c>
      <c r="C52" s="233">
        <v>4849</v>
      </c>
      <c r="D52" s="234">
        <f t="shared" si="4"/>
        <v>0.22681135693905233</v>
      </c>
      <c r="E52" s="232"/>
      <c r="F52" s="59" t="s">
        <v>235</v>
      </c>
      <c r="G52" s="233">
        <v>25343</v>
      </c>
      <c r="H52" s="234">
        <f>IFERROR(G52/$G$39,"-")</f>
        <v>0.19212633047275374</v>
      </c>
    </row>
    <row r="53" spans="2:8" ht="15" customHeight="1" x14ac:dyDescent="0.2">
      <c r="B53" s="59" t="s">
        <v>236</v>
      </c>
      <c r="C53" s="233">
        <v>0</v>
      </c>
      <c r="D53" s="234">
        <f t="shared" si="4"/>
        <v>0</v>
      </c>
      <c r="E53" s="232"/>
      <c r="F53" s="59" t="s">
        <v>236</v>
      </c>
      <c r="G53" s="233">
        <v>218</v>
      </c>
      <c r="H53" s="234">
        <f>IFERROR(G53/$G$39,"-")</f>
        <v>1.6526670103405403E-3</v>
      </c>
    </row>
    <row r="54" spans="2:8" ht="15" customHeight="1" x14ac:dyDescent="0.2">
      <c r="B54" s="59" t="s">
        <v>227</v>
      </c>
      <c r="C54" s="233">
        <v>0</v>
      </c>
      <c r="D54" s="234">
        <f t="shared" si="4"/>
        <v>0</v>
      </c>
      <c r="E54" s="232"/>
      <c r="F54" s="59" t="s">
        <v>227</v>
      </c>
      <c r="G54" s="233">
        <v>1442</v>
      </c>
      <c r="H54" s="234">
        <f>IFERROR(G54/$G$39,"-")</f>
        <v>1.0931861600509445E-2</v>
      </c>
    </row>
    <row r="55" spans="2:8" ht="15" customHeight="1" x14ac:dyDescent="0.2">
      <c r="B55" s="59" t="s">
        <v>228</v>
      </c>
      <c r="C55" s="233">
        <v>0</v>
      </c>
      <c r="D55" s="234">
        <f>IFERROR(C55/$C$39,"-")</f>
        <v>0</v>
      </c>
      <c r="E55" s="232"/>
      <c r="F55" s="59" t="s">
        <v>228</v>
      </c>
      <c r="G55" s="233">
        <v>1116</v>
      </c>
      <c r="H55" s="234">
        <f>IFERROR(G55/$G$39,"-")</f>
        <v>8.4604421263304724E-3</v>
      </c>
    </row>
    <row r="56" spans="2:8" ht="15" customHeight="1" x14ac:dyDescent="0.2">
      <c r="B56" s="59" t="s">
        <v>232</v>
      </c>
      <c r="C56" s="235">
        <v>0</v>
      </c>
      <c r="D56" s="234">
        <f>IFERROR(C56/$C$39,"-")</f>
        <v>0</v>
      </c>
      <c r="E56" s="232"/>
      <c r="F56" s="59" t="s">
        <v>232</v>
      </c>
      <c r="G56" s="235">
        <v>166</v>
      </c>
      <c r="H56" s="234">
        <f>IFERROR(G56/$G$39,"-")</f>
        <v>1.2584528610849986E-3</v>
      </c>
    </row>
    <row r="57" spans="2:8" ht="15" customHeight="1" x14ac:dyDescent="0.2">
      <c r="B57" s="59" t="s">
        <v>237</v>
      </c>
      <c r="C57" s="235">
        <v>0</v>
      </c>
      <c r="D57" s="234">
        <f>IFERROR(C57/$C$39,"-")</f>
        <v>0</v>
      </c>
      <c r="E57" s="232"/>
      <c r="F57" s="59" t="s">
        <v>237</v>
      </c>
      <c r="G57" s="235">
        <v>76</v>
      </c>
      <c r="H57" s="234">
        <f>IFERROR(G57/$G$39,"-")</f>
        <v>5.761591412196379E-4</v>
      </c>
    </row>
    <row r="58" spans="2:8" ht="15" customHeight="1" x14ac:dyDescent="0.25">
      <c r="B58" s="143" t="s">
        <v>238</v>
      </c>
      <c r="C58" s="230">
        <v>0</v>
      </c>
      <c r="D58" s="231">
        <f t="shared" ref="D58:D66" si="5">IFERROR(C58/$C$39,"-")</f>
        <v>0</v>
      </c>
      <c r="E58" s="232"/>
      <c r="F58" s="143" t="s">
        <v>238</v>
      </c>
      <c r="G58" s="230">
        <v>541</v>
      </c>
      <c r="H58" s="231">
        <f>IFERROR(G58/$G$39,"-")</f>
        <v>4.1013433605240016E-3</v>
      </c>
    </row>
    <row r="59" spans="2:8" ht="15" customHeight="1" x14ac:dyDescent="0.2">
      <c r="B59" s="59" t="s">
        <v>239</v>
      </c>
      <c r="C59" s="233">
        <v>0</v>
      </c>
      <c r="D59" s="234">
        <f t="shared" si="5"/>
        <v>0</v>
      </c>
      <c r="E59" s="232"/>
      <c r="F59" s="59" t="s">
        <v>239</v>
      </c>
      <c r="G59" s="233">
        <v>173</v>
      </c>
      <c r="H59" s="234">
        <f>IFERROR(G59/$G$39,"-")</f>
        <v>1.31152015040786E-3</v>
      </c>
    </row>
    <row r="60" spans="2:8" ht="15" customHeight="1" x14ac:dyDescent="0.2">
      <c r="B60" s="59" t="s">
        <v>240</v>
      </c>
      <c r="C60" s="233" t="s">
        <v>85</v>
      </c>
      <c r="D60" s="234" t="str">
        <f t="shared" si="5"/>
        <v>-</v>
      </c>
      <c r="E60" s="232"/>
      <c r="F60" s="59" t="s">
        <v>240</v>
      </c>
      <c r="G60" s="233">
        <v>368</v>
      </c>
      <c r="H60" s="234">
        <f>IFERROR(G60/$G$39,"-")</f>
        <v>2.7898232101161414E-3</v>
      </c>
    </row>
    <row r="61" spans="2:8" ht="15" customHeight="1" x14ac:dyDescent="0.25">
      <c r="B61" s="143" t="s">
        <v>241</v>
      </c>
      <c r="C61" s="230">
        <v>0</v>
      </c>
      <c r="D61" s="231">
        <f t="shared" si="5"/>
        <v>0</v>
      </c>
      <c r="E61" s="232"/>
      <c r="F61" s="143" t="s">
        <v>241</v>
      </c>
      <c r="G61" s="230">
        <v>895</v>
      </c>
      <c r="H61" s="231">
        <f>IFERROR(G61/$G$39,"-")</f>
        <v>6.7850319919944202E-3</v>
      </c>
    </row>
    <row r="62" spans="2:8" ht="15" customHeight="1" x14ac:dyDescent="0.2">
      <c r="B62" s="59" t="s">
        <v>242</v>
      </c>
      <c r="C62" s="235">
        <v>0</v>
      </c>
      <c r="D62" s="234">
        <f t="shared" si="5"/>
        <v>0</v>
      </c>
      <c r="E62" s="232"/>
      <c r="F62" s="59" t="s">
        <v>242</v>
      </c>
      <c r="G62" s="235">
        <v>60</v>
      </c>
      <c r="H62" s="234">
        <f>IFERROR(G62/$G$39,"-")</f>
        <v>4.5486247991024045E-4</v>
      </c>
    </row>
    <row r="63" spans="2:8" ht="15" customHeight="1" x14ac:dyDescent="0.2">
      <c r="B63" s="59" t="s">
        <v>243</v>
      </c>
      <c r="C63" s="235" t="s">
        <v>85</v>
      </c>
      <c r="D63" s="234" t="str">
        <f t="shared" si="5"/>
        <v>-</v>
      </c>
      <c r="E63" s="232"/>
      <c r="F63" s="59" t="s">
        <v>243</v>
      </c>
      <c r="G63" s="235">
        <v>39</v>
      </c>
      <c r="H63" s="234">
        <f>IFERROR(G63/$G$39,"-")</f>
        <v>2.9566061194165631E-4</v>
      </c>
    </row>
    <row r="64" spans="2:8" ht="15" customHeight="1" x14ac:dyDescent="0.2">
      <c r="B64" s="59" t="s">
        <v>244</v>
      </c>
      <c r="C64" s="235">
        <v>0</v>
      </c>
      <c r="D64" s="234">
        <f t="shared" si="5"/>
        <v>0</v>
      </c>
      <c r="E64" s="232"/>
      <c r="F64" s="59" t="s">
        <v>244</v>
      </c>
      <c r="G64" s="235">
        <v>296</v>
      </c>
      <c r="H64" s="234">
        <f>IFERROR(G64/$G$39,"-")</f>
        <v>2.2439882342238531E-3</v>
      </c>
    </row>
    <row r="65" spans="2:8" ht="15" customHeight="1" x14ac:dyDescent="0.2">
      <c r="B65" s="59" t="s">
        <v>245</v>
      </c>
      <c r="C65" s="235">
        <v>0</v>
      </c>
      <c r="D65" s="234">
        <f t="shared" si="5"/>
        <v>0</v>
      </c>
      <c r="E65" s="232"/>
      <c r="F65" s="59" t="s">
        <v>245</v>
      </c>
      <c r="G65" s="235">
        <v>387</v>
      </c>
      <c r="H65" s="234">
        <f>IFERROR(G65/$G$39,"-")</f>
        <v>2.9338629954210509E-3</v>
      </c>
    </row>
    <row r="66" spans="2:8" ht="15" customHeight="1" x14ac:dyDescent="0.2">
      <c r="B66" s="59" t="s">
        <v>232</v>
      </c>
      <c r="C66" s="235" t="s">
        <v>85</v>
      </c>
      <c r="D66" s="234" t="str">
        <f t="shared" si="5"/>
        <v>-</v>
      </c>
      <c r="E66" s="236"/>
      <c r="F66" s="59" t="s">
        <v>232</v>
      </c>
      <c r="G66" s="235">
        <v>113</v>
      </c>
      <c r="H66" s="234">
        <f>IFERROR(G66/$G$39,"-")</f>
        <v>8.5665767049761959E-4</v>
      </c>
    </row>
    <row r="67" spans="2:8" ht="29.25" customHeight="1" x14ac:dyDescent="0.25">
      <c r="B67" s="60" t="s">
        <v>246</v>
      </c>
      <c r="C67" s="60"/>
      <c r="D67" s="60"/>
      <c r="E67" s="232"/>
      <c r="F67" s="60" t="s">
        <v>246</v>
      </c>
      <c r="G67" s="60"/>
      <c r="H67" s="60"/>
    </row>
    <row r="68" spans="2:8" x14ac:dyDescent="0.25">
      <c r="E68" s="214"/>
    </row>
    <row r="69" spans="2:8" ht="45" customHeight="1" x14ac:dyDescent="0.25"/>
    <row r="70" spans="2:8" ht="27.75" customHeight="1" x14ac:dyDescent="0.25"/>
    <row r="71" spans="2:8" ht="15" customHeight="1" x14ac:dyDescent="0.25"/>
    <row r="72" spans="2:8" ht="15" customHeight="1" x14ac:dyDescent="0.25"/>
    <row r="73" spans="2:8" ht="15" customHeight="1" x14ac:dyDescent="0.25"/>
    <row r="74" spans="2:8" ht="15" customHeight="1" x14ac:dyDescent="0.25"/>
    <row r="75" spans="2:8" ht="15" customHeight="1" x14ac:dyDescent="0.25"/>
    <row r="76" spans="2:8" ht="15" customHeight="1" x14ac:dyDescent="0.25"/>
    <row r="77" spans="2:8" ht="15" customHeight="1" x14ac:dyDescent="0.25"/>
    <row r="78" spans="2:8" ht="15" customHeight="1" x14ac:dyDescent="0.25"/>
    <row r="79" spans="2:8" ht="15" customHeight="1" x14ac:dyDescent="0.25"/>
    <row r="80" spans="2:8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42.75" customHeight="1" x14ac:dyDescent="0.25"/>
  </sheetData>
  <mergeCells count="8">
    <mergeCell ref="B67:D67"/>
    <mergeCell ref="F37:H37"/>
    <mergeCell ref="F67:H67"/>
    <mergeCell ref="B5:D5"/>
    <mergeCell ref="F5:H5"/>
    <mergeCell ref="B35:D35"/>
    <mergeCell ref="F35:H35"/>
    <mergeCell ref="B37:D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O44" sqref="O44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59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35"/>
  <sheetViews>
    <sheetView zoomScaleNormal="100" workbookViewId="0">
      <selection activeCell="H25" sqref="H25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249</v>
      </c>
    </row>
    <row r="2" spans="1:2" x14ac:dyDescent="0.25">
      <c r="A2" s="160" t="s">
        <v>250</v>
      </c>
      <c r="B2" s="2">
        <v>9</v>
      </c>
    </row>
    <row r="3" spans="1:2" x14ac:dyDescent="0.25">
      <c r="A3" s="160" t="s">
        <v>251</v>
      </c>
    </row>
    <row r="4" spans="1:2" x14ac:dyDescent="0.25">
      <c r="A4" s="43" t="s">
        <v>252</v>
      </c>
      <c r="B4" s="43" t="s">
        <v>253</v>
      </c>
    </row>
    <row r="5" spans="1:2" x14ac:dyDescent="0.25">
      <c r="A5" s="43" t="s">
        <v>254</v>
      </c>
      <c r="B5" s="43" t="s">
        <v>255</v>
      </c>
    </row>
    <row r="7" spans="1:2" ht="25.5" x14ac:dyDescent="0.25">
      <c r="A7" s="148" t="s">
        <v>256</v>
      </c>
      <c r="B7" s="240" t="s">
        <v>257</v>
      </c>
    </row>
    <row r="9" spans="1:2" x14ac:dyDescent="0.25">
      <c r="A9" s="2" t="s">
        <v>258</v>
      </c>
      <c r="B9" s="2">
        <v>2014</v>
      </c>
    </row>
    <row r="10" spans="1:2" x14ac:dyDescent="0.25">
      <c r="B10" s="2" t="s">
        <v>259</v>
      </c>
    </row>
    <row r="18" spans="1:5" x14ac:dyDescent="0.2">
      <c r="A18" s="241" t="s">
        <v>260</v>
      </c>
      <c r="B18" s="242" t="s">
        <v>95</v>
      </c>
      <c r="D18" s="241" t="s">
        <v>260</v>
      </c>
      <c r="E18" s="242" t="s">
        <v>95</v>
      </c>
    </row>
    <row r="19" spans="1:5" x14ac:dyDescent="0.2">
      <c r="A19" s="243"/>
      <c r="B19" s="244" t="s">
        <v>66</v>
      </c>
      <c r="D19" s="243"/>
      <c r="E19" s="244" t="s">
        <v>66</v>
      </c>
    </row>
    <row r="20" spans="1:5" x14ac:dyDescent="0.2">
      <c r="A20" s="245"/>
      <c r="B20" s="246" t="s">
        <v>73</v>
      </c>
      <c r="D20" s="245"/>
      <c r="E20" s="246" t="s">
        <v>73</v>
      </c>
    </row>
    <row r="21" spans="1:5" x14ac:dyDescent="0.2">
      <c r="A21" s="241" t="s">
        <v>54</v>
      </c>
      <c r="B21" s="242" t="s">
        <v>95</v>
      </c>
      <c r="D21" s="241" t="s">
        <v>264</v>
      </c>
      <c r="E21" s="242" t="s">
        <v>95</v>
      </c>
    </row>
    <row r="22" spans="1:5" x14ac:dyDescent="0.2">
      <c r="A22" s="243"/>
      <c r="B22" s="244" t="s">
        <v>66</v>
      </c>
      <c r="D22" s="243"/>
      <c r="E22" s="244" t="s">
        <v>66</v>
      </c>
    </row>
    <row r="23" spans="1:5" x14ac:dyDescent="0.2">
      <c r="A23" s="245"/>
      <c r="B23" s="246" t="s">
        <v>73</v>
      </c>
      <c r="D23" s="245"/>
      <c r="E23" s="246" t="s">
        <v>73</v>
      </c>
    </row>
    <row r="24" spans="1:5" x14ac:dyDescent="0.2">
      <c r="A24" s="241" t="s">
        <v>55</v>
      </c>
      <c r="B24" s="242" t="s">
        <v>95</v>
      </c>
      <c r="D24" s="241" t="s">
        <v>56</v>
      </c>
      <c r="E24" s="242" t="s">
        <v>95</v>
      </c>
    </row>
    <row r="25" spans="1:5" x14ac:dyDescent="0.2">
      <c r="A25" s="243"/>
      <c r="B25" s="244" t="s">
        <v>66</v>
      </c>
      <c r="D25" s="243"/>
      <c r="E25" s="244" t="s">
        <v>66</v>
      </c>
    </row>
    <row r="26" spans="1:5" x14ac:dyDescent="0.2">
      <c r="A26" s="243"/>
      <c r="B26" s="246" t="s">
        <v>73</v>
      </c>
      <c r="D26" s="243"/>
      <c r="E26" s="246" t="s">
        <v>73</v>
      </c>
    </row>
    <row r="27" spans="1:5" x14ac:dyDescent="0.2">
      <c r="A27" s="241" t="s">
        <v>56</v>
      </c>
      <c r="B27" s="242" t="s">
        <v>95</v>
      </c>
      <c r="D27" s="241" t="s">
        <v>265</v>
      </c>
      <c r="E27" s="242" t="s">
        <v>95</v>
      </c>
    </row>
    <row r="28" spans="1:5" x14ac:dyDescent="0.2">
      <c r="A28" s="243"/>
      <c r="B28" s="244" t="s">
        <v>66</v>
      </c>
      <c r="D28" s="243"/>
      <c r="E28" s="244" t="s">
        <v>66</v>
      </c>
    </row>
    <row r="29" spans="1:5" x14ac:dyDescent="0.2">
      <c r="A29" s="243"/>
      <c r="B29" s="246" t="s">
        <v>73</v>
      </c>
      <c r="D29" s="243"/>
      <c r="E29" s="246" t="s">
        <v>73</v>
      </c>
    </row>
    <row r="30" spans="1:5" x14ac:dyDescent="0.2">
      <c r="A30" s="241" t="s">
        <v>57</v>
      </c>
      <c r="B30" s="242" t="s">
        <v>95</v>
      </c>
      <c r="D30" s="241" t="s">
        <v>54</v>
      </c>
      <c r="E30" s="242" t="s">
        <v>95</v>
      </c>
    </row>
    <row r="31" spans="1:5" x14ac:dyDescent="0.2">
      <c r="A31" s="243"/>
      <c r="B31" s="244" t="s">
        <v>66</v>
      </c>
      <c r="D31" s="243"/>
      <c r="E31" s="244" t="s">
        <v>66</v>
      </c>
    </row>
    <row r="32" spans="1:5" x14ac:dyDescent="0.2">
      <c r="A32" s="245"/>
      <c r="B32" s="246" t="s">
        <v>73</v>
      </c>
      <c r="D32" s="243"/>
      <c r="E32" s="246" t="s">
        <v>73</v>
      </c>
    </row>
    <row r="33" spans="4:5" x14ac:dyDescent="0.2">
      <c r="D33" s="241" t="s">
        <v>55</v>
      </c>
      <c r="E33" s="242" t="s">
        <v>95</v>
      </c>
    </row>
    <row r="34" spans="4:5" x14ac:dyDescent="0.2">
      <c r="D34" s="243"/>
      <c r="E34" s="244" t="s">
        <v>66</v>
      </c>
    </row>
    <row r="35" spans="4:5" x14ac:dyDescent="0.2">
      <c r="D35" s="243"/>
      <c r="E35" s="246" t="s">
        <v>73</v>
      </c>
    </row>
  </sheetData>
  <mergeCells count="11">
    <mergeCell ref="D33:D35"/>
    <mergeCell ref="A27:A29"/>
    <mergeCell ref="D21:D23"/>
    <mergeCell ref="A30:A32"/>
    <mergeCell ref="D24:D26"/>
    <mergeCell ref="D27:D29"/>
    <mergeCell ref="D30:D32"/>
    <mergeCell ref="A18:A20"/>
    <mergeCell ref="D18:D20"/>
    <mergeCell ref="A21:A23"/>
    <mergeCell ref="A24:A26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N26" sqref="N26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59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I50" sqref="I50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60</v>
      </c>
      <c r="C5" s="44"/>
      <c r="D5" s="44"/>
      <c r="E5" s="44"/>
      <c r="F5" s="44"/>
      <c r="G5" s="44"/>
      <c r="H5" s="65"/>
      <c r="I5" s="44" t="s">
        <v>61</v>
      </c>
      <c r="J5" s="44"/>
      <c r="K5" s="44"/>
      <c r="L5" s="44"/>
      <c r="M5" s="44"/>
      <c r="N5" s="44"/>
    </row>
    <row r="6" spans="2:14" ht="37.5" customHeight="1" x14ac:dyDescent="0.25">
      <c r="B6" s="66" t="s">
        <v>62</v>
      </c>
      <c r="C6" s="46" t="str">
        <f>actualizaciones!$A$3</f>
        <v>acum. sept. 2013</v>
      </c>
      <c r="D6" s="67" t="s">
        <v>48</v>
      </c>
      <c r="E6" s="46" t="str">
        <f>actualizaciones!$A$2</f>
        <v>acum. sept. 2014</v>
      </c>
      <c r="F6" s="67" t="s">
        <v>48</v>
      </c>
      <c r="G6" s="68" t="s">
        <v>49</v>
      </c>
      <c r="H6" s="69"/>
      <c r="I6" s="66" t="s">
        <v>62</v>
      </c>
      <c r="J6" s="46" t="str">
        <f>actualizaciones!$A$3</f>
        <v>acum. sept. 2013</v>
      </c>
      <c r="K6" s="67" t="s">
        <v>48</v>
      </c>
      <c r="L6" s="46" t="str">
        <f>actualizaciones!$A$2</f>
        <v>acum. sept. 2014</v>
      </c>
      <c r="M6" s="67" t="s">
        <v>48</v>
      </c>
      <c r="N6" s="68" t="s">
        <v>49</v>
      </c>
    </row>
    <row r="7" spans="2:14" ht="15" customHeight="1" x14ac:dyDescent="0.25">
      <c r="B7" s="70" t="s">
        <v>63</v>
      </c>
      <c r="C7" s="71"/>
      <c r="D7" s="71"/>
      <c r="E7" s="71"/>
      <c r="F7" s="71"/>
      <c r="G7" s="71"/>
      <c r="H7" s="69"/>
      <c r="I7" s="70" t="s">
        <v>63</v>
      </c>
      <c r="J7" s="71"/>
      <c r="K7" s="71"/>
      <c r="L7" s="71"/>
      <c r="M7" s="71"/>
      <c r="N7" s="71"/>
    </row>
    <row r="8" spans="2:14" ht="15" customHeight="1" x14ac:dyDescent="0.25">
      <c r="B8" s="72" t="s">
        <v>64</v>
      </c>
      <c r="C8" s="73">
        <v>1298827</v>
      </c>
      <c r="D8" s="74">
        <f>C8/$C$8</f>
        <v>1</v>
      </c>
      <c r="E8" s="73">
        <v>1345094</v>
      </c>
      <c r="F8" s="74">
        <f>E8/$E$8</f>
        <v>1</v>
      </c>
      <c r="G8" s="74">
        <f>(E8-C8)/C8</f>
        <v>3.5622142132862959E-2</v>
      </c>
      <c r="H8" s="69"/>
      <c r="I8" s="72" t="s">
        <v>64</v>
      </c>
      <c r="J8" s="73">
        <v>1050745</v>
      </c>
      <c r="K8" s="74">
        <f>J8/$J$8</f>
        <v>1</v>
      </c>
      <c r="L8" s="73">
        <v>1103547</v>
      </c>
      <c r="M8" s="74">
        <f>L8/$L$8</f>
        <v>1</v>
      </c>
      <c r="N8" s="74">
        <f>(L8-J8)/J8</f>
        <v>5.0251964082627089E-2</v>
      </c>
    </row>
    <row r="9" spans="2:14" ht="15" customHeight="1" x14ac:dyDescent="0.25">
      <c r="B9" s="70" t="s">
        <v>65</v>
      </c>
      <c r="C9" s="71"/>
      <c r="D9" s="71"/>
      <c r="E9" s="71"/>
      <c r="F9" s="75"/>
      <c r="G9" s="75"/>
      <c r="H9" s="69"/>
      <c r="I9" s="70" t="s">
        <v>65</v>
      </c>
      <c r="J9" s="71"/>
      <c r="K9" s="71"/>
      <c r="L9" s="71"/>
      <c r="M9" s="75"/>
      <c r="N9" s="75"/>
    </row>
    <row r="10" spans="2:14" ht="15" customHeight="1" x14ac:dyDescent="0.25">
      <c r="B10" s="76" t="s">
        <v>66</v>
      </c>
      <c r="C10" s="77">
        <v>905698</v>
      </c>
      <c r="D10" s="78">
        <f>C10/$C$8</f>
        <v>0.69731996640045213</v>
      </c>
      <c r="E10" s="77">
        <v>973188</v>
      </c>
      <c r="F10" s="78">
        <f>E10/$E$8</f>
        <v>0.72350928633983946</v>
      </c>
      <c r="G10" s="78">
        <f>(E10-C10)/C10</f>
        <v>7.4517112768273747E-2</v>
      </c>
      <c r="H10" s="69"/>
      <c r="I10" s="76" t="s">
        <v>66</v>
      </c>
      <c r="J10" s="77">
        <v>518976</v>
      </c>
      <c r="K10" s="78">
        <f t="shared" ref="K10:K15" si="0">J10/$J$8</f>
        <v>0.49391241452493229</v>
      </c>
      <c r="L10" s="77">
        <v>561474</v>
      </c>
      <c r="M10" s="78">
        <f t="shared" ref="M10:M15" si="1">L10/$L$8</f>
        <v>0.50879029166859224</v>
      </c>
      <c r="N10" s="78">
        <f t="shared" ref="N10:N15" si="2">(L10-J10)/J10</f>
        <v>8.1888179800221977E-2</v>
      </c>
    </row>
    <row r="11" spans="2:14" ht="15" hidden="1" customHeight="1" x14ac:dyDescent="0.25">
      <c r="H11" s="69"/>
      <c r="I11" s="79" t="s">
        <v>67</v>
      </c>
      <c r="J11" s="80">
        <v>61008</v>
      </c>
      <c r="K11" s="81">
        <f t="shared" si="0"/>
        <v>5.8061661011948665E-2</v>
      </c>
      <c r="L11" s="80">
        <v>52401</v>
      </c>
      <c r="M11" s="81">
        <f t="shared" si="1"/>
        <v>4.7484157901747731E-2</v>
      </c>
      <c r="N11" s="82">
        <f t="shared" si="2"/>
        <v>-0.14107985837922896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68</v>
      </c>
      <c r="J12" s="80">
        <v>298411</v>
      </c>
      <c r="K12" s="81">
        <f t="shared" si="0"/>
        <v>0.28399944801069715</v>
      </c>
      <c r="L12" s="80">
        <v>329754</v>
      </c>
      <c r="M12" s="81">
        <f t="shared" si="1"/>
        <v>0.29881282808978682</v>
      </c>
      <c r="N12" s="82">
        <f t="shared" si="2"/>
        <v>0.10503299141117452</v>
      </c>
    </row>
    <row r="13" spans="2:14" ht="15" customHeight="1" x14ac:dyDescent="0.25">
      <c r="B13" s="79" t="s">
        <v>67</v>
      </c>
      <c r="C13" s="80">
        <v>181043</v>
      </c>
      <c r="D13" s="81">
        <f>C13/$C$8</f>
        <v>0.13938961847882744</v>
      </c>
      <c r="E13" s="80">
        <v>183519</v>
      </c>
      <c r="F13" s="81">
        <f>E13/$E$8</f>
        <v>0.13643581786849099</v>
      </c>
      <c r="G13" s="82">
        <f>(E13-C13)/C13</f>
        <v>1.3676308943179245E-2</v>
      </c>
      <c r="H13" s="69"/>
      <c r="I13" s="79" t="s">
        <v>69</v>
      </c>
      <c r="J13" s="80">
        <v>359419</v>
      </c>
      <c r="K13" s="81">
        <v>0.34206110902264586</v>
      </c>
      <c r="L13" s="80">
        <v>382155</v>
      </c>
      <c r="M13" s="81">
        <f t="shared" si="1"/>
        <v>0.34629698599153458</v>
      </c>
      <c r="N13" s="82">
        <f t="shared" si="2"/>
        <v>6.3257646368166401E-2</v>
      </c>
    </row>
    <row r="14" spans="2:14" ht="15" customHeight="1" x14ac:dyDescent="0.25">
      <c r="B14" s="79" t="s">
        <v>68</v>
      </c>
      <c r="C14" s="80">
        <v>577834</v>
      </c>
      <c r="D14" s="81">
        <f>C14/$C$8</f>
        <v>0.44488911918215435</v>
      </c>
      <c r="E14" s="80">
        <v>603447</v>
      </c>
      <c r="F14" s="81">
        <f>E14/$E$8</f>
        <v>0.44862812561798654</v>
      </c>
      <c r="G14" s="82">
        <f>(E14-C14)/C14</f>
        <v>4.4325879058691599E-2</v>
      </c>
      <c r="H14" s="69"/>
      <c r="I14" s="79" t="s">
        <v>70</v>
      </c>
      <c r="J14" s="80">
        <v>146753</v>
      </c>
      <c r="K14" s="81">
        <f t="shared" si="0"/>
        <v>0.13966566578951126</v>
      </c>
      <c r="L14" s="80">
        <v>164431</v>
      </c>
      <c r="M14" s="81">
        <f t="shared" si="1"/>
        <v>0.14900226270380873</v>
      </c>
      <c r="N14" s="82">
        <f t="shared" si="2"/>
        <v>0.12046091050949555</v>
      </c>
    </row>
    <row r="15" spans="2:14" ht="15" customHeight="1" x14ac:dyDescent="0.25">
      <c r="B15" s="79" t="s">
        <v>70</v>
      </c>
      <c r="C15" s="80">
        <v>130854</v>
      </c>
      <c r="D15" s="81">
        <f>C15/$C$8</f>
        <v>0.10074782861766809</v>
      </c>
      <c r="E15" s="80">
        <v>169789</v>
      </c>
      <c r="F15" s="81">
        <f>E15/$E$8</f>
        <v>0.12622835281400407</v>
      </c>
      <c r="G15" s="82">
        <f>(E15-C15)/C15</f>
        <v>0.2975453558928271</v>
      </c>
      <c r="H15" s="69"/>
      <c r="I15" s="79" t="s">
        <v>71</v>
      </c>
      <c r="J15" s="80">
        <v>12804</v>
      </c>
      <c r="K15" s="81">
        <f t="shared" si="0"/>
        <v>1.2185639712775221E-2</v>
      </c>
      <c r="L15" s="80">
        <v>14888</v>
      </c>
      <c r="M15" s="81">
        <f t="shared" si="1"/>
        <v>1.3491042973248987E-2</v>
      </c>
      <c r="N15" s="82">
        <f t="shared" si="2"/>
        <v>0.16276163698844112</v>
      </c>
    </row>
    <row r="16" spans="2:14" ht="15" customHeight="1" x14ac:dyDescent="0.25">
      <c r="B16" s="79" t="s">
        <v>71</v>
      </c>
      <c r="C16" s="80">
        <v>15967</v>
      </c>
      <c r="D16" s="81">
        <f>C16/$C$8</f>
        <v>1.229340012180221E-2</v>
      </c>
      <c r="E16" s="80">
        <v>16433</v>
      </c>
      <c r="F16" s="81">
        <f>E16/$E$8</f>
        <v>1.2216990039357844E-2</v>
      </c>
      <c r="G16" s="82">
        <f>(E16-C16)/C16</f>
        <v>2.9185194463581136E-2</v>
      </c>
      <c r="H16" s="69"/>
      <c r="I16" s="70" t="s">
        <v>72</v>
      </c>
      <c r="J16" s="71"/>
      <c r="K16" s="71"/>
      <c r="L16" s="71"/>
      <c r="M16" s="75"/>
      <c r="N16" s="75"/>
    </row>
    <row r="17" spans="2:16" ht="15" customHeight="1" x14ac:dyDescent="0.25">
      <c r="B17" s="70" t="s">
        <v>72</v>
      </c>
      <c r="C17" s="71"/>
      <c r="D17" s="71"/>
      <c r="E17" s="71"/>
      <c r="F17" s="75"/>
      <c r="G17" s="75"/>
      <c r="H17" s="69"/>
      <c r="I17" s="76" t="s">
        <v>73</v>
      </c>
      <c r="J17" s="77">
        <v>531769</v>
      </c>
      <c r="K17" s="78">
        <f>J17/$J$8</f>
        <v>0.50608758547506771</v>
      </c>
      <c r="L17" s="77">
        <v>542073</v>
      </c>
      <c r="M17" s="78">
        <f>L17/$L$8</f>
        <v>0.4912097083314077</v>
      </c>
      <c r="N17" s="78">
        <f>(L17-J17)/J17</f>
        <v>1.9376834678215542E-2</v>
      </c>
    </row>
    <row r="18" spans="2:16" ht="15" customHeight="1" x14ac:dyDescent="0.25">
      <c r="B18" s="76" t="s">
        <v>73</v>
      </c>
      <c r="C18" s="77">
        <v>393129</v>
      </c>
      <c r="D18" s="78">
        <f>C18/$C$8</f>
        <v>0.30268003359954793</v>
      </c>
      <c r="E18" s="77">
        <v>371906</v>
      </c>
      <c r="F18" s="78">
        <f>E18/$E$8</f>
        <v>0.27649071366016054</v>
      </c>
      <c r="G18" s="78">
        <f>(E18-C18)/C18</f>
        <v>-5.3984824319752552E-2</v>
      </c>
      <c r="H18" s="69"/>
      <c r="I18" s="83" t="s">
        <v>74</v>
      </c>
      <c r="J18" s="83"/>
      <c r="K18" s="83"/>
      <c r="L18" s="83"/>
      <c r="M18" s="83"/>
      <c r="N18" s="83"/>
    </row>
    <row r="19" spans="2:16" ht="15" customHeight="1" x14ac:dyDescent="0.25">
      <c r="B19" s="83" t="s">
        <v>74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75</v>
      </c>
      <c r="C21" s="44"/>
      <c r="D21" s="44"/>
      <c r="E21" s="44"/>
      <c r="F21" s="44"/>
      <c r="G21" s="44"/>
      <c r="H21" s="65"/>
      <c r="I21" s="44" t="s">
        <v>78</v>
      </c>
      <c r="J21" s="44"/>
      <c r="K21" s="44"/>
      <c r="L21" s="44"/>
      <c r="M21" s="44"/>
      <c r="N21" s="44"/>
      <c r="P21" s="62" t="s">
        <v>44</v>
      </c>
    </row>
    <row r="22" spans="2:16" ht="36" customHeight="1" x14ac:dyDescent="0.25">
      <c r="B22" s="66" t="s">
        <v>62</v>
      </c>
      <c r="C22" s="46" t="str">
        <f>actualizaciones!$A$3</f>
        <v>acum. sept. 2013</v>
      </c>
      <c r="D22" s="67" t="s">
        <v>48</v>
      </c>
      <c r="E22" s="46" t="str">
        <f>actualizaciones!$A$2</f>
        <v>acum. sept. 2014</v>
      </c>
      <c r="F22" s="67" t="s">
        <v>48</v>
      </c>
      <c r="G22" s="68" t="s">
        <v>49</v>
      </c>
      <c r="H22" s="69"/>
      <c r="I22" s="66" t="s">
        <v>62</v>
      </c>
      <c r="J22" s="46" t="str">
        <f>actualizaciones!$A$3</f>
        <v>acum. sept. 2013</v>
      </c>
      <c r="K22" s="67" t="s">
        <v>48</v>
      </c>
      <c r="L22" s="46" t="str">
        <f>actualizaciones!$A$2</f>
        <v>acum. sept. 2014</v>
      </c>
      <c r="M22" s="67" t="s">
        <v>48</v>
      </c>
      <c r="N22" s="68" t="s">
        <v>49</v>
      </c>
    </row>
    <row r="23" spans="2:16" ht="15" customHeight="1" x14ac:dyDescent="0.25">
      <c r="B23" s="70" t="s">
        <v>63</v>
      </c>
      <c r="C23" s="71"/>
      <c r="D23" s="71"/>
      <c r="E23" s="71"/>
      <c r="F23" s="71"/>
      <c r="G23" s="71"/>
      <c r="H23" s="69"/>
      <c r="I23" s="70" t="s">
        <v>63</v>
      </c>
      <c r="J23" s="71"/>
      <c r="K23" s="71"/>
      <c r="L23" s="71"/>
      <c r="M23" s="71"/>
      <c r="N23" s="71"/>
    </row>
    <row r="24" spans="2:16" ht="15" customHeight="1" x14ac:dyDescent="0.25">
      <c r="B24" s="72" t="s">
        <v>64</v>
      </c>
      <c r="C24" s="73">
        <v>552396</v>
      </c>
      <c r="D24" s="74">
        <f>C24/$C$24</f>
        <v>1</v>
      </c>
      <c r="E24" s="73">
        <v>579407</v>
      </c>
      <c r="F24" s="74">
        <f>E24/$E$24</f>
        <v>1</v>
      </c>
      <c r="G24" s="74">
        <f>(E24-C24)/C24</f>
        <v>4.8897892091905079E-2</v>
      </c>
      <c r="H24" s="69"/>
      <c r="I24" s="72" t="s">
        <v>64</v>
      </c>
      <c r="J24" s="73">
        <v>3664818</v>
      </c>
      <c r="K24" s="74">
        <f>J24/$J$24</f>
        <v>1</v>
      </c>
      <c r="L24" s="73">
        <v>3846604</v>
      </c>
      <c r="M24" s="74">
        <f>L24/$L$24</f>
        <v>1</v>
      </c>
      <c r="N24" s="74">
        <f>L24/J24-1</f>
        <v>4.9603008935232173E-2</v>
      </c>
    </row>
    <row r="25" spans="2:16" ht="15" customHeight="1" x14ac:dyDescent="0.25">
      <c r="B25" s="70" t="s">
        <v>65</v>
      </c>
      <c r="C25" s="71"/>
      <c r="D25" s="71"/>
      <c r="E25" s="71"/>
      <c r="F25" s="75"/>
      <c r="G25" s="75"/>
      <c r="H25" s="69"/>
      <c r="I25" s="70" t="s">
        <v>65</v>
      </c>
      <c r="J25" s="71"/>
      <c r="K25" s="71"/>
      <c r="L25" s="71"/>
      <c r="M25" s="75"/>
      <c r="N25" s="75"/>
    </row>
    <row r="26" spans="2:16" ht="15" customHeight="1" x14ac:dyDescent="0.25">
      <c r="B26" s="76" t="s">
        <v>66</v>
      </c>
      <c r="C26" s="77">
        <v>406931</v>
      </c>
      <c r="D26" s="78">
        <f>C26/$C$24</f>
        <v>0.73666536325389753</v>
      </c>
      <c r="E26" s="77">
        <v>422653</v>
      </c>
      <c r="F26" s="78">
        <f>E26/$E$24</f>
        <v>0.72945787676020479</v>
      </c>
      <c r="G26" s="78">
        <f>(E26-C26)/C26</f>
        <v>3.8635542634992172E-2</v>
      </c>
      <c r="H26" s="69"/>
      <c r="I26" s="76" t="s">
        <v>66</v>
      </c>
      <c r="J26" s="77">
        <v>2369850</v>
      </c>
      <c r="K26" s="78">
        <f>J26/$J$24</f>
        <v>0.64664875581816073</v>
      </c>
      <c r="L26" s="77">
        <v>2535304</v>
      </c>
      <c r="M26" s="78">
        <f>L26/$L$24</f>
        <v>0.65910189871377456</v>
      </c>
      <c r="N26" s="78">
        <f t="shared" ref="N26:N31" si="3">L26/J26-1</f>
        <v>6.9816233094921687E-2</v>
      </c>
    </row>
    <row r="27" spans="2:16" ht="15" customHeight="1" x14ac:dyDescent="0.25">
      <c r="B27" s="79" t="s">
        <v>69</v>
      </c>
      <c r="C27" s="80">
        <v>345534</v>
      </c>
      <c r="D27" s="81">
        <f>C27/$C$24</f>
        <v>0.62551864966437121</v>
      </c>
      <c r="E27" s="80">
        <v>349059</v>
      </c>
      <c r="F27" s="81">
        <f>E27/$E$24</f>
        <v>0.60244180688186366</v>
      </c>
      <c r="G27" s="82">
        <f>(E27-C27)/C27</f>
        <v>1.0201601000191008E-2</v>
      </c>
      <c r="H27" s="69"/>
      <c r="I27" s="79" t="s">
        <v>67</v>
      </c>
      <c r="J27" s="80">
        <v>384329</v>
      </c>
      <c r="K27" s="81">
        <f>J27/$J$24</f>
        <v>0.10486987348348541</v>
      </c>
      <c r="L27" s="80">
        <v>394224</v>
      </c>
      <c r="M27" s="81">
        <f>L27/$L$24</f>
        <v>0.10248624500988404</v>
      </c>
      <c r="N27" s="82">
        <f t="shared" si="3"/>
        <v>2.5746170598627716E-2</v>
      </c>
    </row>
    <row r="28" spans="2:16" ht="15" customHeight="1" x14ac:dyDescent="0.25">
      <c r="B28" s="79" t="s">
        <v>70</v>
      </c>
      <c r="C28" s="80">
        <v>51085</v>
      </c>
      <c r="D28" s="81">
        <f>C28/$C$24</f>
        <v>9.2478946263188005E-2</v>
      </c>
      <c r="E28" s="80">
        <v>59740</v>
      </c>
      <c r="F28" s="81">
        <f>E28/$E$24</f>
        <v>0.10310541639987091</v>
      </c>
      <c r="G28" s="82">
        <f>(E28-C28)/C28</f>
        <v>0.16942350983654694</v>
      </c>
      <c r="H28" s="69"/>
      <c r="I28" s="79" t="s">
        <v>68</v>
      </c>
      <c r="J28" s="80">
        <v>1450035</v>
      </c>
      <c r="K28" s="81">
        <f>J28/$J$24</f>
        <v>0.39566357729087775</v>
      </c>
      <c r="L28" s="80">
        <v>1519117</v>
      </c>
      <c r="M28" s="81">
        <f>L28/$L$24</f>
        <v>0.39492419807185769</v>
      </c>
      <c r="N28" s="82">
        <f t="shared" si="3"/>
        <v>4.7641608650825562E-2</v>
      </c>
    </row>
    <row r="29" spans="2:16" ht="15" customHeight="1" x14ac:dyDescent="0.25">
      <c r="B29" s="79" t="s">
        <v>71</v>
      </c>
      <c r="C29" s="80">
        <v>10312</v>
      </c>
      <c r="D29" s="81">
        <f>C29/$C$24</f>
        <v>1.866776732633835E-2</v>
      </c>
      <c r="E29" s="80">
        <v>13854</v>
      </c>
      <c r="F29" s="81">
        <f>E29/$E$24</f>
        <v>2.3910653478470229E-2</v>
      </c>
      <c r="G29" s="82">
        <f>(E29-C29)/C29</f>
        <v>0.34348332040341351</v>
      </c>
      <c r="H29" s="69"/>
      <c r="I29" s="79" t="s">
        <v>70</v>
      </c>
      <c r="J29" s="80">
        <v>434095</v>
      </c>
      <c r="K29" s="81">
        <f>J29/$J$24</f>
        <v>0.11844926542054748</v>
      </c>
      <c r="L29" s="80">
        <v>504959</v>
      </c>
      <c r="M29" s="81">
        <f>L29/$L$24</f>
        <v>0.1312739756938848</v>
      </c>
      <c r="N29" s="82">
        <f t="shared" si="3"/>
        <v>0.16324537255669846</v>
      </c>
    </row>
    <row r="30" spans="2:16" ht="15" customHeight="1" x14ac:dyDescent="0.25">
      <c r="B30" s="70" t="s">
        <v>72</v>
      </c>
      <c r="C30" s="71"/>
      <c r="D30" s="71"/>
      <c r="E30" s="71"/>
      <c r="F30" s="75"/>
      <c r="G30" s="75"/>
      <c r="H30" s="69"/>
      <c r="I30" s="79" t="s">
        <v>76</v>
      </c>
      <c r="J30" s="80">
        <v>72055</v>
      </c>
      <c r="K30" s="81">
        <f>J30/$J$24</f>
        <v>1.9661276494494406E-2</v>
      </c>
      <c r="L30" s="80">
        <v>77705</v>
      </c>
      <c r="M30" s="81">
        <f>L30/$L$24</f>
        <v>2.0200935682487722E-2</v>
      </c>
      <c r="N30" s="82">
        <f t="shared" si="3"/>
        <v>7.8412323919228477E-2</v>
      </c>
    </row>
    <row r="31" spans="2:16" ht="15" customHeight="1" x14ac:dyDescent="0.25">
      <c r="B31" s="76" t="s">
        <v>73</v>
      </c>
      <c r="C31" s="77">
        <v>145465</v>
      </c>
      <c r="D31" s="78">
        <f>C31/$C$24</f>
        <v>0.26333463674610241</v>
      </c>
      <c r="E31" s="77">
        <v>156754</v>
      </c>
      <c r="F31" s="78">
        <f>E31/$E$24</f>
        <v>0.27054212323979515</v>
      </c>
      <c r="G31" s="78">
        <f>(E31-C31)/C31</f>
        <v>7.7606297047399714E-2</v>
      </c>
      <c r="H31" s="69"/>
      <c r="I31" s="79" t="s">
        <v>77</v>
      </c>
      <c r="J31" s="80">
        <v>29336</v>
      </c>
      <c r="K31" s="81">
        <f>J31/$J$24</f>
        <v>8.0047631287556431E-3</v>
      </c>
      <c r="L31" s="80">
        <v>39299</v>
      </c>
      <c r="M31" s="81">
        <f>L31/$L$24</f>
        <v>1.0216544255660317E-2</v>
      </c>
      <c r="N31" s="82">
        <f t="shared" si="3"/>
        <v>0.33961685301336253</v>
      </c>
    </row>
    <row r="32" spans="2:16" ht="15" customHeight="1" x14ac:dyDescent="0.25">
      <c r="B32" s="83" t="s">
        <v>74</v>
      </c>
      <c r="C32" s="83"/>
      <c r="D32" s="83"/>
      <c r="E32" s="83"/>
      <c r="F32" s="83"/>
      <c r="G32" s="83"/>
      <c r="H32" s="69"/>
      <c r="I32" s="70" t="s">
        <v>72</v>
      </c>
      <c r="J32" s="71"/>
      <c r="K32" s="71"/>
      <c r="L32" s="71"/>
      <c r="M32" s="75"/>
      <c r="N32" s="75"/>
    </row>
    <row r="33" spans="2:14" x14ac:dyDescent="0.25">
      <c r="B33" s="69"/>
      <c r="C33" s="69"/>
      <c r="D33" s="69"/>
      <c r="E33" s="69"/>
      <c r="F33" s="69"/>
      <c r="G33" s="69"/>
      <c r="H33" s="69"/>
      <c r="I33" s="76" t="s">
        <v>73</v>
      </c>
      <c r="J33" s="77">
        <v>1294968</v>
      </c>
      <c r="K33" s="78">
        <f>J33/$J$24</f>
        <v>0.35335124418183933</v>
      </c>
      <c r="L33" s="77">
        <v>1311300</v>
      </c>
      <c r="M33" s="78">
        <f>L33/$L$24</f>
        <v>0.34089810128622544</v>
      </c>
      <c r="N33" s="78">
        <f>L33/J33-1</f>
        <v>1.2611894656856304E-2</v>
      </c>
    </row>
    <row r="34" spans="2:14" x14ac:dyDescent="0.25">
      <c r="B34" s="65"/>
      <c r="C34" s="65"/>
      <c r="D34" s="65"/>
      <c r="E34" s="65"/>
      <c r="F34" s="65"/>
      <c r="G34" s="65"/>
      <c r="H34" s="65"/>
      <c r="I34" s="83" t="s">
        <v>74</v>
      </c>
      <c r="J34" s="83"/>
      <c r="K34" s="83"/>
      <c r="L34" s="83"/>
      <c r="M34" s="83"/>
      <c r="N34" s="83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</row>
    <row r="36" spans="2:14" ht="36" customHeight="1" x14ac:dyDescent="0.25">
      <c r="H36" s="65"/>
      <c r="I36" s="65"/>
    </row>
    <row r="37" spans="2:14" ht="18" customHeight="1" x14ac:dyDescent="0.25">
      <c r="H37" s="65"/>
      <c r="I37" s="65"/>
    </row>
    <row r="38" spans="2:14" ht="39" customHeight="1" x14ac:dyDescent="0.25">
      <c r="H38" s="65"/>
      <c r="I38" s="65"/>
    </row>
    <row r="39" spans="2:14" ht="15" customHeight="1" x14ac:dyDescent="0.25">
      <c r="H39" s="65"/>
      <c r="I39" s="65"/>
    </row>
    <row r="40" spans="2:14" ht="15" customHeight="1" x14ac:dyDescent="0.25">
      <c r="H40" s="65"/>
      <c r="I40" s="65"/>
    </row>
    <row r="41" spans="2:14" ht="15" customHeight="1" x14ac:dyDescent="0.25">
      <c r="H41" s="65"/>
      <c r="I41" s="65"/>
    </row>
    <row r="42" spans="2:14" ht="15" customHeight="1" x14ac:dyDescent="0.25">
      <c r="H42" s="65"/>
      <c r="I42" s="65"/>
    </row>
    <row r="43" spans="2:14" ht="15" customHeight="1" x14ac:dyDescent="0.25">
      <c r="H43" s="65"/>
      <c r="I43" s="65"/>
    </row>
    <row r="44" spans="2:14" ht="15" customHeight="1" x14ac:dyDescent="0.25">
      <c r="H44" s="65"/>
      <c r="I44" s="65"/>
    </row>
    <row r="45" spans="2:14" ht="15" customHeight="1" x14ac:dyDescent="0.25">
      <c r="H45" s="65"/>
      <c r="I45" s="65"/>
    </row>
    <row r="46" spans="2:14" ht="15" customHeight="1" x14ac:dyDescent="0.25">
      <c r="H46" s="65"/>
      <c r="I46" s="65"/>
    </row>
    <row r="47" spans="2:14" ht="15" customHeight="1" x14ac:dyDescent="0.25">
      <c r="H47" s="65"/>
      <c r="I47" s="65"/>
    </row>
    <row r="48" spans="2:14" ht="15" customHeight="1" x14ac:dyDescent="0.25">
      <c r="H48" s="65"/>
      <c r="I48" s="65"/>
    </row>
    <row r="49" spans="8:9" ht="15" customHeight="1" x14ac:dyDescent="0.25">
      <c r="H49" s="65"/>
      <c r="I49" s="65"/>
    </row>
    <row r="50" spans="8:9" ht="15" customHeight="1" x14ac:dyDescent="0.25">
      <c r="H50" s="65"/>
    </row>
    <row r="51" spans="8:9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7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U36" sqref="U36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7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22"/>
  <sheetViews>
    <sheetView showGridLines="0" showRowColHeaders="0" zoomScaleNormal="100" workbookViewId="0">
      <selection activeCell="F2" sqref="F2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3" width="12.85546875" style="85" customWidth="1"/>
    <col min="4" max="10" width="10.7109375" style="85" customWidth="1"/>
    <col min="11" max="12" width="11.42578125" style="85"/>
    <col min="13" max="13" width="13.28515625" style="85" customWidth="1"/>
    <col min="14" max="14" width="11.42578125" style="85"/>
    <col min="15" max="15" width="15" style="85" customWidth="1"/>
    <col min="16" max="16384" width="11.42578125" style="85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79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86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87"/>
      <c r="M6" s="87"/>
      <c r="N6" s="87"/>
    </row>
    <row r="7" spans="2:14" ht="30" customHeight="1" x14ac:dyDescent="0.25">
      <c r="B7" s="86"/>
      <c r="C7" s="21" t="s">
        <v>80</v>
      </c>
      <c r="D7" s="21" t="s">
        <v>31</v>
      </c>
      <c r="E7" s="22" t="s">
        <v>80</v>
      </c>
      <c r="F7" s="22" t="s">
        <v>31</v>
      </c>
      <c r="G7" s="21" t="s">
        <v>80</v>
      </c>
      <c r="H7" s="21" t="s">
        <v>31</v>
      </c>
      <c r="I7" s="22" t="s">
        <v>80</v>
      </c>
      <c r="J7" s="22" t="s">
        <v>31</v>
      </c>
      <c r="L7" s="87"/>
      <c r="M7" s="87"/>
      <c r="N7" s="87"/>
    </row>
    <row r="8" spans="2:14" x14ac:dyDescent="0.25">
      <c r="B8" s="88" t="s">
        <v>35</v>
      </c>
      <c r="C8" s="89">
        <v>3107273</v>
      </c>
      <c r="D8" s="90">
        <f t="shared" ref="D8:D15" si="0">C8/C21-1</f>
        <v>2.8290563359074206E-2</v>
      </c>
      <c r="E8" s="91">
        <v>1186849</v>
      </c>
      <c r="F8" s="92">
        <f t="shared" ref="F8:F15" si="1">E8/E21-1</f>
        <v>4.5798035729076592E-2</v>
      </c>
      <c r="G8" s="89">
        <v>950919</v>
      </c>
      <c r="H8" s="90">
        <f t="shared" ref="H8:H15" si="2">G8/G21-1</f>
        <v>-1.8197417979978203E-2</v>
      </c>
      <c r="I8" s="91">
        <v>446762</v>
      </c>
      <c r="J8" s="92">
        <f t="shared" ref="J8:J15" si="3">I8/I21-1</f>
        <v>9.0924629938025969E-2</v>
      </c>
    </row>
    <row r="9" spans="2:14" x14ac:dyDescent="0.25">
      <c r="B9" s="88" t="s">
        <v>36</v>
      </c>
      <c r="C9" s="89">
        <v>3805198</v>
      </c>
      <c r="D9" s="90">
        <f t="shared" si="0"/>
        <v>3.4930134291856429E-2</v>
      </c>
      <c r="E9" s="91">
        <v>1452336</v>
      </c>
      <c r="F9" s="92">
        <f t="shared" si="1"/>
        <v>3.2478583869477218E-2</v>
      </c>
      <c r="G9" s="89">
        <v>1142474</v>
      </c>
      <c r="H9" s="90">
        <f t="shared" si="2"/>
        <v>8.0591894908166317E-4</v>
      </c>
      <c r="I9" s="91">
        <v>532737</v>
      </c>
      <c r="J9" s="92">
        <f t="shared" si="3"/>
        <v>6.2238421767296881E-2</v>
      </c>
    </row>
    <row r="10" spans="2:14" x14ac:dyDescent="0.25">
      <c r="B10" s="88" t="s">
        <v>37</v>
      </c>
      <c r="C10" s="89">
        <v>3434130</v>
      </c>
      <c r="D10" s="90">
        <f t="shared" si="0"/>
        <v>1.4957795431976173E-2</v>
      </c>
      <c r="E10" s="91">
        <v>1310990</v>
      </c>
      <c r="F10" s="92">
        <f t="shared" si="1"/>
        <v>3.726918408780544E-2</v>
      </c>
      <c r="G10" s="89">
        <v>1070725</v>
      </c>
      <c r="H10" s="90">
        <f t="shared" si="2"/>
        <v>-3.031518775148323E-2</v>
      </c>
      <c r="I10" s="91">
        <v>468474</v>
      </c>
      <c r="J10" s="92">
        <f t="shared" si="3"/>
        <v>4.980638568688267E-2</v>
      </c>
    </row>
    <row r="11" spans="2:14" x14ac:dyDescent="0.25">
      <c r="B11" s="88" t="s">
        <v>38</v>
      </c>
      <c r="C11" s="89">
        <v>2945394</v>
      </c>
      <c r="D11" s="90">
        <f t="shared" si="0"/>
        <v>6.0336029358559085E-2</v>
      </c>
      <c r="E11" s="91">
        <v>1159448</v>
      </c>
      <c r="F11" s="92">
        <f t="shared" si="1"/>
        <v>6.7009744780436531E-2</v>
      </c>
      <c r="G11" s="89">
        <v>918090</v>
      </c>
      <c r="H11" s="90">
        <f t="shared" si="2"/>
        <v>7.5617394238395752E-2</v>
      </c>
      <c r="I11" s="91">
        <v>382468</v>
      </c>
      <c r="J11" s="92">
        <f t="shared" si="3"/>
        <v>2.5232204366648414E-2</v>
      </c>
      <c r="L11" s="93"/>
      <c r="M11" s="93"/>
      <c r="N11" s="93"/>
    </row>
    <row r="12" spans="2:14" x14ac:dyDescent="0.25">
      <c r="B12" s="88" t="s">
        <v>39</v>
      </c>
      <c r="C12" s="89">
        <v>2766354</v>
      </c>
      <c r="D12" s="90">
        <f t="shared" si="0"/>
        <v>3.3728262161194733E-2</v>
      </c>
      <c r="E12" s="91">
        <v>1113581</v>
      </c>
      <c r="F12" s="92">
        <f t="shared" si="1"/>
        <v>3.7691507017303616E-2</v>
      </c>
      <c r="G12" s="89">
        <v>836802</v>
      </c>
      <c r="H12" s="90">
        <f t="shared" si="2"/>
        <v>3.4873726661909465E-2</v>
      </c>
      <c r="I12" s="91">
        <v>340276</v>
      </c>
      <c r="J12" s="92">
        <f t="shared" si="3"/>
        <v>5.9301741212640646E-3</v>
      </c>
    </row>
    <row r="13" spans="2:14" x14ac:dyDescent="0.25">
      <c r="B13" s="88" t="s">
        <v>40</v>
      </c>
      <c r="C13" s="89">
        <v>3150386</v>
      </c>
      <c r="D13" s="90">
        <f t="shared" si="0"/>
        <v>0.10335564640488482</v>
      </c>
      <c r="E13" s="91">
        <v>1191051</v>
      </c>
      <c r="F13" s="92">
        <f t="shared" si="1"/>
        <v>9.8905570133191567E-2</v>
      </c>
      <c r="G13" s="89">
        <v>974626</v>
      </c>
      <c r="H13" s="90">
        <f t="shared" si="2"/>
        <v>0.10294355628132568</v>
      </c>
      <c r="I13" s="91">
        <v>421075</v>
      </c>
      <c r="J13" s="92">
        <f t="shared" si="3"/>
        <v>0.12063734544080318</v>
      </c>
    </row>
    <row r="14" spans="2:14" x14ac:dyDescent="0.25">
      <c r="B14" s="88" t="s">
        <v>41</v>
      </c>
      <c r="C14" s="89">
        <v>3478293</v>
      </c>
      <c r="D14" s="90">
        <f t="shared" si="0"/>
        <v>9.7385990142668799E-3</v>
      </c>
      <c r="E14" s="91">
        <v>1264396</v>
      </c>
      <c r="F14" s="92">
        <f t="shared" si="1"/>
        <v>5.4601307582613501E-4</v>
      </c>
      <c r="G14" s="89">
        <v>1054259</v>
      </c>
      <c r="H14" s="90">
        <f t="shared" si="2"/>
        <v>1.3040348147852487E-3</v>
      </c>
      <c r="I14" s="91">
        <v>525786</v>
      </c>
      <c r="J14" s="92">
        <f t="shared" si="3"/>
        <v>-2.1256163338432277E-3</v>
      </c>
    </row>
    <row r="15" spans="2:14" x14ac:dyDescent="0.25">
      <c r="B15" s="88" t="s">
        <v>42</v>
      </c>
      <c r="C15" s="89">
        <v>3317788</v>
      </c>
      <c r="D15" s="90">
        <f t="shared" si="0"/>
        <v>5.077652533062138E-2</v>
      </c>
      <c r="E15" s="91">
        <v>1190154</v>
      </c>
      <c r="F15" s="92">
        <f t="shared" si="1"/>
        <v>4.816348530030834E-2</v>
      </c>
      <c r="G15" s="89">
        <v>989676</v>
      </c>
      <c r="H15" s="90">
        <f t="shared" si="2"/>
        <v>2.8746773719076746E-2</v>
      </c>
      <c r="I15" s="91">
        <v>525829</v>
      </c>
      <c r="J15" s="92">
        <f t="shared" si="3"/>
        <v>2.9454720586392646E-2</v>
      </c>
    </row>
    <row r="16" spans="2:14" x14ac:dyDescent="0.25">
      <c r="B16" s="88" t="s">
        <v>43</v>
      </c>
      <c r="C16" s="89">
        <v>3610138</v>
      </c>
      <c r="D16" s="90">
        <f>C16/C29-1</f>
        <v>3.6286733309891073E-2</v>
      </c>
      <c r="E16" s="91">
        <v>1335129</v>
      </c>
      <c r="F16" s="92">
        <f>E16/E29-1</f>
        <v>3.3237629432431914E-2</v>
      </c>
      <c r="G16" s="89">
        <v>1060029</v>
      </c>
      <c r="H16" s="90">
        <f>G16/G29-1</f>
        <v>1.5554808280952237E-2</v>
      </c>
      <c r="I16" s="91">
        <v>572582</v>
      </c>
      <c r="J16" s="92">
        <f>I16/I29-1</f>
        <v>5.203376315083541E-2</v>
      </c>
    </row>
    <row r="17" spans="2:16" ht="25.5" x14ac:dyDescent="0.25">
      <c r="B17" s="29" t="str">
        <f>actualizaciones!$A$2</f>
        <v>acum. sept. 2014</v>
      </c>
      <c r="C17" s="30">
        <v>29614954</v>
      </c>
      <c r="D17" s="31">
        <v>3.9954214553123979E-2</v>
      </c>
      <c r="E17" s="32">
        <v>11203934</v>
      </c>
      <c r="F17" s="33">
        <v>4.3159925440254376E-2</v>
      </c>
      <c r="G17" s="30">
        <v>8997600</v>
      </c>
      <c r="H17" s="31">
        <v>2.0274173170381493E-2</v>
      </c>
      <c r="I17" s="32">
        <v>4215989</v>
      </c>
      <c r="J17" s="33">
        <v>4.7107284070813993E-2</v>
      </c>
      <c r="M17" s="87"/>
      <c r="N17" s="87"/>
      <c r="O17" s="87"/>
      <c r="P17" s="87"/>
    </row>
    <row r="18" spans="2:16" outlineLevel="1" x14ac:dyDescent="0.25">
      <c r="B18" s="88" t="s">
        <v>32</v>
      </c>
      <c r="C18" s="89">
        <v>3411141</v>
      </c>
      <c r="D18" s="90">
        <f>C18/C31-1</f>
        <v>7.845865510288097E-2</v>
      </c>
      <c r="E18" s="91">
        <v>1249834</v>
      </c>
      <c r="F18" s="92">
        <f t="shared" ref="F18:F29" si="4">E18/E31-1</f>
        <v>5.8202070626166336E-2</v>
      </c>
      <c r="G18" s="89">
        <v>1011455</v>
      </c>
      <c r="H18" s="90">
        <f t="shared" ref="H18:H29" si="5">G18/G31-1</f>
        <v>6.4718613351523402E-2</v>
      </c>
      <c r="I18" s="91">
        <v>522069</v>
      </c>
      <c r="J18" s="92">
        <f t="shared" ref="J18:J29" si="6">I18/I31-1</f>
        <v>0.10328045190480917</v>
      </c>
    </row>
    <row r="19" spans="2:16" outlineLevel="1" x14ac:dyDescent="0.25">
      <c r="B19" s="88" t="s">
        <v>33</v>
      </c>
      <c r="C19" s="89">
        <v>3456400</v>
      </c>
      <c r="D19" s="90">
        <f t="shared" ref="D19:D27" si="7">C19/C32-1</f>
        <v>9.0219065775246632E-2</v>
      </c>
      <c r="E19" s="91">
        <v>1264468</v>
      </c>
      <c r="F19" s="92">
        <f t="shared" si="4"/>
        <v>3.8938374482469174E-2</v>
      </c>
      <c r="G19" s="89">
        <v>1026392</v>
      </c>
      <c r="H19" s="90">
        <f t="shared" si="5"/>
        <v>4.4544087146430655E-2</v>
      </c>
      <c r="I19" s="91">
        <v>541906</v>
      </c>
      <c r="J19" s="92">
        <f t="shared" si="6"/>
        <v>0.26399440200594793</v>
      </c>
    </row>
    <row r="20" spans="2:16" outlineLevel="1" x14ac:dyDescent="0.25">
      <c r="B20" s="88" t="s">
        <v>34</v>
      </c>
      <c r="C20" s="89">
        <v>3300934</v>
      </c>
      <c r="D20" s="90">
        <f t="shared" si="7"/>
        <v>3.2789613952356245E-2</v>
      </c>
      <c r="E20" s="91">
        <v>1295962</v>
      </c>
      <c r="F20" s="92">
        <f t="shared" si="4"/>
        <v>2.8638419025288853E-2</v>
      </c>
      <c r="G20" s="89">
        <v>1005077</v>
      </c>
      <c r="H20" s="90">
        <f t="shared" si="5"/>
        <v>7.5757879541262785E-3</v>
      </c>
      <c r="I20" s="91">
        <v>421311</v>
      </c>
      <c r="J20" s="92">
        <f t="shared" si="6"/>
        <v>9.060904770286915E-2</v>
      </c>
    </row>
    <row r="21" spans="2:16" outlineLevel="1" x14ac:dyDescent="0.25">
      <c r="B21" s="88" t="s">
        <v>35</v>
      </c>
      <c r="C21" s="89">
        <v>3021785</v>
      </c>
      <c r="D21" s="90">
        <f t="shared" si="7"/>
        <v>2.5595902754915301E-2</v>
      </c>
      <c r="E21" s="91">
        <v>1134874</v>
      </c>
      <c r="F21" s="92">
        <f t="shared" si="4"/>
        <v>1.6354507109752614E-3</v>
      </c>
      <c r="G21" s="89">
        <v>968544</v>
      </c>
      <c r="H21" s="90">
        <f t="shared" si="5"/>
        <v>4.2708744898387607E-2</v>
      </c>
      <c r="I21" s="91">
        <v>409526</v>
      </c>
      <c r="J21" s="92">
        <f t="shared" si="6"/>
        <v>3.1032225579053385E-2</v>
      </c>
    </row>
    <row r="22" spans="2:16" outlineLevel="1" x14ac:dyDescent="0.25">
      <c r="B22" s="88" t="s">
        <v>36</v>
      </c>
      <c r="C22" s="89">
        <v>3676768</v>
      </c>
      <c r="D22" s="90">
        <f t="shared" si="7"/>
        <v>2.21057875353603E-2</v>
      </c>
      <c r="E22" s="91">
        <v>1406650</v>
      </c>
      <c r="F22" s="92">
        <f t="shared" si="4"/>
        <v>3.0115113066237376E-2</v>
      </c>
      <c r="G22" s="89">
        <v>1141554</v>
      </c>
      <c r="H22" s="90">
        <f t="shared" si="5"/>
        <v>6.4146531978932497E-3</v>
      </c>
      <c r="I22" s="91">
        <v>501523</v>
      </c>
      <c r="J22" s="92">
        <f t="shared" si="6"/>
        <v>0.11400291870928192</v>
      </c>
    </row>
    <row r="23" spans="2:16" outlineLevel="1" x14ac:dyDescent="0.25">
      <c r="B23" s="88" t="s">
        <v>37</v>
      </c>
      <c r="C23" s="89">
        <v>3383520</v>
      </c>
      <c r="D23" s="90">
        <f t="shared" si="7"/>
        <v>-4.8455953611696856E-3</v>
      </c>
      <c r="E23" s="91">
        <v>1263886</v>
      </c>
      <c r="F23" s="92">
        <f t="shared" si="4"/>
        <v>-4.3265121975775145E-2</v>
      </c>
      <c r="G23" s="89">
        <v>1104199</v>
      </c>
      <c r="H23" s="90">
        <f t="shared" si="5"/>
        <v>-9.1600286071426007E-3</v>
      </c>
      <c r="I23" s="91">
        <v>446248</v>
      </c>
      <c r="J23" s="92">
        <f t="shared" si="6"/>
        <v>0.41694820534965826</v>
      </c>
    </row>
    <row r="24" spans="2:16" outlineLevel="1" x14ac:dyDescent="0.25">
      <c r="B24" s="88" t="s">
        <v>38</v>
      </c>
      <c r="C24" s="89">
        <v>2777793</v>
      </c>
      <c r="D24" s="90">
        <f t="shared" si="7"/>
        <v>-6.8112511142026655E-3</v>
      </c>
      <c r="E24" s="91">
        <v>1086633</v>
      </c>
      <c r="F24" s="92">
        <f t="shared" si="4"/>
        <v>9.5648392976928065E-3</v>
      </c>
      <c r="G24" s="89">
        <v>853547</v>
      </c>
      <c r="H24" s="90">
        <f t="shared" si="5"/>
        <v>-2.8311187410065441E-2</v>
      </c>
      <c r="I24" s="91">
        <v>373055</v>
      </c>
      <c r="J24" s="92">
        <f t="shared" si="6"/>
        <v>-1.3632601907400899E-2</v>
      </c>
      <c r="L24" s="93"/>
      <c r="M24" s="93"/>
      <c r="N24" s="93"/>
    </row>
    <row r="25" spans="2:16" outlineLevel="1" x14ac:dyDescent="0.25">
      <c r="B25" s="88" t="s">
        <v>39</v>
      </c>
      <c r="C25" s="89">
        <v>2676094</v>
      </c>
      <c r="D25" s="90">
        <f t="shared" si="7"/>
        <v>4.4141114850707819E-2</v>
      </c>
      <c r="E25" s="91">
        <v>1073133</v>
      </c>
      <c r="F25" s="92">
        <f t="shared" si="4"/>
        <v>5.8632905098860988E-2</v>
      </c>
      <c r="G25" s="89">
        <v>808603</v>
      </c>
      <c r="H25" s="90">
        <f t="shared" si="5"/>
        <v>4.1858433533131567E-2</v>
      </c>
      <c r="I25" s="91">
        <v>338270</v>
      </c>
      <c r="J25" s="92">
        <f t="shared" si="6"/>
        <v>-4.004744850758557E-2</v>
      </c>
    </row>
    <row r="26" spans="2:16" outlineLevel="1" x14ac:dyDescent="0.25">
      <c r="B26" s="88" t="s">
        <v>40</v>
      </c>
      <c r="C26" s="89">
        <v>2855277</v>
      </c>
      <c r="D26" s="90">
        <f t="shared" si="7"/>
        <v>-3.9991325456758431E-2</v>
      </c>
      <c r="E26" s="91">
        <v>1083852</v>
      </c>
      <c r="F26" s="92">
        <f t="shared" si="4"/>
        <v>-5.6625024262147883E-2</v>
      </c>
      <c r="G26" s="89">
        <v>883659</v>
      </c>
      <c r="H26" s="90">
        <f t="shared" si="5"/>
        <v>-3.7933546071261759E-2</v>
      </c>
      <c r="I26" s="91">
        <v>375746</v>
      </c>
      <c r="J26" s="92">
        <f t="shared" si="6"/>
        <v>-6.2414069303496578E-2</v>
      </c>
    </row>
    <row r="27" spans="2:16" outlineLevel="1" x14ac:dyDescent="0.25">
      <c r="B27" s="88" t="s">
        <v>41</v>
      </c>
      <c r="C27" s="89">
        <v>3444746</v>
      </c>
      <c r="D27" s="90">
        <f t="shared" si="7"/>
        <v>2.6240017255211745E-2</v>
      </c>
      <c r="E27" s="91">
        <v>1263706</v>
      </c>
      <c r="F27" s="92">
        <f t="shared" si="4"/>
        <v>2.2351340287587007E-2</v>
      </c>
      <c r="G27" s="89">
        <v>1052886</v>
      </c>
      <c r="H27" s="90">
        <f t="shared" si="5"/>
        <v>1.9373090283828942E-2</v>
      </c>
      <c r="I27" s="91">
        <v>526906</v>
      </c>
      <c r="J27" s="92">
        <f t="shared" si="6"/>
        <v>3.6151830067352453E-3</v>
      </c>
    </row>
    <row r="28" spans="2:16" outlineLevel="1" x14ac:dyDescent="0.25">
      <c r="B28" s="88" t="s">
        <v>42</v>
      </c>
      <c r="C28" s="89">
        <v>3157463</v>
      </c>
      <c r="D28" s="90">
        <f>C28/C41-1</f>
        <v>-0.10011819013763579</v>
      </c>
      <c r="E28" s="91">
        <v>1135466</v>
      </c>
      <c r="F28" s="92">
        <f t="shared" si="4"/>
        <v>-0.12201801946696278</v>
      </c>
      <c r="G28" s="89">
        <v>962021</v>
      </c>
      <c r="H28" s="90">
        <f t="shared" si="5"/>
        <v>-9.6406273921933794E-2</v>
      </c>
      <c r="I28" s="91">
        <v>510784</v>
      </c>
      <c r="J28" s="92">
        <f t="shared" si="6"/>
        <v>-6.7648696255327656E-2</v>
      </c>
    </row>
    <row r="29" spans="2:16" outlineLevel="1" x14ac:dyDescent="0.25">
      <c r="B29" s="88" t="s">
        <v>43</v>
      </c>
      <c r="C29" s="89">
        <v>3483725</v>
      </c>
      <c r="D29" s="90">
        <f>C29/C42-1</f>
        <v>-3.3974397191538608E-2</v>
      </c>
      <c r="E29" s="91">
        <v>1292180</v>
      </c>
      <c r="F29" s="92">
        <f t="shared" si="4"/>
        <v>-6.5959921383863751E-2</v>
      </c>
      <c r="G29" s="89">
        <v>1043793</v>
      </c>
      <c r="H29" s="90">
        <f t="shared" si="5"/>
        <v>-3.8529099934507482E-2</v>
      </c>
      <c r="I29" s="91">
        <v>544262</v>
      </c>
      <c r="J29" s="92">
        <f t="shared" si="6"/>
        <v>-1.2481379538085591E-2</v>
      </c>
    </row>
    <row r="30" spans="2:16" ht="15" customHeight="1" x14ac:dyDescent="0.25">
      <c r="B30" s="94">
        <v>2013</v>
      </c>
      <c r="C30" s="95">
        <v>38645646</v>
      </c>
      <c r="D30" s="96">
        <f>C30/C43-1</f>
        <v>9.5838721326253484E-3</v>
      </c>
      <c r="E30" s="95">
        <v>14550644</v>
      </c>
      <c r="F30" s="96">
        <f>E30/E43-1</f>
        <v>-5.3806865098677825E-3</v>
      </c>
      <c r="G30" s="95">
        <v>11861730</v>
      </c>
      <c r="H30" s="96">
        <f>G30/G43-1</f>
        <v>-1.7995821766347841E-4</v>
      </c>
      <c r="I30" s="95">
        <v>5511606</v>
      </c>
      <c r="J30" s="96">
        <f>I30/I43-1</f>
        <v>5.8720750316323178E-2</v>
      </c>
      <c r="M30" s="87"/>
      <c r="N30" s="87"/>
      <c r="O30" s="87"/>
      <c r="P30" s="87"/>
    </row>
    <row r="31" spans="2:16" hidden="1" outlineLevel="1" x14ac:dyDescent="0.25">
      <c r="B31" s="88" t="s">
        <v>32</v>
      </c>
      <c r="C31" s="89">
        <v>3162978</v>
      </c>
      <c r="D31" s="90">
        <f>C31/C44-1</f>
        <v>-3.4750446312769911E-2</v>
      </c>
      <c r="E31" s="91">
        <v>1181092</v>
      </c>
      <c r="F31" s="92">
        <f t="shared" ref="F31:F42" si="8">E31/E44-1</f>
        <v>-3.8876492636300441E-2</v>
      </c>
      <c r="G31" s="89">
        <v>949974</v>
      </c>
      <c r="H31" s="90">
        <f t="shared" ref="H31:H42" si="9">G31/G44-1</f>
        <v>-8.3318939438531969E-2</v>
      </c>
      <c r="I31" s="91">
        <v>473197</v>
      </c>
      <c r="J31" s="92">
        <f t="shared" ref="J31:J42" si="10">I31/I44-1</f>
        <v>-3.753671295957306E-2</v>
      </c>
    </row>
    <row r="32" spans="2:16" hidden="1" outlineLevel="1" x14ac:dyDescent="0.25">
      <c r="B32" s="88" t="s">
        <v>33</v>
      </c>
      <c r="C32" s="89">
        <v>3170372</v>
      </c>
      <c r="D32" s="90">
        <f t="shared" ref="D32:D40" si="11">C32/C45-1</f>
        <v>-8.3338995532597049E-2</v>
      </c>
      <c r="E32" s="91">
        <v>1217077</v>
      </c>
      <c r="F32" s="92">
        <f t="shared" si="8"/>
        <v>-6.0157685832985863E-2</v>
      </c>
      <c r="G32" s="89">
        <v>982622</v>
      </c>
      <c r="H32" s="90">
        <f t="shared" si="9"/>
        <v>-0.10635062538594953</v>
      </c>
      <c r="I32" s="91">
        <v>428725</v>
      </c>
      <c r="J32" s="92">
        <f t="shared" si="10"/>
        <v>-0.11465087848274835</v>
      </c>
    </row>
    <row r="33" spans="2:16" hidden="1" outlineLevel="1" x14ac:dyDescent="0.25">
      <c r="B33" s="88" t="s">
        <v>34</v>
      </c>
      <c r="C33" s="89">
        <v>3196134</v>
      </c>
      <c r="D33" s="90">
        <f t="shared" si="11"/>
        <v>-4.4967134023501942E-2</v>
      </c>
      <c r="E33" s="91">
        <v>1259881</v>
      </c>
      <c r="F33" s="92">
        <f t="shared" si="8"/>
        <v>-5.9680828514364404E-2</v>
      </c>
      <c r="G33" s="89">
        <v>997520</v>
      </c>
      <c r="H33" s="90">
        <f t="shared" si="9"/>
        <v>-7.3492191019323916E-2</v>
      </c>
      <c r="I33" s="91">
        <v>386308</v>
      </c>
      <c r="J33" s="92">
        <f t="shared" si="10"/>
        <v>6.575074143044346E-2</v>
      </c>
    </row>
    <row r="34" spans="2:16" hidden="1" outlineLevel="1" x14ac:dyDescent="0.25">
      <c r="B34" s="88" t="s">
        <v>35</v>
      </c>
      <c r="C34" s="89">
        <v>2946370</v>
      </c>
      <c r="D34" s="90">
        <f t="shared" si="11"/>
        <v>-7.6365512696968674E-2</v>
      </c>
      <c r="E34" s="91">
        <v>1133021</v>
      </c>
      <c r="F34" s="92">
        <f t="shared" si="8"/>
        <v>-9.6878509693829162E-2</v>
      </c>
      <c r="G34" s="89">
        <v>928873</v>
      </c>
      <c r="H34" s="90">
        <f t="shared" si="9"/>
        <v>-8.6584726670554168E-2</v>
      </c>
      <c r="I34" s="91">
        <v>397200</v>
      </c>
      <c r="J34" s="92">
        <f t="shared" si="10"/>
        <v>5.0225826448895283E-3</v>
      </c>
    </row>
    <row r="35" spans="2:16" hidden="1" outlineLevel="1" x14ac:dyDescent="0.25">
      <c r="B35" s="88" t="s">
        <v>36</v>
      </c>
      <c r="C35" s="89">
        <v>3597248</v>
      </c>
      <c r="D35" s="90">
        <f t="shared" si="11"/>
        <v>-6.7789595673515057E-2</v>
      </c>
      <c r="E35" s="91">
        <v>1365527</v>
      </c>
      <c r="F35" s="92">
        <f t="shared" si="8"/>
        <v>-6.5437900928110304E-2</v>
      </c>
      <c r="G35" s="89">
        <v>1134278</v>
      </c>
      <c r="H35" s="90">
        <f t="shared" si="9"/>
        <v>-7.1274114139784017E-2</v>
      </c>
      <c r="I35" s="91">
        <v>450199</v>
      </c>
      <c r="J35" s="92">
        <f t="shared" si="10"/>
        <v>-9.2991723682195881E-2</v>
      </c>
    </row>
    <row r="36" spans="2:16" hidden="1" outlineLevel="1" x14ac:dyDescent="0.25">
      <c r="B36" s="88" t="s">
        <v>37</v>
      </c>
      <c r="C36" s="89">
        <v>3399995</v>
      </c>
      <c r="D36" s="90">
        <f t="shared" si="11"/>
        <v>-4.3527173151655774E-2</v>
      </c>
      <c r="E36" s="91">
        <v>1321041</v>
      </c>
      <c r="F36" s="92">
        <f t="shared" si="8"/>
        <v>-5.424431382936834E-2</v>
      </c>
      <c r="G36" s="89">
        <v>1114407</v>
      </c>
      <c r="H36" s="90">
        <f t="shared" si="9"/>
        <v>-2.8038777032065587E-2</v>
      </c>
      <c r="I36" s="91">
        <v>314936</v>
      </c>
      <c r="J36" s="92">
        <f t="shared" si="10"/>
        <v>-0.23808510020612172</v>
      </c>
    </row>
    <row r="37" spans="2:16" hidden="1" outlineLevel="1" x14ac:dyDescent="0.25">
      <c r="B37" s="88" t="s">
        <v>38</v>
      </c>
      <c r="C37" s="89">
        <v>2796843</v>
      </c>
      <c r="D37" s="90">
        <f t="shared" si="11"/>
        <v>-3.07347456913446E-2</v>
      </c>
      <c r="E37" s="91">
        <v>1076338</v>
      </c>
      <c r="F37" s="92">
        <f t="shared" si="8"/>
        <v>-4.6512225349317871E-2</v>
      </c>
      <c r="G37" s="89">
        <v>878416</v>
      </c>
      <c r="H37" s="90">
        <f t="shared" si="9"/>
        <v>-6.9282319970756623E-2</v>
      </c>
      <c r="I37" s="91">
        <v>378211</v>
      </c>
      <c r="J37" s="92">
        <f t="shared" si="10"/>
        <v>8.6971596212828128E-3</v>
      </c>
      <c r="L37" s="93"/>
      <c r="M37" s="93"/>
      <c r="N37" s="93"/>
    </row>
    <row r="38" spans="2:16" hidden="1" outlineLevel="1" x14ac:dyDescent="0.25">
      <c r="B38" s="88" t="s">
        <v>39</v>
      </c>
      <c r="C38" s="89">
        <v>2562962</v>
      </c>
      <c r="D38" s="90">
        <f t="shared" si="11"/>
        <v>-2.2221052278186271E-2</v>
      </c>
      <c r="E38" s="91">
        <v>1013697</v>
      </c>
      <c r="F38" s="92">
        <f t="shared" si="8"/>
        <v>-1.6205435779482635E-2</v>
      </c>
      <c r="G38" s="89">
        <v>776116</v>
      </c>
      <c r="H38" s="90">
        <f t="shared" si="9"/>
        <v>-5.1382684210204643E-2</v>
      </c>
      <c r="I38" s="91">
        <v>352382</v>
      </c>
      <c r="J38" s="92">
        <f t="shared" si="10"/>
        <v>4.3389946939548896E-2</v>
      </c>
    </row>
    <row r="39" spans="2:16" hidden="1" outlineLevel="1" x14ac:dyDescent="0.25">
      <c r="B39" s="88" t="s">
        <v>40</v>
      </c>
      <c r="C39" s="89">
        <v>2974220</v>
      </c>
      <c r="D39" s="90">
        <f t="shared" si="11"/>
        <v>-0.12201624946827461</v>
      </c>
      <c r="E39" s="91">
        <v>1148909</v>
      </c>
      <c r="F39" s="92">
        <f t="shared" si="8"/>
        <v>-0.10991313024729954</v>
      </c>
      <c r="G39" s="89">
        <v>918501</v>
      </c>
      <c r="H39" s="90">
        <f t="shared" si="9"/>
        <v>-0.13776015019948373</v>
      </c>
      <c r="I39" s="91">
        <v>400759</v>
      </c>
      <c r="J39" s="92">
        <f t="shared" si="10"/>
        <v>-7.8117308232003246E-2</v>
      </c>
    </row>
    <row r="40" spans="2:16" hidden="1" outlineLevel="1" x14ac:dyDescent="0.25">
      <c r="B40" s="88" t="s">
        <v>41</v>
      </c>
      <c r="C40" s="89">
        <v>3356667</v>
      </c>
      <c r="D40" s="90">
        <f t="shared" si="11"/>
        <v>-8.2141826847485611E-2</v>
      </c>
      <c r="E40" s="91">
        <v>1236078</v>
      </c>
      <c r="F40" s="92">
        <f t="shared" si="8"/>
        <v>-8.2085761642517241E-2</v>
      </c>
      <c r="G40" s="89">
        <v>1032876</v>
      </c>
      <c r="H40" s="90">
        <f t="shared" si="9"/>
        <v>-0.10911656534849545</v>
      </c>
      <c r="I40" s="91">
        <v>525008</v>
      </c>
      <c r="J40" s="92">
        <f t="shared" si="10"/>
        <v>-5.062702868870983E-2</v>
      </c>
    </row>
    <row r="41" spans="2:16" hidden="1" outlineLevel="1" x14ac:dyDescent="0.25">
      <c r="B41" s="88" t="s">
        <v>42</v>
      </c>
      <c r="C41" s="89">
        <v>3508753</v>
      </c>
      <c r="D41" s="90">
        <f>C41/C54-1</f>
        <v>-1.9238972020767076E-2</v>
      </c>
      <c r="E41" s="91">
        <v>1293268</v>
      </c>
      <c r="F41" s="92">
        <f t="shared" si="8"/>
        <v>-1.7319852712106232E-2</v>
      </c>
      <c r="G41" s="89">
        <v>1064661</v>
      </c>
      <c r="H41" s="90">
        <f t="shared" si="9"/>
        <v>-5.2181344728583823E-2</v>
      </c>
      <c r="I41" s="91">
        <v>547845</v>
      </c>
      <c r="J41" s="92">
        <f t="shared" si="10"/>
        <v>2.6101826341192957E-2</v>
      </c>
    </row>
    <row r="42" spans="2:16" hidden="1" outlineLevel="1" x14ac:dyDescent="0.25">
      <c r="B42" s="88" t="s">
        <v>43</v>
      </c>
      <c r="C42" s="89">
        <v>3606245</v>
      </c>
      <c r="D42" s="90">
        <f>C42/C55-1</f>
        <v>5.5713345581820617E-2</v>
      </c>
      <c r="E42" s="91">
        <v>1383431</v>
      </c>
      <c r="F42" s="92">
        <f t="shared" si="8"/>
        <v>9.1925191303627196E-2</v>
      </c>
      <c r="G42" s="89">
        <v>1085621</v>
      </c>
      <c r="H42" s="90">
        <f t="shared" si="9"/>
        <v>-2.7543735499879096E-2</v>
      </c>
      <c r="I42" s="91">
        <v>551141</v>
      </c>
      <c r="J42" s="92">
        <f t="shared" si="10"/>
        <v>5.9566630844148927E-2</v>
      </c>
    </row>
    <row r="43" spans="2:16" ht="15" customHeight="1" collapsed="1" x14ac:dyDescent="0.25">
      <c r="B43" s="94">
        <v>2012</v>
      </c>
      <c r="C43" s="95">
        <v>38278787</v>
      </c>
      <c r="D43" s="96">
        <f>C43/C56-1</f>
        <v>-4.8512959835658953E-2</v>
      </c>
      <c r="E43" s="95">
        <v>14629360</v>
      </c>
      <c r="F43" s="96">
        <f>E43/E56-1</f>
        <v>-4.7311301101481296E-2</v>
      </c>
      <c r="G43" s="95">
        <v>11863865</v>
      </c>
      <c r="H43" s="96">
        <f>G43/G56-1</f>
        <v>-7.4839071712407002E-2</v>
      </c>
      <c r="I43" s="95">
        <v>5205911</v>
      </c>
      <c r="J43" s="96">
        <f>I43/I56-1</f>
        <v>-3.5541800047686478E-2</v>
      </c>
      <c r="M43" s="87"/>
      <c r="N43" s="87"/>
      <c r="O43" s="87"/>
      <c r="P43" s="87"/>
    </row>
    <row r="44" spans="2:16" hidden="1" outlineLevel="1" x14ac:dyDescent="0.25">
      <c r="B44" s="88" t="s">
        <v>32</v>
      </c>
      <c r="C44" s="89">
        <v>3276850</v>
      </c>
      <c r="D44" s="90">
        <f>C44/C57-1</f>
        <v>7.8053742633071854E-2</v>
      </c>
      <c r="E44" s="91">
        <v>1228866</v>
      </c>
      <c r="F44" s="92">
        <f t="shared" ref="F44:F55" si="12">E44/E57-1</f>
        <v>8.1070666976331696E-2</v>
      </c>
      <c r="G44" s="89">
        <v>1036319</v>
      </c>
      <c r="H44" s="90">
        <f t="shared" ref="H44:H55" si="13">G44/G57-1</f>
        <v>6.5918490564485177E-2</v>
      </c>
      <c r="I44" s="91">
        <v>491652</v>
      </c>
      <c r="J44" s="92">
        <f t="shared" ref="J44:J55" si="14">I44/I57-1</f>
        <v>0.10035540674825216</v>
      </c>
    </row>
    <row r="45" spans="2:16" hidden="1" outlineLevel="1" x14ac:dyDescent="0.25">
      <c r="B45" s="88" t="s">
        <v>33</v>
      </c>
      <c r="C45" s="89">
        <v>3458609</v>
      </c>
      <c r="D45" s="90">
        <f t="shared" ref="D45:D55" si="15">C45/C58-1</f>
        <v>7.3821046229201492E-2</v>
      </c>
      <c r="E45" s="91">
        <v>1294980</v>
      </c>
      <c r="F45" s="92">
        <f t="shared" si="12"/>
        <v>6.3632488355302996E-2</v>
      </c>
      <c r="G45" s="89">
        <v>1099561</v>
      </c>
      <c r="H45" s="90">
        <f t="shared" si="13"/>
        <v>6.2478379595362732E-2</v>
      </c>
      <c r="I45" s="91">
        <v>484244</v>
      </c>
      <c r="J45" s="92">
        <f t="shared" si="14"/>
        <v>8.7509376165002539E-2</v>
      </c>
    </row>
    <row r="46" spans="2:16" hidden="1" outlineLevel="1" x14ac:dyDescent="0.25">
      <c r="B46" s="88" t="s">
        <v>34</v>
      </c>
      <c r="C46" s="89">
        <v>3346622</v>
      </c>
      <c r="D46" s="90">
        <f t="shared" si="15"/>
        <v>9.3253241664349895E-2</v>
      </c>
      <c r="E46" s="91">
        <v>1339844</v>
      </c>
      <c r="F46" s="92">
        <f t="shared" si="12"/>
        <v>0.1422389466989713</v>
      </c>
      <c r="G46" s="89">
        <v>1076645</v>
      </c>
      <c r="H46" s="90">
        <f t="shared" si="13"/>
        <v>2.38414034580543E-2</v>
      </c>
      <c r="I46" s="91">
        <v>362475</v>
      </c>
      <c r="J46" s="92">
        <f t="shared" si="14"/>
        <v>5.8253192495664408E-2</v>
      </c>
    </row>
    <row r="47" spans="2:16" hidden="1" outlineLevel="1" x14ac:dyDescent="0.25">
      <c r="B47" s="88" t="s">
        <v>35</v>
      </c>
      <c r="C47" s="89">
        <v>3189974</v>
      </c>
      <c r="D47" s="90">
        <f t="shared" si="15"/>
        <v>0.15137034038610553</v>
      </c>
      <c r="E47" s="91">
        <v>1254561</v>
      </c>
      <c r="F47" s="92">
        <f t="shared" si="12"/>
        <v>0.16173382078406973</v>
      </c>
      <c r="G47" s="89">
        <v>1016923</v>
      </c>
      <c r="H47" s="90">
        <f t="shared" si="13"/>
        <v>0.13699285663972494</v>
      </c>
      <c r="I47" s="91">
        <v>395215</v>
      </c>
      <c r="J47" s="92">
        <f t="shared" si="14"/>
        <v>0.14596260684999818</v>
      </c>
    </row>
    <row r="48" spans="2:16" hidden="1" outlineLevel="1" x14ac:dyDescent="0.25">
      <c r="B48" s="88" t="s">
        <v>36</v>
      </c>
      <c r="C48" s="89">
        <v>3858837</v>
      </c>
      <c r="D48" s="90">
        <f t="shared" si="15"/>
        <v>7.0787629618920489E-2</v>
      </c>
      <c r="E48" s="91">
        <v>1461141</v>
      </c>
      <c r="F48" s="92">
        <f t="shared" si="12"/>
        <v>5.1947210449053927E-2</v>
      </c>
      <c r="G48" s="89">
        <v>1221327</v>
      </c>
      <c r="H48" s="90">
        <f t="shared" si="13"/>
        <v>4.8292667435151593E-2</v>
      </c>
      <c r="I48" s="91">
        <v>496356</v>
      </c>
      <c r="J48" s="92">
        <f t="shared" si="14"/>
        <v>0.1115102113937656</v>
      </c>
    </row>
    <row r="49" spans="2:16" hidden="1" outlineLevel="1" x14ac:dyDescent="0.25">
      <c r="B49" s="88" t="s">
        <v>37</v>
      </c>
      <c r="C49" s="89">
        <v>3554722</v>
      </c>
      <c r="D49" s="90">
        <f t="shared" si="15"/>
        <v>9.2600105979740999E-2</v>
      </c>
      <c r="E49" s="91">
        <v>1396810</v>
      </c>
      <c r="F49" s="92">
        <f t="shared" si="12"/>
        <v>6.9248828986478994E-2</v>
      </c>
      <c r="G49" s="89">
        <v>1146555</v>
      </c>
      <c r="H49" s="90">
        <f t="shared" si="13"/>
        <v>6.3812711140224465E-2</v>
      </c>
      <c r="I49" s="91">
        <v>413348</v>
      </c>
      <c r="J49" s="92">
        <f t="shared" si="14"/>
        <v>0.11183198304337072</v>
      </c>
    </row>
    <row r="50" spans="2:16" hidden="1" outlineLevel="1" x14ac:dyDescent="0.25">
      <c r="B50" s="88" t="s">
        <v>38</v>
      </c>
      <c r="C50" s="89">
        <v>2885529</v>
      </c>
      <c r="D50" s="90">
        <f t="shared" si="15"/>
        <v>8.4266846831139386E-2</v>
      </c>
      <c r="E50" s="91">
        <v>1128843</v>
      </c>
      <c r="F50" s="92">
        <f t="shared" si="12"/>
        <v>0.13264756316467019</v>
      </c>
      <c r="G50" s="89">
        <v>943805</v>
      </c>
      <c r="H50" s="90">
        <f t="shared" si="13"/>
        <v>0.1211775271502189</v>
      </c>
      <c r="I50" s="91">
        <v>374950</v>
      </c>
      <c r="J50" s="92">
        <f t="shared" si="14"/>
        <v>-8.8200962988181475E-2</v>
      </c>
      <c r="L50" s="93"/>
      <c r="M50" s="93"/>
      <c r="N50" s="93"/>
    </row>
    <row r="51" spans="2:16" hidden="1" outlineLevel="1" x14ac:dyDescent="0.25">
      <c r="B51" s="88" t="s">
        <v>39</v>
      </c>
      <c r="C51" s="89">
        <v>2621208</v>
      </c>
      <c r="D51" s="90">
        <f t="shared" si="15"/>
        <v>6.6137585505909424E-2</v>
      </c>
      <c r="E51" s="91">
        <v>1030395</v>
      </c>
      <c r="F51" s="92">
        <f t="shared" si="12"/>
        <v>8.1722744212902265E-2</v>
      </c>
      <c r="G51" s="89">
        <v>818155</v>
      </c>
      <c r="H51" s="90">
        <f t="shared" si="13"/>
        <v>7.9202122116682094E-2</v>
      </c>
      <c r="I51" s="91">
        <v>337728</v>
      </c>
      <c r="J51" s="92">
        <f t="shared" si="14"/>
        <v>-0.10121593246771221</v>
      </c>
    </row>
    <row r="52" spans="2:16" hidden="1" outlineLevel="1" x14ac:dyDescent="0.25">
      <c r="B52" s="88" t="s">
        <v>40</v>
      </c>
      <c r="C52" s="89">
        <v>3387557</v>
      </c>
      <c r="D52" s="90">
        <f t="shared" si="15"/>
        <v>0.25249552067072734</v>
      </c>
      <c r="E52" s="91">
        <v>1290783</v>
      </c>
      <c r="F52" s="92">
        <f t="shared" si="12"/>
        <v>0.21625113071008584</v>
      </c>
      <c r="G52" s="89">
        <v>1065250</v>
      </c>
      <c r="H52" s="90">
        <f t="shared" si="13"/>
        <v>0.29587412655468404</v>
      </c>
      <c r="I52" s="91">
        <v>434718</v>
      </c>
      <c r="J52" s="92">
        <f t="shared" si="14"/>
        <v>0.15690026373146759</v>
      </c>
    </row>
    <row r="53" spans="2:16" hidden="1" outlineLevel="1" x14ac:dyDescent="0.25">
      <c r="B53" s="88" t="s">
        <v>41</v>
      </c>
      <c r="C53" s="89">
        <v>3657065</v>
      </c>
      <c r="D53" s="90">
        <f t="shared" si="15"/>
        <v>0.1506685054381256</v>
      </c>
      <c r="E53" s="91">
        <v>1346616</v>
      </c>
      <c r="F53" s="92">
        <f t="shared" si="12"/>
        <v>0.18307587286610039</v>
      </c>
      <c r="G53" s="89">
        <v>1159384</v>
      </c>
      <c r="H53" s="90">
        <f t="shared" si="13"/>
        <v>0.14445458987507953</v>
      </c>
      <c r="I53" s="91">
        <v>553005</v>
      </c>
      <c r="J53" s="92">
        <f t="shared" si="14"/>
        <v>0.13452748280785842</v>
      </c>
    </row>
    <row r="54" spans="2:16" hidden="1" outlineLevel="1" x14ac:dyDescent="0.25">
      <c r="B54" s="88" t="s">
        <v>42</v>
      </c>
      <c r="C54" s="89">
        <v>3577582</v>
      </c>
      <c r="D54" s="90">
        <f>C54/C67-1</f>
        <v>0.17311309370786399</v>
      </c>
      <c r="E54" s="91">
        <v>1316062</v>
      </c>
      <c r="F54" s="92">
        <f t="shared" si="12"/>
        <v>0.21722683285284727</v>
      </c>
      <c r="G54" s="89">
        <v>1123275</v>
      </c>
      <c r="H54" s="90">
        <f t="shared" si="13"/>
        <v>0.19382149351636246</v>
      </c>
      <c r="I54" s="91">
        <v>533909</v>
      </c>
      <c r="J54" s="92">
        <f t="shared" si="14"/>
        <v>2.1569505353630447E-2</v>
      </c>
    </row>
    <row r="55" spans="2:16" hidden="1" outlineLevel="1" x14ac:dyDescent="0.25">
      <c r="B55" s="88" t="s">
        <v>43</v>
      </c>
      <c r="C55" s="89">
        <v>3415932</v>
      </c>
      <c r="D55" s="90">
        <f t="shared" si="15"/>
        <v>5.8338344739510717E-2</v>
      </c>
      <c r="E55" s="91">
        <v>1266965</v>
      </c>
      <c r="F55" s="92">
        <f t="shared" si="12"/>
        <v>8.9998322371392492E-2</v>
      </c>
      <c r="G55" s="89">
        <v>1116370</v>
      </c>
      <c r="H55" s="90">
        <f t="shared" si="13"/>
        <v>9.1681620160079857E-2</v>
      </c>
      <c r="I55" s="91">
        <v>520157</v>
      </c>
      <c r="J55" s="92">
        <f t="shared" si="14"/>
        <v>-4.7212839694320885E-2</v>
      </c>
    </row>
    <row r="56" spans="2:16" ht="15" customHeight="1" collapsed="1" x14ac:dyDescent="0.25">
      <c r="B56" s="37">
        <v>2011</v>
      </c>
      <c r="C56" s="97">
        <v>40230487</v>
      </c>
      <c r="D56" s="98">
        <f>C56/C69-1</f>
        <v>0.11043781800147245</v>
      </c>
      <c r="E56" s="97">
        <v>15355866</v>
      </c>
      <c r="F56" s="98">
        <f>E56/E69-1</f>
        <v>0.12129901828523426</v>
      </c>
      <c r="G56" s="97">
        <v>12823569</v>
      </c>
      <c r="H56" s="98">
        <f>G56/G69-1</f>
        <v>0.10600887286283589</v>
      </c>
      <c r="I56" s="97">
        <v>5397757</v>
      </c>
      <c r="J56" s="98">
        <f>I56/I69-1</f>
        <v>5.4957801742654633E-2</v>
      </c>
      <c r="M56" s="87"/>
      <c r="N56" s="87"/>
      <c r="O56" s="87"/>
      <c r="P56" s="87"/>
    </row>
    <row r="57" spans="2:16" hidden="1" outlineLevel="1" x14ac:dyDescent="0.25">
      <c r="B57" s="88" t="s">
        <v>32</v>
      </c>
      <c r="C57" s="89">
        <v>3039598</v>
      </c>
      <c r="D57" s="90">
        <f>C57/C70-1</f>
        <v>6.4640757384912817E-3</v>
      </c>
      <c r="E57" s="91">
        <v>1136712</v>
      </c>
      <c r="F57" s="92">
        <f>E57/E70-1</f>
        <v>2.0222028557298932E-2</v>
      </c>
      <c r="G57" s="89">
        <v>972231</v>
      </c>
      <c r="H57" s="90">
        <f>G57/G70-1</f>
        <v>6.1057422090288416E-2</v>
      </c>
      <c r="I57" s="91">
        <v>446812</v>
      </c>
      <c r="J57" s="92">
        <f>I57/I70-1</f>
        <v>-0.11982854058568837</v>
      </c>
    </row>
    <row r="58" spans="2:16" hidden="1" outlineLevel="1" x14ac:dyDescent="0.25">
      <c r="B58" s="88" t="s">
        <v>33</v>
      </c>
      <c r="C58" s="89">
        <v>3220843</v>
      </c>
      <c r="D58" s="90">
        <f t="shared" ref="D58:F108" si="16">C58/C71-1</f>
        <v>7.4448105062862036E-2</v>
      </c>
      <c r="E58" s="91">
        <v>1217507</v>
      </c>
      <c r="F58" s="92">
        <f t="shared" si="16"/>
        <v>6.7316374423827874E-2</v>
      </c>
      <c r="G58" s="89">
        <v>1034902</v>
      </c>
      <c r="H58" s="90">
        <f t="shared" ref="H58:H68" si="17">G58/G71-1</f>
        <v>0.16204480864867787</v>
      </c>
      <c r="I58" s="91">
        <v>445278</v>
      </c>
      <c r="J58" s="92">
        <f t="shared" ref="J58:J68" si="18">I58/I71-1</f>
        <v>-8.6603609868368459E-2</v>
      </c>
    </row>
    <row r="59" spans="2:16" hidden="1" outlineLevel="1" x14ac:dyDescent="0.25">
      <c r="B59" s="88" t="s">
        <v>34</v>
      </c>
      <c r="C59" s="89">
        <v>3061159</v>
      </c>
      <c r="D59" s="90">
        <f t="shared" si="16"/>
        <v>6.3841048647435006E-2</v>
      </c>
      <c r="E59" s="91">
        <v>1172998</v>
      </c>
      <c r="F59" s="92">
        <f t="shared" si="16"/>
        <v>6.7908343628545698E-2</v>
      </c>
      <c r="G59" s="89">
        <v>1051574</v>
      </c>
      <c r="H59" s="90">
        <f t="shared" si="17"/>
        <v>0.12665906685123351</v>
      </c>
      <c r="I59" s="91">
        <v>342522</v>
      </c>
      <c r="J59" s="92">
        <f t="shared" si="18"/>
        <v>-8.60523198104447E-2</v>
      </c>
    </row>
    <row r="60" spans="2:16" hidden="1" outlineLevel="1" x14ac:dyDescent="0.25">
      <c r="B60" s="88" t="s">
        <v>35</v>
      </c>
      <c r="C60" s="89">
        <v>2770589</v>
      </c>
      <c r="D60" s="90">
        <f t="shared" si="16"/>
        <v>1.9562233433795928E-2</v>
      </c>
      <c r="E60" s="91">
        <v>1079904</v>
      </c>
      <c r="F60" s="92">
        <f t="shared" si="16"/>
        <v>2.1019749033726942E-2</v>
      </c>
      <c r="G60" s="89">
        <v>894397</v>
      </c>
      <c r="H60" s="90">
        <f t="shared" si="17"/>
        <v>5.5148941190349854E-2</v>
      </c>
      <c r="I60" s="91">
        <v>344876</v>
      </c>
      <c r="J60" s="92">
        <f t="shared" si="18"/>
        <v>-0.11994488108604673</v>
      </c>
    </row>
    <row r="61" spans="2:16" hidden="1" outlineLevel="1" x14ac:dyDescent="0.25">
      <c r="B61" s="88" t="s">
        <v>36</v>
      </c>
      <c r="C61" s="89">
        <v>3603737</v>
      </c>
      <c r="D61" s="90">
        <f t="shared" si="16"/>
        <v>9.482941182402671E-3</v>
      </c>
      <c r="E61" s="91">
        <v>1388987</v>
      </c>
      <c r="F61" s="92">
        <f t="shared" si="16"/>
        <v>-5.6241109416018675E-3</v>
      </c>
      <c r="G61" s="89">
        <v>1165063</v>
      </c>
      <c r="H61" s="90">
        <f t="shared" si="17"/>
        <v>6.6312834692007883E-2</v>
      </c>
      <c r="I61" s="91">
        <v>446560</v>
      </c>
      <c r="J61" s="92">
        <f t="shared" si="18"/>
        <v>-0.20802333933369399</v>
      </c>
    </row>
    <row r="62" spans="2:16" hidden="1" outlineLevel="1" x14ac:dyDescent="0.25">
      <c r="B62" s="88" t="s">
        <v>37</v>
      </c>
      <c r="C62" s="89">
        <v>3253452</v>
      </c>
      <c r="D62" s="90">
        <f t="shared" si="16"/>
        <v>2.3377128292525029E-2</v>
      </c>
      <c r="E62" s="91">
        <v>1306347</v>
      </c>
      <c r="F62" s="92">
        <f t="shared" si="16"/>
        <v>6.2691066817865959E-2</v>
      </c>
      <c r="G62" s="89">
        <v>1077779</v>
      </c>
      <c r="H62" s="90">
        <f t="shared" si="17"/>
        <v>5.9954800081823967E-2</v>
      </c>
      <c r="I62" s="91">
        <v>371772</v>
      </c>
      <c r="J62" s="92">
        <f t="shared" si="18"/>
        <v>-0.18210977890221103</v>
      </c>
    </row>
    <row r="63" spans="2:16" hidden="1" outlineLevel="1" x14ac:dyDescent="0.25">
      <c r="B63" s="88" t="s">
        <v>38</v>
      </c>
      <c r="C63" s="89">
        <v>2661272</v>
      </c>
      <c r="D63" s="90">
        <f t="shared" si="16"/>
        <v>3.607557089287261E-2</v>
      </c>
      <c r="E63" s="91">
        <v>996641</v>
      </c>
      <c r="F63" s="92">
        <f t="shared" si="16"/>
        <v>2.8320468678580957E-2</v>
      </c>
      <c r="G63" s="89">
        <v>841798</v>
      </c>
      <c r="H63" s="90">
        <f t="shared" si="17"/>
        <v>3.9864019359453051E-2</v>
      </c>
      <c r="I63" s="91">
        <v>411220</v>
      </c>
      <c r="J63" s="92">
        <f t="shared" si="18"/>
        <v>1.8269521248408971E-2</v>
      </c>
      <c r="L63" s="93"/>
      <c r="M63" s="93"/>
      <c r="N63" s="93"/>
    </row>
    <row r="64" spans="2:16" hidden="1" outlineLevel="1" x14ac:dyDescent="0.25">
      <c r="B64" s="88" t="s">
        <v>39</v>
      </c>
      <c r="C64" s="89">
        <v>2458602</v>
      </c>
      <c r="D64" s="90">
        <f t="shared" si="16"/>
        <v>1.4648129592242709E-2</v>
      </c>
      <c r="E64" s="91">
        <v>952550</v>
      </c>
      <c r="F64" s="92">
        <f t="shared" si="16"/>
        <v>5.6023396480771925E-2</v>
      </c>
      <c r="G64" s="89">
        <v>758111</v>
      </c>
      <c r="H64" s="90">
        <f t="shared" si="17"/>
        <v>1.3876573919904711E-2</v>
      </c>
      <c r="I64" s="91">
        <v>375761</v>
      </c>
      <c r="J64" s="92">
        <f t="shared" si="18"/>
        <v>-6.123107523355098E-3</v>
      </c>
    </row>
    <row r="65" spans="2:15" hidden="1" outlineLevel="1" x14ac:dyDescent="0.25">
      <c r="B65" s="88" t="s">
        <v>40</v>
      </c>
      <c r="C65" s="89">
        <v>2704646</v>
      </c>
      <c r="D65" s="90">
        <f t="shared" si="16"/>
        <v>-7.3257212835748375E-2</v>
      </c>
      <c r="E65" s="91">
        <v>1061280</v>
      </c>
      <c r="F65" s="92">
        <f t="shared" si="16"/>
        <v>-3.62592387094548E-2</v>
      </c>
      <c r="G65" s="89">
        <v>822032</v>
      </c>
      <c r="H65" s="90">
        <f t="shared" si="17"/>
        <v>-8.4832298150475771E-2</v>
      </c>
      <c r="I65" s="91">
        <v>375761</v>
      </c>
      <c r="J65" s="92">
        <f t="shared" si="18"/>
        <v>-0.16679749170702285</v>
      </c>
    </row>
    <row r="66" spans="2:15" hidden="1" outlineLevel="1" x14ac:dyDescent="0.25">
      <c r="B66" s="88" t="s">
        <v>41</v>
      </c>
      <c r="C66" s="89">
        <v>3178209</v>
      </c>
      <c r="D66" s="90">
        <f t="shared" si="16"/>
        <v>-3.2647373846854788E-2</v>
      </c>
      <c r="E66" s="91">
        <v>1138233</v>
      </c>
      <c r="F66" s="92">
        <f t="shared" si="16"/>
        <v>-1.7154822554183546E-2</v>
      </c>
      <c r="G66" s="89">
        <v>1013045</v>
      </c>
      <c r="H66" s="90">
        <f t="shared" si="17"/>
        <v>-2.182026045654728E-2</v>
      </c>
      <c r="I66" s="91">
        <v>487432</v>
      </c>
      <c r="J66" s="92">
        <f t="shared" si="18"/>
        <v>-0.10964006174023433</v>
      </c>
    </row>
    <row r="67" spans="2:15" hidden="1" outlineLevel="1" x14ac:dyDescent="0.25">
      <c r="B67" s="88" t="s">
        <v>42</v>
      </c>
      <c r="C67" s="89">
        <v>3049648</v>
      </c>
      <c r="D67" s="90">
        <f t="shared" si="16"/>
        <v>-3.0898829095330149E-2</v>
      </c>
      <c r="E67" s="91">
        <v>1081197</v>
      </c>
      <c r="F67" s="92">
        <f t="shared" si="16"/>
        <v>-2.5021980350693696E-2</v>
      </c>
      <c r="G67" s="89">
        <v>940907</v>
      </c>
      <c r="H67" s="90">
        <f t="shared" si="17"/>
        <v>-6.0253586820276928E-2</v>
      </c>
      <c r="I67" s="91">
        <v>522636</v>
      </c>
      <c r="J67" s="92">
        <f t="shared" si="18"/>
        <v>-1.6238661453931491E-2</v>
      </c>
    </row>
    <row r="68" spans="2:15" hidden="1" outlineLevel="1" x14ac:dyDescent="0.25">
      <c r="B68" s="88" t="s">
        <v>43</v>
      </c>
      <c r="C68" s="89">
        <v>3227637</v>
      </c>
      <c r="D68" s="90">
        <f t="shared" si="16"/>
        <v>-5.6395205550938021E-2</v>
      </c>
      <c r="E68" s="91">
        <v>1162355</v>
      </c>
      <c r="F68" s="92">
        <f t="shared" si="16"/>
        <v>-6.4817630768884138E-2</v>
      </c>
      <c r="G68" s="89">
        <v>1022615</v>
      </c>
      <c r="H68" s="90">
        <f t="shared" si="17"/>
        <v>-5.5476328141885189E-2</v>
      </c>
      <c r="I68" s="91">
        <v>545932</v>
      </c>
      <c r="J68" s="92">
        <f t="shared" si="18"/>
        <v>-8.1423600594961676E-2</v>
      </c>
    </row>
    <row r="69" spans="2:15" collapsed="1" x14ac:dyDescent="0.25">
      <c r="B69" s="37">
        <v>2010</v>
      </c>
      <c r="C69" s="97">
        <v>36229392</v>
      </c>
      <c r="D69" s="98">
        <f>C69/C82-1</f>
        <v>2.8979059372828964E-3</v>
      </c>
      <c r="E69" s="97">
        <v>13694711</v>
      </c>
      <c r="F69" s="98">
        <f>E69/E82-1</f>
        <v>1.2961071591193862E-2</v>
      </c>
      <c r="G69" s="97">
        <v>11594454</v>
      </c>
      <c r="H69" s="98">
        <f>G69/G82-1</f>
        <v>2.8574515770976694E-2</v>
      </c>
      <c r="I69" s="97">
        <v>5116562</v>
      </c>
      <c r="J69" s="98">
        <f>I69/I82-1</f>
        <v>-0.10016953504486348</v>
      </c>
    </row>
    <row r="70" spans="2:15" ht="15" hidden="1" customHeight="1" outlineLevel="1" x14ac:dyDescent="0.25">
      <c r="B70" s="88" t="s">
        <v>32</v>
      </c>
      <c r="C70" s="89">
        <v>3020076</v>
      </c>
      <c r="D70" s="90">
        <f t="shared" si="16"/>
        <v>-0.10062421660235699</v>
      </c>
      <c r="E70" s="91">
        <v>1114181</v>
      </c>
      <c r="F70" s="92">
        <f t="shared" si="16"/>
        <v>-9.2075037504899426E-2</v>
      </c>
      <c r="G70" s="89">
        <v>916285</v>
      </c>
      <c r="H70" s="90">
        <f t="shared" ref="H70:H108" si="19">G70/G83-1</f>
        <v>-0.12024590887968012</v>
      </c>
      <c r="I70" s="91">
        <v>507642</v>
      </c>
      <c r="J70" s="92">
        <f t="shared" ref="J70:J108" si="20">I70/I83-1</f>
        <v>-0.12698887673607528</v>
      </c>
      <c r="L70" s="93"/>
      <c r="M70" s="93"/>
      <c r="N70" s="93"/>
    </row>
    <row r="71" spans="2:15" ht="15" hidden="1" customHeight="1" outlineLevel="1" x14ac:dyDescent="0.25">
      <c r="B71" s="88" t="s">
        <v>33</v>
      </c>
      <c r="C71" s="89">
        <v>2997672</v>
      </c>
      <c r="D71" s="90">
        <f t="shared" si="16"/>
        <v>-0.11885319628502189</v>
      </c>
      <c r="E71" s="91">
        <v>1140718</v>
      </c>
      <c r="F71" s="92">
        <f t="shared" si="16"/>
        <v>-9.1916617178084081E-2</v>
      </c>
      <c r="G71" s="89">
        <v>890587</v>
      </c>
      <c r="H71" s="90">
        <f t="shared" si="19"/>
        <v>-0.16278385482275881</v>
      </c>
      <c r="I71" s="91">
        <v>487497</v>
      </c>
      <c r="J71" s="92">
        <f t="shared" si="20"/>
        <v>-0.11267867121220665</v>
      </c>
      <c r="M71" s="93"/>
      <c r="N71" s="93"/>
      <c r="O71" s="93"/>
    </row>
    <row r="72" spans="2:15" ht="15" hidden="1" customHeight="1" outlineLevel="1" x14ac:dyDescent="0.25">
      <c r="B72" s="88" t="s">
        <v>34</v>
      </c>
      <c r="C72" s="89">
        <v>2877459</v>
      </c>
      <c r="D72" s="90">
        <f t="shared" si="16"/>
        <v>-0.12571846305344481</v>
      </c>
      <c r="E72" s="91">
        <v>1098407</v>
      </c>
      <c r="F72" s="92">
        <f t="shared" si="16"/>
        <v>-0.14627355913207107</v>
      </c>
      <c r="G72" s="89">
        <v>933356</v>
      </c>
      <c r="H72" s="90">
        <f t="shared" si="19"/>
        <v>-9.4199361231962486E-2</v>
      </c>
      <c r="I72" s="91">
        <v>374772</v>
      </c>
      <c r="J72" s="92">
        <f t="shared" si="20"/>
        <v>-0.21729922998043105</v>
      </c>
    </row>
    <row r="73" spans="2:15" ht="15" hidden="1" customHeight="1" outlineLevel="1" x14ac:dyDescent="0.25">
      <c r="B73" s="88" t="s">
        <v>35</v>
      </c>
      <c r="C73" s="89">
        <v>2717430</v>
      </c>
      <c r="D73" s="90">
        <f t="shared" si="16"/>
        <v>-0.11981197986997827</v>
      </c>
      <c r="E73" s="91">
        <v>1057672</v>
      </c>
      <c r="F73" s="92">
        <f t="shared" si="16"/>
        <v>-0.1130276103356781</v>
      </c>
      <c r="G73" s="89">
        <v>847650</v>
      </c>
      <c r="H73" s="90">
        <f t="shared" si="19"/>
        <v>-9.9423095311454213E-2</v>
      </c>
      <c r="I73" s="91">
        <v>391880</v>
      </c>
      <c r="J73" s="92">
        <f t="shared" si="20"/>
        <v>-0.22710382858540357</v>
      </c>
    </row>
    <row r="74" spans="2:15" ht="15" hidden="1" customHeight="1" outlineLevel="1" x14ac:dyDescent="0.25">
      <c r="B74" s="88" t="s">
        <v>36</v>
      </c>
      <c r="C74" s="89">
        <v>3569884</v>
      </c>
      <c r="D74" s="90">
        <f t="shared" si="16"/>
        <v>-0.14115038584531348</v>
      </c>
      <c r="E74" s="91">
        <v>1396843</v>
      </c>
      <c r="F74" s="92">
        <f t="shared" si="16"/>
        <v>-0.12639381489850454</v>
      </c>
      <c r="G74" s="89">
        <v>1092609</v>
      </c>
      <c r="H74" s="90">
        <f t="shared" si="19"/>
        <v>-0.11538875696384754</v>
      </c>
      <c r="I74" s="91">
        <v>563855</v>
      </c>
      <c r="J74" s="92">
        <f t="shared" si="20"/>
        <v>-0.24445590856101518</v>
      </c>
    </row>
    <row r="75" spans="2:15" ht="15" hidden="1" customHeight="1" outlineLevel="1" x14ac:dyDescent="0.25">
      <c r="B75" s="88" t="s">
        <v>37</v>
      </c>
      <c r="C75" s="89">
        <v>3179133</v>
      </c>
      <c r="D75" s="90">
        <f t="shared" si="16"/>
        <v>-0.16385121540279957</v>
      </c>
      <c r="E75" s="91">
        <v>1229282</v>
      </c>
      <c r="F75" s="92">
        <f t="shared" si="16"/>
        <v>-0.17766683546607032</v>
      </c>
      <c r="G75" s="89">
        <v>1016816</v>
      </c>
      <c r="H75" s="90">
        <f t="shared" si="19"/>
        <v>-0.13327628003395919</v>
      </c>
      <c r="I75" s="91">
        <v>454550</v>
      </c>
      <c r="J75" s="92">
        <f t="shared" si="20"/>
        <v>-0.24326043128578301</v>
      </c>
      <c r="M75" s="87"/>
      <c r="N75" s="87"/>
      <c r="O75" s="87"/>
    </row>
    <row r="76" spans="2:15" ht="15" hidden="1" customHeight="1" outlineLevel="1" x14ac:dyDescent="0.25">
      <c r="B76" s="88" t="s">
        <v>38</v>
      </c>
      <c r="C76" s="89">
        <v>2568608</v>
      </c>
      <c r="D76" s="90">
        <f t="shared" si="16"/>
        <v>-0.16802419155012427</v>
      </c>
      <c r="E76" s="91">
        <v>969193</v>
      </c>
      <c r="F76" s="92">
        <f t="shared" si="16"/>
        <v>-0.20338817271116283</v>
      </c>
      <c r="G76" s="89">
        <v>809527</v>
      </c>
      <c r="H76" s="90">
        <f t="shared" si="19"/>
        <v>-0.18128786859779866</v>
      </c>
      <c r="I76" s="91">
        <v>403842</v>
      </c>
      <c r="J76" s="92">
        <f t="shared" si="20"/>
        <v>-0.20322858134983268</v>
      </c>
    </row>
    <row r="77" spans="2:15" ht="15" hidden="1" customHeight="1" outlineLevel="1" x14ac:dyDescent="0.25">
      <c r="B77" s="88" t="s">
        <v>39</v>
      </c>
      <c r="C77" s="89">
        <v>2423108</v>
      </c>
      <c r="D77" s="90">
        <f t="shared" si="16"/>
        <v>-0.18381636922596034</v>
      </c>
      <c r="E77" s="91">
        <v>902016</v>
      </c>
      <c r="F77" s="92">
        <f t="shared" si="16"/>
        <v>-0.24811887179820602</v>
      </c>
      <c r="G77" s="89">
        <v>747735</v>
      </c>
      <c r="H77" s="90">
        <f t="shared" si="19"/>
        <v>-0.15025961495845819</v>
      </c>
      <c r="I77" s="91">
        <v>378076</v>
      </c>
      <c r="J77" s="92">
        <f t="shared" si="20"/>
        <v>-0.25850731047196918</v>
      </c>
    </row>
    <row r="78" spans="2:15" ht="15" hidden="1" customHeight="1" outlineLevel="1" x14ac:dyDescent="0.25">
      <c r="B78" s="88" t="s">
        <v>40</v>
      </c>
      <c r="C78" s="89">
        <v>2918443</v>
      </c>
      <c r="D78" s="90">
        <f t="shared" si="16"/>
        <v>-0.13583689398582843</v>
      </c>
      <c r="E78" s="91">
        <v>1101209</v>
      </c>
      <c r="F78" s="92">
        <f t="shared" si="16"/>
        <v>-0.16406812804258264</v>
      </c>
      <c r="G78" s="89">
        <v>898231</v>
      </c>
      <c r="H78" s="90">
        <f t="shared" si="19"/>
        <v>-8.3659359930302601E-2</v>
      </c>
      <c r="I78" s="91">
        <v>450984</v>
      </c>
      <c r="J78" s="92">
        <f t="shared" si="20"/>
        <v>-0.26445855052419376</v>
      </c>
    </row>
    <row r="79" spans="2:15" ht="15" hidden="1" customHeight="1" outlineLevel="1" x14ac:dyDescent="0.25">
      <c r="B79" s="88" t="s">
        <v>41</v>
      </c>
      <c r="C79" s="89">
        <v>3285471</v>
      </c>
      <c r="D79" s="90">
        <f t="shared" si="16"/>
        <v>-0.17517913745897196</v>
      </c>
      <c r="E79" s="91">
        <v>1158100</v>
      </c>
      <c r="F79" s="92">
        <f t="shared" si="16"/>
        <v>-0.23331495125217727</v>
      </c>
      <c r="G79" s="89">
        <v>1035643</v>
      </c>
      <c r="H79" s="90">
        <f t="shared" si="19"/>
        <v>-0.16210452223089711</v>
      </c>
      <c r="I79" s="91">
        <v>547455</v>
      </c>
      <c r="J79" s="92">
        <f t="shared" si="20"/>
        <v>-0.17383614503649758</v>
      </c>
    </row>
    <row r="80" spans="2:15" ht="15" hidden="1" customHeight="1" outlineLevel="1" x14ac:dyDescent="0.25">
      <c r="B80" s="88" t="s">
        <v>42</v>
      </c>
      <c r="C80" s="89">
        <v>3146883</v>
      </c>
      <c r="D80" s="90">
        <f t="shared" si="16"/>
        <v>-0.16047434562851515</v>
      </c>
      <c r="E80" s="91">
        <v>1108945</v>
      </c>
      <c r="F80" s="92">
        <f t="shared" si="16"/>
        <v>-0.20602548433773582</v>
      </c>
      <c r="G80" s="89">
        <v>1001235</v>
      </c>
      <c r="H80" s="90">
        <f t="shared" si="19"/>
        <v>-0.16602043561664603</v>
      </c>
      <c r="I80" s="91">
        <v>531263</v>
      </c>
      <c r="J80" s="92">
        <f t="shared" si="20"/>
        <v>-0.16080813186639598</v>
      </c>
    </row>
    <row r="81" spans="2:10" ht="15" hidden="1" customHeight="1" outlineLevel="1" x14ac:dyDescent="0.25">
      <c r="B81" s="88" t="s">
        <v>43</v>
      </c>
      <c r="C81" s="89">
        <v>3420539</v>
      </c>
      <c r="D81" s="90">
        <f t="shared" si="16"/>
        <v>-9.9811253323199511E-2</v>
      </c>
      <c r="E81" s="91">
        <v>1242918</v>
      </c>
      <c r="F81" s="92">
        <f t="shared" si="16"/>
        <v>-0.14317681089085155</v>
      </c>
      <c r="G81" s="89">
        <v>1082678</v>
      </c>
      <c r="H81" s="90">
        <f t="shared" si="19"/>
        <v>-0.10436098286529238</v>
      </c>
      <c r="I81" s="91">
        <v>594324</v>
      </c>
      <c r="J81" s="92">
        <f t="shared" si="20"/>
        <v>-6.7863041156349002E-2</v>
      </c>
    </row>
    <row r="82" spans="2:10" collapsed="1" x14ac:dyDescent="0.25">
      <c r="B82" s="37">
        <v>2009</v>
      </c>
      <c r="C82" s="97">
        <v>36124706</v>
      </c>
      <c r="D82" s="98">
        <f t="shared" si="16"/>
        <v>-0.1411573422777006</v>
      </c>
      <c r="E82" s="97">
        <v>13519484</v>
      </c>
      <c r="F82" s="98">
        <f t="shared" si="16"/>
        <v>-0.16276246416833373</v>
      </c>
      <c r="G82" s="97">
        <v>11272352</v>
      </c>
      <c r="H82" s="98">
        <f t="shared" si="19"/>
        <v>-0.13153237221397163</v>
      </c>
      <c r="I82" s="97">
        <v>5686140</v>
      </c>
      <c r="J82" s="98">
        <f t="shared" si="20"/>
        <v>-0.1907996498579807</v>
      </c>
    </row>
    <row r="83" spans="2:10" ht="15" hidden="1" customHeight="1" outlineLevel="1" x14ac:dyDescent="0.25">
      <c r="B83" s="88" t="s">
        <v>32</v>
      </c>
      <c r="C83" s="89">
        <v>3357969</v>
      </c>
      <c r="D83" s="90">
        <f t="shared" si="16"/>
        <v>-7.3087376260990933E-2</v>
      </c>
      <c r="E83" s="91">
        <v>1227173</v>
      </c>
      <c r="F83" s="92">
        <f t="shared" si="16"/>
        <v>-9.7680844634016717E-2</v>
      </c>
      <c r="G83" s="89">
        <v>1041524</v>
      </c>
      <c r="H83" s="90">
        <f t="shared" si="19"/>
        <v>-7.734611347096787E-2</v>
      </c>
      <c r="I83" s="91">
        <v>581484</v>
      </c>
      <c r="J83" s="92">
        <f t="shared" si="20"/>
        <v>-7.5771350825550421E-2</v>
      </c>
    </row>
    <row r="84" spans="2:10" ht="15" hidden="1" customHeight="1" outlineLevel="1" x14ac:dyDescent="0.25">
      <c r="B84" s="88" t="s">
        <v>33</v>
      </c>
      <c r="C84" s="89">
        <v>3402012</v>
      </c>
      <c r="D84" s="90">
        <f t="shared" si="16"/>
        <v>-6.7762877199155191E-2</v>
      </c>
      <c r="E84" s="91">
        <v>1256182</v>
      </c>
      <c r="F84" s="92">
        <f t="shared" si="16"/>
        <v>-9.2129046432750328E-2</v>
      </c>
      <c r="G84" s="89">
        <v>1063748</v>
      </c>
      <c r="H84" s="90">
        <f t="shared" si="19"/>
        <v>-5.7954817169829753E-2</v>
      </c>
      <c r="I84" s="91">
        <v>549403</v>
      </c>
      <c r="J84" s="92">
        <f t="shared" si="20"/>
        <v>-9.6544556686010696E-2</v>
      </c>
    </row>
    <row r="85" spans="2:10" ht="15" hidden="1" customHeight="1" outlineLevel="1" x14ac:dyDescent="0.25">
      <c r="B85" s="88" t="s">
        <v>34</v>
      </c>
      <c r="C85" s="89">
        <v>3291227</v>
      </c>
      <c r="D85" s="90">
        <f t="shared" si="16"/>
        <v>-4.4851448513034131E-2</v>
      </c>
      <c r="E85" s="91">
        <v>1286603</v>
      </c>
      <c r="F85" s="92">
        <f t="shared" si="16"/>
        <v>-6.4076357689890395E-2</v>
      </c>
      <c r="G85" s="89">
        <v>1030421</v>
      </c>
      <c r="H85" s="90">
        <f t="shared" si="19"/>
        <v>-6.7350550603041404E-3</v>
      </c>
      <c r="I85" s="91">
        <v>478819</v>
      </c>
      <c r="J85" s="92">
        <f t="shared" si="20"/>
        <v>-7.7478695959601773E-2</v>
      </c>
    </row>
    <row r="86" spans="2:10" ht="15" hidden="1" customHeight="1" outlineLevel="1" x14ac:dyDescent="0.25">
      <c r="B86" s="88" t="s">
        <v>35</v>
      </c>
      <c r="C86" s="89">
        <v>3087329</v>
      </c>
      <c r="D86" s="90">
        <f t="shared" si="16"/>
        <v>-4.1075012121172594E-2</v>
      </c>
      <c r="E86" s="91">
        <v>1192452</v>
      </c>
      <c r="F86" s="92">
        <f t="shared" si="16"/>
        <v>-4.1001741144490844E-2</v>
      </c>
      <c r="G86" s="89">
        <v>941230</v>
      </c>
      <c r="H86" s="90">
        <f t="shared" si="19"/>
        <v>-6.6907985689711458E-3</v>
      </c>
      <c r="I86" s="91">
        <v>507028</v>
      </c>
      <c r="J86" s="92">
        <f t="shared" si="20"/>
        <v>-9.5819958627576862E-2</v>
      </c>
    </row>
    <row r="87" spans="2:10" ht="13.5" hidden="1" customHeight="1" outlineLevel="1" x14ac:dyDescent="0.25">
      <c r="B87" s="88" t="s">
        <v>36</v>
      </c>
      <c r="C87" s="89">
        <v>4156588</v>
      </c>
      <c r="D87" s="90">
        <f t="shared" si="16"/>
        <v>-1.7439634036220064E-2</v>
      </c>
      <c r="E87" s="91">
        <v>1598939</v>
      </c>
      <c r="F87" s="92">
        <f t="shared" si="16"/>
        <v>-2.3279694132551931E-2</v>
      </c>
      <c r="G87" s="89">
        <v>1235129</v>
      </c>
      <c r="H87" s="90">
        <f t="shared" si="19"/>
        <v>1.4205606862704112E-2</v>
      </c>
      <c r="I87" s="91">
        <v>746290</v>
      </c>
      <c r="J87" s="92">
        <f t="shared" si="20"/>
        <v>-3.5677690040457399E-2</v>
      </c>
    </row>
    <row r="88" spans="2:10" ht="13.5" hidden="1" customHeight="1" outlineLevel="1" x14ac:dyDescent="0.25">
      <c r="B88" s="88" t="s">
        <v>37</v>
      </c>
      <c r="C88" s="89">
        <v>3802114</v>
      </c>
      <c r="D88" s="90">
        <f t="shared" si="16"/>
        <v>3.2414452282811146E-2</v>
      </c>
      <c r="E88" s="91">
        <v>1494871</v>
      </c>
      <c r="F88" s="92">
        <f t="shared" si="16"/>
        <v>5.8478364463779631E-2</v>
      </c>
      <c r="G88" s="89">
        <v>1173172</v>
      </c>
      <c r="H88" s="90">
        <f t="shared" si="19"/>
        <v>5.9619947559663711E-2</v>
      </c>
      <c r="I88" s="91">
        <v>600669</v>
      </c>
      <c r="J88" s="92">
        <f t="shared" si="20"/>
        <v>-8.5029474934881E-2</v>
      </c>
    </row>
    <row r="89" spans="2:10" ht="15" hidden="1" customHeight="1" outlineLevel="1" x14ac:dyDescent="0.25">
      <c r="B89" s="88" t="s">
        <v>38</v>
      </c>
      <c r="C89" s="89">
        <v>3087359</v>
      </c>
      <c r="D89" s="90">
        <f t="shared" si="16"/>
        <v>5.3191050247438643E-2</v>
      </c>
      <c r="E89" s="91">
        <v>1216644</v>
      </c>
      <c r="F89" s="92">
        <f t="shared" si="16"/>
        <v>0.10804253505426176</v>
      </c>
      <c r="G89" s="89">
        <v>988781</v>
      </c>
      <c r="H89" s="90">
        <f t="shared" si="19"/>
        <v>0.1353905793382042</v>
      </c>
      <c r="I89" s="91">
        <v>506848</v>
      </c>
      <c r="J89" s="92">
        <f t="shared" si="20"/>
        <v>-2.2996349112722636E-2</v>
      </c>
    </row>
    <row r="90" spans="2:10" ht="15" hidden="1" customHeight="1" outlineLevel="1" x14ac:dyDescent="0.25">
      <c r="B90" s="88" t="s">
        <v>39</v>
      </c>
      <c r="C90" s="89">
        <v>2968827</v>
      </c>
      <c r="D90" s="90">
        <f t="shared" si="16"/>
        <v>9.5694103058083568E-2</v>
      </c>
      <c r="E90" s="91">
        <v>1199679</v>
      </c>
      <c r="F90" s="92">
        <f t="shared" si="16"/>
        <v>0.19350856074096923</v>
      </c>
      <c r="G90" s="89">
        <v>879957</v>
      </c>
      <c r="H90" s="90">
        <f t="shared" si="19"/>
        <v>4.3191420753884824E-2</v>
      </c>
      <c r="I90" s="91">
        <v>509885</v>
      </c>
      <c r="J90" s="92">
        <f t="shared" si="20"/>
        <v>0.18899488616887061</v>
      </c>
    </row>
    <row r="91" spans="2:10" ht="15" hidden="1" customHeight="1" outlineLevel="1" x14ac:dyDescent="0.25">
      <c r="B91" s="88" t="s">
        <v>40</v>
      </c>
      <c r="C91" s="89">
        <v>3377190</v>
      </c>
      <c r="D91" s="90">
        <f t="shared" si="16"/>
        <v>2.2995041009888029E-2</v>
      </c>
      <c r="E91" s="91">
        <v>1317343</v>
      </c>
      <c r="F91" s="92">
        <f t="shared" si="16"/>
        <v>1.5665862775091188E-2</v>
      </c>
      <c r="G91" s="89">
        <v>980237</v>
      </c>
      <c r="H91" s="90">
        <f t="shared" si="19"/>
        <v>6.3934607720127046E-2</v>
      </c>
      <c r="I91" s="91">
        <v>613132</v>
      </c>
      <c r="J91" s="92">
        <f t="shared" si="20"/>
        <v>0.10866361563512017</v>
      </c>
    </row>
    <row r="92" spans="2:10" ht="15" hidden="1" customHeight="1" outlineLevel="1" x14ac:dyDescent="0.25">
      <c r="B92" s="88" t="s">
        <v>41</v>
      </c>
      <c r="C92" s="89">
        <v>3983254</v>
      </c>
      <c r="D92" s="90">
        <f t="shared" si="16"/>
        <v>3.0876709520935686E-2</v>
      </c>
      <c r="E92" s="91">
        <v>1510529</v>
      </c>
      <c r="F92" s="92">
        <f t="shared" si="16"/>
        <v>6.5267447166076353E-2</v>
      </c>
      <c r="G92" s="89">
        <v>1236005</v>
      </c>
      <c r="H92" s="90">
        <f t="shared" si="19"/>
        <v>6.4159244415554317E-2</v>
      </c>
      <c r="I92" s="91">
        <v>662647</v>
      </c>
      <c r="J92" s="92">
        <f t="shared" si="20"/>
        <v>-2.3091211982721793E-2</v>
      </c>
    </row>
    <row r="93" spans="2:10" ht="15" hidden="1" customHeight="1" outlineLevel="1" x14ac:dyDescent="0.25">
      <c r="B93" s="88" t="s">
        <v>42</v>
      </c>
      <c r="C93" s="89">
        <v>3748406</v>
      </c>
      <c r="D93" s="90">
        <f t="shared" si="16"/>
        <v>5.9235601833850238E-2</v>
      </c>
      <c r="E93" s="91">
        <v>1396701</v>
      </c>
      <c r="F93" s="92">
        <f t="shared" si="16"/>
        <v>8.3445489163613606E-2</v>
      </c>
      <c r="G93" s="89">
        <v>1200551</v>
      </c>
      <c r="H93" s="90">
        <f t="shared" si="19"/>
        <v>0.1040351437023932</v>
      </c>
      <c r="I93" s="91">
        <v>633065</v>
      </c>
      <c r="J93" s="92">
        <f t="shared" si="20"/>
        <v>1.6640356638718545E-2</v>
      </c>
    </row>
    <row r="94" spans="2:10" ht="15" hidden="1" customHeight="1" outlineLevel="1" x14ac:dyDescent="0.25">
      <c r="B94" s="88" t="s">
        <v>43</v>
      </c>
      <c r="C94" s="89">
        <v>3799802</v>
      </c>
      <c r="D94" s="90">
        <f t="shared" si="16"/>
        <v>1.5006585866151667E-2</v>
      </c>
      <c r="E94" s="91">
        <v>1450612</v>
      </c>
      <c r="F94" s="92">
        <f t="shared" si="16"/>
        <v>3.2811757979732681E-2</v>
      </c>
      <c r="G94" s="89">
        <v>1208833</v>
      </c>
      <c r="H94" s="90">
        <f t="shared" si="19"/>
        <v>6.4048926605690282E-2</v>
      </c>
      <c r="I94" s="91">
        <v>637593</v>
      </c>
      <c r="J94" s="92">
        <f t="shared" si="20"/>
        <v>-8.9654175494007227E-3</v>
      </c>
    </row>
    <row r="95" spans="2:10" collapsed="1" x14ac:dyDescent="0.25">
      <c r="B95" s="37">
        <v>2008</v>
      </c>
      <c r="C95" s="97">
        <v>42062077</v>
      </c>
      <c r="D95" s="98">
        <f t="shared" si="16"/>
        <v>2.9322277811290043E-3</v>
      </c>
      <c r="E95" s="97">
        <v>16147728</v>
      </c>
      <c r="F95" s="98">
        <f t="shared" si="16"/>
        <v>1.411494936624913E-2</v>
      </c>
      <c r="G95" s="97">
        <v>12979588</v>
      </c>
      <c r="H95" s="98">
        <f t="shared" si="19"/>
        <v>3.1050786105855765E-2</v>
      </c>
      <c r="I95" s="97">
        <v>7026863</v>
      </c>
      <c r="J95" s="98">
        <f t="shared" si="20"/>
        <v>-2.3026275085405223E-2</v>
      </c>
    </row>
    <row r="96" spans="2:10" ht="15" hidden="1" customHeight="1" outlineLevel="1" x14ac:dyDescent="0.25">
      <c r="B96" s="88" t="s">
        <v>32</v>
      </c>
      <c r="C96" s="89">
        <v>3622746</v>
      </c>
      <c r="D96" s="90">
        <f t="shared" si="16"/>
        <v>1.0631483921937912E-2</v>
      </c>
      <c r="E96" s="91">
        <v>1360021</v>
      </c>
      <c r="F96" s="92">
        <f t="shared" si="16"/>
        <v>3.7176087664429813E-2</v>
      </c>
      <c r="G96" s="89">
        <v>1128835</v>
      </c>
      <c r="H96" s="90">
        <f t="shared" si="19"/>
        <v>8.9468862422630302E-3</v>
      </c>
      <c r="I96" s="91">
        <v>629156</v>
      </c>
      <c r="J96" s="92">
        <f t="shared" si="20"/>
        <v>3.0739212277991479E-2</v>
      </c>
    </row>
    <row r="97" spans="2:12" ht="15" hidden="1" customHeight="1" outlineLevel="1" x14ac:dyDescent="0.25">
      <c r="B97" s="88" t="s">
        <v>33</v>
      </c>
      <c r="C97" s="89">
        <v>3649299</v>
      </c>
      <c r="D97" s="90">
        <f t="shared" si="16"/>
        <v>1.7668444628620383E-2</v>
      </c>
      <c r="E97" s="91">
        <v>1383657</v>
      </c>
      <c r="F97" s="92">
        <f t="shared" si="16"/>
        <v>4.4559545594549999E-2</v>
      </c>
      <c r="G97" s="89">
        <v>1129190</v>
      </c>
      <c r="H97" s="90">
        <f t="shared" si="19"/>
        <v>3.1531790772221457E-2</v>
      </c>
      <c r="I97" s="91">
        <v>608113</v>
      </c>
      <c r="J97" s="92">
        <f t="shared" si="20"/>
        <v>8.5244281253058496E-3</v>
      </c>
    </row>
    <row r="98" spans="2:12" ht="15" hidden="1" customHeight="1" outlineLevel="1" x14ac:dyDescent="0.25">
      <c r="B98" s="88" t="s">
        <v>34</v>
      </c>
      <c r="C98" s="89">
        <v>3445775</v>
      </c>
      <c r="D98" s="90">
        <f t="shared" si="16"/>
        <v>-6.5837034579028564E-2</v>
      </c>
      <c r="E98" s="91">
        <v>1374688</v>
      </c>
      <c r="F98" s="92">
        <f t="shared" si="16"/>
        <v>-2.2951285732561888E-2</v>
      </c>
      <c r="G98" s="89">
        <v>1037408</v>
      </c>
      <c r="H98" s="90">
        <f t="shared" si="19"/>
        <v>-0.10735339291722135</v>
      </c>
      <c r="I98" s="91">
        <v>519033</v>
      </c>
      <c r="J98" s="92">
        <f t="shared" si="20"/>
        <v>-7.8429701440860811E-2</v>
      </c>
    </row>
    <row r="99" spans="2:12" ht="15" hidden="1" customHeight="1" outlineLevel="1" x14ac:dyDescent="0.25">
      <c r="B99" s="88" t="s">
        <v>35</v>
      </c>
      <c r="C99" s="89">
        <v>3219573</v>
      </c>
      <c r="D99" s="90">
        <f t="shared" si="16"/>
        <v>-7.6750556819058402E-2</v>
      </c>
      <c r="E99" s="91">
        <v>1243435</v>
      </c>
      <c r="F99" s="92">
        <f t="shared" si="16"/>
        <v>-5.5843672644990794E-2</v>
      </c>
      <c r="G99" s="89">
        <v>947570</v>
      </c>
      <c r="H99" s="90">
        <f t="shared" si="19"/>
        <v>-9.0699720848643195E-2</v>
      </c>
      <c r="I99" s="91">
        <v>560760</v>
      </c>
      <c r="J99" s="92">
        <f t="shared" si="20"/>
        <v>-9.3703635464445378E-2</v>
      </c>
    </row>
    <row r="100" spans="2:12" ht="15" hidden="1" customHeight="1" outlineLevel="1" x14ac:dyDescent="0.25">
      <c r="B100" s="88" t="s">
        <v>36</v>
      </c>
      <c r="C100" s="89">
        <v>4230364</v>
      </c>
      <c r="D100" s="90">
        <f t="shared" si="16"/>
        <v>-6.9784562610975764E-2</v>
      </c>
      <c r="E100" s="91">
        <v>1637049</v>
      </c>
      <c r="F100" s="92">
        <f t="shared" si="16"/>
        <v>-5.6503218570596148E-2</v>
      </c>
      <c r="G100" s="89">
        <v>1217829</v>
      </c>
      <c r="H100" s="90">
        <f t="shared" si="19"/>
        <v>-9.9613178545604586E-2</v>
      </c>
      <c r="I100" s="91">
        <v>773901</v>
      </c>
      <c r="J100" s="92">
        <f t="shared" si="20"/>
        <v>-1.3515546128509248E-2</v>
      </c>
    </row>
    <row r="101" spans="2:12" ht="15" hidden="1" customHeight="1" outlineLevel="1" x14ac:dyDescent="0.25">
      <c r="B101" s="88" t="s">
        <v>37</v>
      </c>
      <c r="C101" s="89">
        <v>3682740</v>
      </c>
      <c r="D101" s="90">
        <f t="shared" si="16"/>
        <v>-8.5730656550322304E-2</v>
      </c>
      <c r="E101" s="91">
        <v>1412283</v>
      </c>
      <c r="F101" s="92">
        <f t="shared" si="16"/>
        <v>-7.5245645947676687E-2</v>
      </c>
      <c r="G101" s="89">
        <v>1107163</v>
      </c>
      <c r="H101" s="90">
        <f t="shared" si="19"/>
        <v>-8.1355676253345832E-2</v>
      </c>
      <c r="I101" s="91">
        <v>656490</v>
      </c>
      <c r="J101" s="92">
        <f t="shared" si="20"/>
        <v>-7.6680951490201932E-2</v>
      </c>
    </row>
    <row r="102" spans="2:12" ht="15" hidden="1" customHeight="1" outlineLevel="1" thickBot="1" x14ac:dyDescent="0.25">
      <c r="B102" s="88" t="s">
        <v>38</v>
      </c>
      <c r="C102" s="89">
        <v>2931433</v>
      </c>
      <c r="D102" s="90">
        <f t="shared" si="16"/>
        <v>-7.9909843855735074E-2</v>
      </c>
      <c r="E102" s="91">
        <v>1098012</v>
      </c>
      <c r="F102" s="92">
        <f t="shared" si="16"/>
        <v>-8.5760246991909317E-2</v>
      </c>
      <c r="G102" s="89">
        <v>870873</v>
      </c>
      <c r="H102" s="90">
        <f t="shared" si="19"/>
        <v>-9.5817833155619869E-2</v>
      </c>
      <c r="I102" s="91">
        <v>518778</v>
      </c>
      <c r="J102" s="92">
        <f t="shared" si="20"/>
        <v>-5.9211612011700554E-2</v>
      </c>
    </row>
    <row r="103" spans="2:12" ht="16.5" hidden="1" customHeight="1" outlineLevel="1" thickBot="1" x14ac:dyDescent="0.3">
      <c r="B103" s="88" t="s">
        <v>39</v>
      </c>
      <c r="C103" s="89">
        <v>2709540</v>
      </c>
      <c r="D103" s="90">
        <f t="shared" si="16"/>
        <v>-9.3656559277397911E-2</v>
      </c>
      <c r="E103" s="91">
        <v>1005170</v>
      </c>
      <c r="F103" s="92">
        <f t="shared" si="16"/>
        <v>-0.11041549402972928</v>
      </c>
      <c r="G103" s="89">
        <v>843524</v>
      </c>
      <c r="H103" s="90">
        <f t="shared" si="19"/>
        <v>-5.591699916618631E-2</v>
      </c>
      <c r="I103" s="91">
        <v>428837</v>
      </c>
      <c r="J103" s="92">
        <f t="shared" si="20"/>
        <v>-0.16024305419568097</v>
      </c>
      <c r="L103" s="40" t="s">
        <v>44</v>
      </c>
    </row>
    <row r="104" spans="2:12" ht="15" hidden="1" customHeight="1" outlineLevel="1" x14ac:dyDescent="0.25">
      <c r="B104" s="88" t="s">
        <v>40</v>
      </c>
      <c r="C104" s="89">
        <v>3301277</v>
      </c>
      <c r="D104" s="90">
        <f t="shared" si="16"/>
        <v>-7.8833618272889594E-2</v>
      </c>
      <c r="E104" s="91">
        <v>1297024</v>
      </c>
      <c r="F104" s="92">
        <f t="shared" si="16"/>
        <v>-7.7182934247832624E-2</v>
      </c>
      <c r="G104" s="89">
        <v>921332</v>
      </c>
      <c r="H104" s="90">
        <f t="shared" si="19"/>
        <v>-0.1249494249161831</v>
      </c>
      <c r="I104" s="91">
        <v>553037</v>
      </c>
      <c r="J104" s="92">
        <f t="shared" si="20"/>
        <v>-6.5807988243143933E-2</v>
      </c>
    </row>
    <row r="105" spans="2:12" ht="15" hidden="1" customHeight="1" outlineLevel="1" x14ac:dyDescent="0.25">
      <c r="B105" s="88" t="s">
        <v>41</v>
      </c>
      <c r="C105" s="89">
        <v>3863948</v>
      </c>
      <c r="D105" s="90">
        <f t="shared" si="16"/>
        <v>-1.5442163722078073E-3</v>
      </c>
      <c r="E105" s="91">
        <v>1417981</v>
      </c>
      <c r="F105" s="92">
        <f t="shared" si="16"/>
        <v>-1.4362830554327521E-2</v>
      </c>
      <c r="G105" s="89">
        <v>1161485</v>
      </c>
      <c r="H105" s="90">
        <f t="shared" si="19"/>
        <v>-1.0291735509725508E-2</v>
      </c>
      <c r="I105" s="91">
        <v>678310</v>
      </c>
      <c r="J105" s="92">
        <f t="shared" si="20"/>
        <v>-1.4293478418823891E-2</v>
      </c>
    </row>
    <row r="106" spans="2:12" ht="15" hidden="1" customHeight="1" outlineLevel="1" x14ac:dyDescent="0.25">
      <c r="B106" s="88" t="s">
        <v>42</v>
      </c>
      <c r="C106" s="89">
        <v>3538784</v>
      </c>
      <c r="D106" s="90">
        <f t="shared" si="16"/>
        <v>-1.0038137818151993E-2</v>
      </c>
      <c r="E106" s="91">
        <v>1289129</v>
      </c>
      <c r="F106" s="92">
        <f t="shared" si="16"/>
        <v>-2.6236118266103281E-2</v>
      </c>
      <c r="G106" s="89">
        <v>1087421</v>
      </c>
      <c r="H106" s="90">
        <f t="shared" si="19"/>
        <v>-1.5865597819949562E-3</v>
      </c>
      <c r="I106" s="91">
        <v>622703</v>
      </c>
      <c r="J106" s="92">
        <f t="shared" si="20"/>
        <v>-1.4874111104958843E-2</v>
      </c>
    </row>
    <row r="107" spans="2:12" ht="15" hidden="1" customHeight="1" outlineLevel="1" x14ac:dyDescent="0.25">
      <c r="B107" s="88" t="s">
        <v>43</v>
      </c>
      <c r="C107" s="89">
        <v>3743623</v>
      </c>
      <c r="D107" s="90">
        <f t="shared" si="16"/>
        <v>-4.9914908105271882E-3</v>
      </c>
      <c r="E107" s="91">
        <v>1404527</v>
      </c>
      <c r="F107" s="92">
        <f t="shared" si="16"/>
        <v>-4.0809051255802364E-2</v>
      </c>
      <c r="G107" s="89">
        <v>1136069</v>
      </c>
      <c r="H107" s="90">
        <f t="shared" si="19"/>
        <v>-1.7869199534207847E-2</v>
      </c>
      <c r="I107" s="91">
        <v>643361</v>
      </c>
      <c r="J107" s="92">
        <f t="shared" si="20"/>
        <v>2.5186637027830194E-2</v>
      </c>
    </row>
    <row r="108" spans="2:12" collapsed="1" x14ac:dyDescent="0.25">
      <c r="B108" s="37">
        <v>2007</v>
      </c>
      <c r="C108" s="97">
        <v>41939102</v>
      </c>
      <c r="D108" s="98">
        <f t="shared" si="16"/>
        <v>-4.4418472100876349E-2</v>
      </c>
      <c r="E108" s="97">
        <v>15922976</v>
      </c>
      <c r="F108" s="98">
        <f t="shared" si="16"/>
        <v>-3.9939435841925164E-2</v>
      </c>
      <c r="G108" s="97">
        <v>12588699</v>
      </c>
      <c r="H108" s="98">
        <f t="shared" si="19"/>
        <v>-5.3802771825121942E-2</v>
      </c>
      <c r="I108" s="97">
        <v>7192479</v>
      </c>
      <c r="J108" s="98">
        <f t="shared" si="20"/>
        <v>-4.0071285175133919E-2</v>
      </c>
    </row>
    <row r="109" spans="2:12" ht="15" hidden="1" customHeight="1" outlineLevel="1" x14ac:dyDescent="0.25">
      <c r="B109" s="88" t="s">
        <v>32</v>
      </c>
      <c r="C109" s="89">
        <v>3584636</v>
      </c>
      <c r="D109" s="89"/>
      <c r="E109" s="91">
        <v>1311273</v>
      </c>
      <c r="F109" s="92"/>
      <c r="G109" s="89">
        <v>1118825</v>
      </c>
      <c r="H109" s="89"/>
      <c r="I109" s="91">
        <v>610393</v>
      </c>
      <c r="J109" s="92"/>
    </row>
    <row r="110" spans="2:12" ht="15" hidden="1" customHeight="1" outlineLevel="1" x14ac:dyDescent="0.25">
      <c r="B110" s="88" t="s">
        <v>33</v>
      </c>
      <c r="C110" s="89">
        <v>3585941</v>
      </c>
      <c r="D110" s="89"/>
      <c r="E110" s="91">
        <v>1324632</v>
      </c>
      <c r="F110" s="92"/>
      <c r="G110" s="89">
        <v>1094673</v>
      </c>
      <c r="H110" s="89"/>
      <c r="I110" s="91">
        <v>602973</v>
      </c>
      <c r="J110" s="92"/>
    </row>
    <row r="111" spans="2:12" ht="15" hidden="1" customHeight="1" outlineLevel="1" x14ac:dyDescent="0.25">
      <c r="B111" s="88" t="s">
        <v>34</v>
      </c>
      <c r="C111" s="89">
        <v>3688623</v>
      </c>
      <c r="D111" s="89"/>
      <c r="E111" s="91">
        <v>1406980</v>
      </c>
      <c r="F111" s="92"/>
      <c r="G111" s="89">
        <v>1162171</v>
      </c>
      <c r="H111" s="89"/>
      <c r="I111" s="91">
        <v>563205</v>
      </c>
      <c r="J111" s="92"/>
    </row>
    <row r="112" spans="2:12" ht="15" hidden="1" customHeight="1" outlineLevel="1" x14ac:dyDescent="0.25">
      <c r="B112" s="88" t="s">
        <v>35</v>
      </c>
      <c r="C112" s="89">
        <v>3487219</v>
      </c>
      <c r="D112" s="89"/>
      <c r="E112" s="91">
        <v>1316980</v>
      </c>
      <c r="F112" s="92"/>
      <c r="G112" s="89">
        <v>1042087</v>
      </c>
      <c r="H112" s="89"/>
      <c r="I112" s="91">
        <v>618738</v>
      </c>
      <c r="J112" s="92"/>
    </row>
    <row r="113" spans="2:10" ht="15" hidden="1" customHeight="1" outlineLevel="1" x14ac:dyDescent="0.25">
      <c r="B113" s="88" t="s">
        <v>36</v>
      </c>
      <c r="C113" s="89">
        <v>4547725</v>
      </c>
      <c r="D113" s="89"/>
      <c r="E113" s="91">
        <v>1735087</v>
      </c>
      <c r="F113" s="92"/>
      <c r="G113" s="89">
        <v>1352562</v>
      </c>
      <c r="H113" s="89"/>
      <c r="I113" s="91">
        <v>784504</v>
      </c>
      <c r="J113" s="92"/>
    </row>
    <row r="114" spans="2:10" ht="15" hidden="1" customHeight="1" outlineLevel="1" x14ac:dyDescent="0.25">
      <c r="B114" s="88" t="s">
        <v>37</v>
      </c>
      <c r="C114" s="89">
        <v>4028069</v>
      </c>
      <c r="D114" s="89"/>
      <c r="E114" s="91">
        <v>1527198</v>
      </c>
      <c r="F114" s="92"/>
      <c r="G114" s="89">
        <v>1205214</v>
      </c>
      <c r="H114" s="89"/>
      <c r="I114" s="91">
        <v>711011</v>
      </c>
      <c r="J114" s="92"/>
    </row>
    <row r="115" spans="2:10" ht="15" hidden="1" customHeight="1" outlineLevel="1" x14ac:dyDescent="0.25">
      <c r="B115" s="88" t="s">
        <v>38</v>
      </c>
      <c r="C115" s="89">
        <v>3186028</v>
      </c>
      <c r="D115" s="89"/>
      <c r="E115" s="91">
        <v>1201011</v>
      </c>
      <c r="F115" s="92"/>
      <c r="G115" s="89">
        <v>963161</v>
      </c>
      <c r="H115" s="89"/>
      <c r="I115" s="91">
        <v>551429</v>
      </c>
      <c r="J115" s="92"/>
    </row>
    <row r="116" spans="2:10" ht="15" hidden="1" customHeight="1" outlineLevel="1" x14ac:dyDescent="0.25">
      <c r="B116" s="88" t="s">
        <v>39</v>
      </c>
      <c r="C116" s="89">
        <v>2989529</v>
      </c>
      <c r="D116" s="89"/>
      <c r="E116" s="91">
        <v>1129932</v>
      </c>
      <c r="F116" s="92"/>
      <c r="G116" s="89">
        <v>893485</v>
      </c>
      <c r="H116" s="89"/>
      <c r="I116" s="91">
        <v>510668</v>
      </c>
      <c r="J116" s="92"/>
    </row>
    <row r="117" spans="2:10" ht="15" hidden="1" customHeight="1" outlineLevel="1" x14ac:dyDescent="0.25">
      <c r="B117" s="88" t="s">
        <v>40</v>
      </c>
      <c r="C117" s="89">
        <v>3583801</v>
      </c>
      <c r="D117" s="89"/>
      <c r="E117" s="91">
        <v>1405505</v>
      </c>
      <c r="F117" s="92"/>
      <c r="G117" s="89">
        <v>1052890</v>
      </c>
      <c r="H117" s="89"/>
      <c r="I117" s="91">
        <v>591995</v>
      </c>
      <c r="J117" s="92"/>
    </row>
    <row r="118" spans="2:10" ht="15" hidden="1" customHeight="1" outlineLevel="1" x14ac:dyDescent="0.25">
      <c r="B118" s="88" t="s">
        <v>41</v>
      </c>
      <c r="C118" s="89">
        <v>3869924</v>
      </c>
      <c r="D118" s="89"/>
      <c r="E118" s="91">
        <v>1438644</v>
      </c>
      <c r="F118" s="92"/>
      <c r="G118" s="89">
        <v>1173563</v>
      </c>
      <c r="H118" s="89"/>
      <c r="I118" s="91">
        <v>688146</v>
      </c>
      <c r="J118" s="92"/>
    </row>
    <row r="119" spans="2:10" ht="15" hidden="1" customHeight="1" outlineLevel="1" x14ac:dyDescent="0.25">
      <c r="B119" s="88" t="s">
        <v>42</v>
      </c>
      <c r="C119" s="89">
        <v>3574667</v>
      </c>
      <c r="D119" s="89"/>
      <c r="E119" s="91">
        <v>1323862</v>
      </c>
      <c r="F119" s="92"/>
      <c r="G119" s="89">
        <v>1089149</v>
      </c>
      <c r="H119" s="89"/>
      <c r="I119" s="91">
        <v>632105</v>
      </c>
      <c r="J119" s="92"/>
    </row>
    <row r="120" spans="2:10" ht="15" hidden="1" customHeight="1" outlineLevel="1" x14ac:dyDescent="0.25">
      <c r="B120" s="88" t="s">
        <v>43</v>
      </c>
      <c r="C120" s="89">
        <v>3762403</v>
      </c>
      <c r="D120" s="89"/>
      <c r="E120" s="91">
        <v>1464283</v>
      </c>
      <c r="F120" s="92"/>
      <c r="G120" s="89">
        <v>1156739</v>
      </c>
      <c r="H120" s="89"/>
      <c r="I120" s="91">
        <v>627555</v>
      </c>
      <c r="J120" s="92"/>
    </row>
    <row r="121" spans="2:10" collapsed="1" x14ac:dyDescent="0.25">
      <c r="B121" s="37">
        <v>2006</v>
      </c>
      <c r="C121" s="97">
        <v>43888565</v>
      </c>
      <c r="D121" s="97"/>
      <c r="E121" s="97">
        <v>16585387</v>
      </c>
      <c r="F121" s="98"/>
      <c r="G121" s="97">
        <v>13304519</v>
      </c>
      <c r="H121" s="97"/>
      <c r="I121" s="97">
        <v>7492722</v>
      </c>
      <c r="J121" s="98"/>
    </row>
    <row r="122" spans="2:10" ht="15" customHeight="1" x14ac:dyDescent="0.25">
      <c r="B122" s="41" t="s">
        <v>45</v>
      </c>
      <c r="C122" s="41"/>
      <c r="D122" s="41"/>
      <c r="E122" s="41"/>
      <c r="F122" s="41"/>
      <c r="G122" s="41"/>
      <c r="H122" s="41"/>
      <c r="I122" s="42"/>
      <c r="J122" s="42"/>
    </row>
  </sheetData>
  <mergeCells count="6">
    <mergeCell ref="B122:H122"/>
    <mergeCell ref="B5:J5"/>
    <mergeCell ref="C6:D6"/>
    <mergeCell ref="E6:F6"/>
    <mergeCell ref="G6:H6"/>
    <mergeCell ref="I6:J6"/>
  </mergeCells>
  <hyperlinks>
    <hyperlink ref="L10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7"/>
  <sheetViews>
    <sheetView showGridLines="0" showRowColHeaders="0" showOutlineSymbols="0" zoomScaleNormal="100" workbookViewId="0">
      <selection activeCell="B23" sqref="B23:G26"/>
    </sheetView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81</v>
      </c>
      <c r="C5" s="44"/>
      <c r="D5" s="44"/>
      <c r="E5" s="44"/>
      <c r="F5" s="44"/>
      <c r="G5" s="44"/>
    </row>
    <row r="6" spans="2:8" ht="48" customHeight="1" x14ac:dyDescent="0.25">
      <c r="B6" s="45" t="s">
        <v>47</v>
      </c>
      <c r="C6" s="46" t="str">
        <f>actualizaciones!A3</f>
        <v>acum. sept. 2013</v>
      </c>
      <c r="D6" s="47" t="s">
        <v>48</v>
      </c>
      <c r="E6" s="46" t="str">
        <f>actualizaciones!A2</f>
        <v>acum. sept. 2014</v>
      </c>
      <c r="F6" s="47" t="s">
        <v>48</v>
      </c>
      <c r="G6" s="48" t="s">
        <v>49</v>
      </c>
      <c r="H6" s="99"/>
    </row>
    <row r="7" spans="2:8" ht="15" customHeight="1" x14ac:dyDescent="0.25">
      <c r="B7" s="100" t="s">
        <v>50</v>
      </c>
      <c r="C7" s="101"/>
      <c r="D7" s="101"/>
      <c r="E7" s="101"/>
      <c r="F7" s="101"/>
      <c r="G7" s="101"/>
      <c r="H7" s="99"/>
    </row>
    <row r="8" spans="2:8" ht="15" customHeight="1" x14ac:dyDescent="0.25">
      <c r="B8" s="51" t="s">
        <v>82</v>
      </c>
      <c r="C8" s="52">
        <v>28477171</v>
      </c>
      <c r="D8" s="53">
        <f>C8/C8</f>
        <v>1</v>
      </c>
      <c r="E8" s="52">
        <v>29614954</v>
      </c>
      <c r="F8" s="53">
        <f>E8/E8</f>
        <v>1</v>
      </c>
      <c r="G8" s="53">
        <f>(E8-C8)/C8</f>
        <v>3.9954214553123972E-2</v>
      </c>
      <c r="H8" s="99"/>
    </row>
    <row r="9" spans="2:8" ht="15" customHeight="1" x14ac:dyDescent="0.25">
      <c r="B9" s="51" t="s">
        <v>83</v>
      </c>
      <c r="C9" s="52">
        <v>17534268</v>
      </c>
      <c r="D9" s="53">
        <f>C9/C8</f>
        <v>0.61573068476500004</v>
      </c>
      <c r="E9" s="52">
        <v>18485284</v>
      </c>
      <c r="F9" s="53">
        <f>E9/E8</f>
        <v>0.62418749662754835</v>
      </c>
      <c r="G9" s="53">
        <f>(E9-C9)/C9</f>
        <v>5.4237564978475289E-2</v>
      </c>
      <c r="H9" s="99"/>
    </row>
    <row r="10" spans="2:8" ht="15" customHeight="1" x14ac:dyDescent="0.2">
      <c r="B10" s="54" t="s">
        <v>84</v>
      </c>
      <c r="C10" s="52">
        <v>10942903</v>
      </c>
      <c r="D10" s="53">
        <f>C10/C8</f>
        <v>0.38426931523500002</v>
      </c>
      <c r="E10" s="52">
        <v>11129670</v>
      </c>
      <c r="F10" s="53">
        <f>E10/E8</f>
        <v>0.37581250337245165</v>
      </c>
      <c r="G10" s="53">
        <f>(E10-C10)/C10</f>
        <v>1.706740889506194E-2</v>
      </c>
      <c r="H10" s="99"/>
    </row>
    <row r="11" spans="2:8" ht="15" customHeight="1" x14ac:dyDescent="0.25">
      <c r="B11" s="100" t="s">
        <v>54</v>
      </c>
      <c r="C11" s="101"/>
      <c r="D11" s="101"/>
      <c r="E11" s="101"/>
      <c r="F11" s="101"/>
      <c r="G11" s="101"/>
      <c r="H11" s="99"/>
    </row>
    <row r="12" spans="2:8" ht="15" customHeight="1" x14ac:dyDescent="0.25">
      <c r="B12" s="55" t="s">
        <v>82</v>
      </c>
      <c r="C12" s="56">
        <v>10740380</v>
      </c>
      <c r="D12" s="57">
        <f>C12/C12</f>
        <v>1</v>
      </c>
      <c r="E12" s="56">
        <v>11203934</v>
      </c>
      <c r="F12" s="57">
        <f>E12/E12</f>
        <v>1</v>
      </c>
      <c r="G12" s="58">
        <f>(E12-C12)/C12</f>
        <v>4.3159925440254439E-2</v>
      </c>
      <c r="H12" s="99"/>
    </row>
    <row r="13" spans="2:8" ht="15" customHeight="1" x14ac:dyDescent="0.25">
      <c r="B13" s="55" t="s">
        <v>83</v>
      </c>
      <c r="C13" s="56">
        <v>7275803</v>
      </c>
      <c r="D13" s="57">
        <f>C13/C12</f>
        <v>0.67742510041544157</v>
      </c>
      <c r="E13" s="56">
        <v>7809977</v>
      </c>
      <c r="F13" s="57">
        <f>E13/E12</f>
        <v>0.69707452757219024</v>
      </c>
      <c r="G13" s="58">
        <f>(E13-C13)/C13</f>
        <v>7.341787566265881E-2</v>
      </c>
      <c r="H13" s="99"/>
    </row>
    <row r="14" spans="2:8" ht="15" customHeight="1" x14ac:dyDescent="0.25">
      <c r="B14" s="55" t="s">
        <v>84</v>
      </c>
      <c r="C14" s="56">
        <v>3464577</v>
      </c>
      <c r="D14" s="57">
        <f>C14/C12</f>
        <v>0.32257489958455848</v>
      </c>
      <c r="E14" s="56">
        <v>3393957</v>
      </c>
      <c r="F14" s="57">
        <f>E14/E13</f>
        <v>0.43456683675252822</v>
      </c>
      <c r="G14" s="58">
        <f>(E14-C14)/C14</f>
        <v>-2.0383440749043823E-2</v>
      </c>
      <c r="H14" s="99"/>
    </row>
    <row r="15" spans="2:8" ht="15" customHeight="1" x14ac:dyDescent="0.25">
      <c r="B15" s="100" t="s">
        <v>55</v>
      </c>
      <c r="C15" s="101"/>
      <c r="D15" s="101"/>
      <c r="E15" s="101"/>
      <c r="F15" s="101"/>
      <c r="G15" s="101"/>
      <c r="H15" s="99"/>
    </row>
    <row r="16" spans="2:8" ht="15" customHeight="1" x14ac:dyDescent="0.25">
      <c r="B16" s="55" t="s">
        <v>82</v>
      </c>
      <c r="C16" s="56">
        <v>8818806</v>
      </c>
      <c r="D16" s="57">
        <f>C16/C16</f>
        <v>1</v>
      </c>
      <c r="E16" s="56">
        <v>8997600</v>
      </c>
      <c r="F16" s="57">
        <f>E16/E16</f>
        <v>1</v>
      </c>
      <c r="G16" s="58">
        <f>(E16-C16)/C16</f>
        <v>2.0274173170381569E-2</v>
      </c>
      <c r="H16" s="99"/>
    </row>
    <row r="17" spans="2:12" ht="15" customHeight="1" x14ac:dyDescent="0.25">
      <c r="B17" s="55" t="s">
        <v>83</v>
      </c>
      <c r="C17" s="56">
        <v>4338155</v>
      </c>
      <c r="D17" s="57">
        <f>C17/C16</f>
        <v>0.49192090176379888</v>
      </c>
      <c r="E17" s="56">
        <v>4472691</v>
      </c>
      <c r="F17" s="57">
        <f>E17/E16</f>
        <v>0.49709822619365163</v>
      </c>
      <c r="G17" s="58">
        <f>(E17-C17)/C17</f>
        <v>3.101226212525832E-2</v>
      </c>
      <c r="H17" s="99"/>
    </row>
    <row r="18" spans="2:12" ht="15" customHeight="1" x14ac:dyDescent="0.25">
      <c r="B18" s="55" t="s">
        <v>84</v>
      </c>
      <c r="C18" s="56">
        <v>4480651</v>
      </c>
      <c r="D18" s="57">
        <f>C18/C16</f>
        <v>0.50807909823620112</v>
      </c>
      <c r="E18" s="56">
        <v>4524909</v>
      </c>
      <c r="F18" s="57">
        <f>E18/E16</f>
        <v>0.50290177380634837</v>
      </c>
      <c r="G18" s="58">
        <f>(E18-C18)/C18</f>
        <v>9.8775825209327841E-3</v>
      </c>
      <c r="H18" s="99"/>
    </row>
    <row r="19" spans="2:12" ht="15" customHeight="1" x14ac:dyDescent="0.25">
      <c r="B19" s="100" t="s">
        <v>56</v>
      </c>
      <c r="C19" s="101"/>
      <c r="D19" s="101"/>
      <c r="E19" s="101"/>
      <c r="F19" s="101"/>
      <c r="G19" s="101"/>
      <c r="H19" s="99"/>
    </row>
    <row r="20" spans="2:12" ht="15" customHeight="1" x14ac:dyDescent="0.25">
      <c r="B20" s="55" t="s">
        <v>82</v>
      </c>
      <c r="C20" s="56">
        <v>4026320</v>
      </c>
      <c r="D20" s="57">
        <f>C20/C20</f>
        <v>1</v>
      </c>
      <c r="E20" s="56">
        <v>4215989</v>
      </c>
      <c r="F20" s="57">
        <f>E20/E20</f>
        <v>1</v>
      </c>
      <c r="G20" s="58">
        <f>(E20-C20)/C20</f>
        <v>4.7107284070814041E-2</v>
      </c>
      <c r="H20" s="99"/>
    </row>
    <row r="21" spans="2:12" ht="15" customHeight="1" x14ac:dyDescent="0.25">
      <c r="B21" s="55" t="s">
        <v>83</v>
      </c>
      <c r="C21" s="56">
        <v>2948433</v>
      </c>
      <c r="D21" s="57">
        <f>C21/C20</f>
        <v>0.73228978322637051</v>
      </c>
      <c r="E21" s="56">
        <v>3032814</v>
      </c>
      <c r="F21" s="57">
        <f>E21/E20</f>
        <v>0.71936003628092959</v>
      </c>
      <c r="G21" s="58">
        <f>(E21-C21)/C21</f>
        <v>2.8618930801547805E-2</v>
      </c>
      <c r="H21" s="99"/>
    </row>
    <row r="22" spans="2:12" ht="15" customHeight="1" x14ac:dyDescent="0.2">
      <c r="B22" s="59" t="s">
        <v>84</v>
      </c>
      <c r="C22" s="56">
        <v>1077887</v>
      </c>
      <c r="D22" s="57">
        <f>C22/C20</f>
        <v>0.26771021677362949</v>
      </c>
      <c r="E22" s="56">
        <v>1183175</v>
      </c>
      <c r="F22" s="57">
        <f>E22/E20</f>
        <v>0.28063996371907041</v>
      </c>
      <c r="G22" s="58">
        <f>(E22-C22)/C22</f>
        <v>9.7679997996079362E-2</v>
      </c>
      <c r="H22" s="99"/>
    </row>
    <row r="23" spans="2:12" ht="15" customHeight="1" x14ac:dyDescent="0.25">
      <c r="B23" s="60" t="s">
        <v>58</v>
      </c>
      <c r="C23" s="60"/>
      <c r="D23" s="60"/>
      <c r="E23" s="60"/>
      <c r="F23" s="60"/>
      <c r="G23" s="60"/>
      <c r="H23" s="99"/>
    </row>
    <row r="24" spans="2:12" ht="15" customHeight="1" x14ac:dyDescent="0.25">
      <c r="B24" s="99"/>
      <c r="C24" s="99"/>
      <c r="D24" s="99"/>
      <c r="E24" s="99"/>
      <c r="F24" s="99"/>
      <c r="G24" s="99"/>
      <c r="H24" s="99"/>
    </row>
    <row r="25" spans="2:12" ht="30" customHeight="1" x14ac:dyDescent="0.25">
      <c r="B25" s="103"/>
      <c r="C25" s="103"/>
      <c r="D25" s="103"/>
      <c r="E25" s="103"/>
      <c r="F25" s="103"/>
      <c r="G25" s="62" t="s">
        <v>44</v>
      </c>
      <c r="H25" s="103"/>
      <c r="I25" s="61"/>
      <c r="J25" s="61"/>
      <c r="K25" s="61"/>
      <c r="L25" s="61"/>
    </row>
    <row r="26" spans="2:12" x14ac:dyDescent="0.25">
      <c r="B26" s="99"/>
      <c r="C26" s="99"/>
      <c r="D26" s="99"/>
      <c r="E26" s="99"/>
      <c r="F26" s="99"/>
      <c r="G26" s="99"/>
      <c r="H26" s="99"/>
    </row>
    <row r="27" spans="2:12" x14ac:dyDescent="0.25">
      <c r="B27" s="99"/>
      <c r="C27" s="99"/>
      <c r="D27" s="99"/>
      <c r="E27" s="99"/>
      <c r="F27" s="99"/>
      <c r="G27" s="99"/>
      <c r="H27" s="99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59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septiembre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2014-11-04T10:16:00+00:00</PublishingStartDate>
    <_dlc_DocId xmlns="8b099203-c902-4a5b-992f-1f849b15ff82">Q5F7QW3RQ55V-2054-445</_dlc_DocId>
    <_dlc_DocIdUrl xmlns="8b099203-c902-4a5b-992f-1f849b15ff82">
      <Url>http://cd102671/es/investigacion/Situacion-turistica/zonas-turisticas-tenerife/_layouts/DocIdRedir.aspx?ID=Q5F7QW3RQ55V-2054-445</Url>
      <Description>Q5F7QW3RQ55V-2054-445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442AF-F582-454A-AC7F-D25FFB52CF56}"/>
</file>

<file path=customXml/itemProps2.xml><?xml version="1.0" encoding="utf-8"?>
<ds:datastoreItem xmlns:ds="http://schemas.openxmlformats.org/officeDocument/2006/customXml" ds:itemID="{CAB3D5BA-5B73-44E3-B4A7-4822C261A1BE}"/>
</file>

<file path=customXml/itemProps3.xml><?xml version="1.0" encoding="utf-8"?>
<ds:datastoreItem xmlns:ds="http://schemas.openxmlformats.org/officeDocument/2006/customXml" ds:itemID="{3C7AD2CF-A04D-44C1-BDFA-F2436A771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(septiembre 2014)</dc:title>
  <dc:creator>Manuela Rabaneda</dc:creator>
  <cp:lastModifiedBy>Manuela Rabaneda</cp:lastModifiedBy>
  <dcterms:created xsi:type="dcterms:W3CDTF">2014-11-03T12:29:18Z</dcterms:created>
  <dcterms:modified xsi:type="dcterms:W3CDTF">2014-11-03T12:52:55Z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4a06519c-d8b6-4cbf-8fd5-37279e319b7c</vt:lpwstr>
  </property>
</Properties>
</file>