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6.xml" ContentType="application/vnd.openxmlformats-officedocument.drawingml.chartshapes+xml"/>
  <Override PartName="/xl/drawings/drawing37.xml" ContentType="application/vnd.openxmlformats-officedocument.drawingml.chartshapes+xml"/>
  <Override PartName="/xl/drawings/drawing32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7.xml" ContentType="application/vnd.openxmlformats-officedocument.drawingml.chartshapes+xml"/>
  <Override PartName="/xl/drawings/drawing31.xml" ContentType="application/vnd.openxmlformats-officedocument.drawingml.chartshapes+xml"/>
  <Override PartName="/xl/drawings/drawing40.xml" ContentType="application/vnd.openxmlformats-officedocument.drawingml.chartshapes+xml"/>
  <Override PartName="/xl/drawings/drawing11.xml" ContentType="application/vnd.openxmlformats-officedocument.drawingml.chartshapes+xml"/>
  <Override PartName="/xl/drawings/drawing46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1.xml" ContentType="application/vnd.openxmlformats-officedocument.drawingml.chartshapes+xml"/>
  <Override PartName="/xl/drawings/drawing39.xml" ContentType="application/vnd.openxmlformats-officedocument.drawingml.chartshapes+xml"/>
  <Override PartName="/xl/workbook.xml" ContentType="application/vnd.openxmlformats-officedocument.spreadsheetml.sheet.main+xml"/>
  <Override PartName="/xl/worksheets/sheet19.xml" ContentType="application/vnd.openxmlformats-officedocument.spreadsheetml.worksheet+xml"/>
  <Override PartName="/xl/charts/chart37.xml" ContentType="application/vnd.openxmlformats-officedocument.drawingml.chart+xml"/>
  <Override PartName="/xl/worksheets/sheet6.xml" ContentType="application/vnd.openxmlformats-officedocument.spreadsheetml.worksheet+xml"/>
  <Override PartName="/xl/charts/chart38.xml" ContentType="application/vnd.openxmlformats-officedocument.drawingml.chart+xml"/>
  <Override PartName="/xl/worksheets/sheet5.xml" ContentType="application/vnd.openxmlformats-officedocument.spreadsheetml.workshee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worksheets/sheet7.xml" ContentType="application/vnd.openxmlformats-officedocument.spreadsheetml.worksheet+xml"/>
  <Override PartName="/xl/charts/chart36.xml" ContentType="application/vnd.openxmlformats-officedocument.drawingml.char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33.xml" ContentType="application/vnd.openxmlformats-officedocument.drawingml.char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charts/chart35.xml" ContentType="application/vnd.openxmlformats-officedocument.drawingml.chart+xml"/>
  <Override PartName="/xl/charts/chart39.xml" ContentType="application/vnd.openxmlformats-officedocument.drawingml.chart+xml"/>
  <Override PartName="/xl/worksheets/sheet4.xml" ContentType="application/vnd.openxmlformats-officedocument.spreadsheetml.worksheet+xml"/>
  <Override PartName="/xl/charts/chart43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2.xml" ContentType="application/vnd.openxmlformats-officedocument.drawingml.chart+xml"/>
  <Override PartName="/xl/charts/chart41.xml" ContentType="application/vnd.openxmlformats-officedocument.drawingml.chart+xml"/>
  <Override PartName="/xl/charts/chart40.xml" ContentType="application/vnd.openxmlformats-officedocument.drawingml.chart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32.xml" ContentType="application/vnd.openxmlformats-officedocument.drawingml.chart+xml"/>
  <Override PartName="/xl/charts/chart34.xml" ContentType="application/vnd.openxmlformats-officedocument.drawingml.chart+xml"/>
  <Override PartName="/xl/charts/chart31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worksheets/sheet17.xml" ContentType="application/vnd.openxmlformats-officedocument.spreadsheetml.workshee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6.xml" ContentType="application/vnd.openxmlformats-officedocument.drawing+xml"/>
  <Override PartName="/xl/worksheets/sheet12.xml" ContentType="application/vnd.openxmlformats-officedocument.spreadsheetml.worksheet+xml"/>
  <Override PartName="/xl/charts/chart11.xml" ContentType="application/vnd.openxmlformats-officedocument.drawingml.chart+xml"/>
  <Override PartName="/xl/worksheets/sheet16.xml" ContentType="application/vnd.openxmlformats-officedocument.spreadsheetml.worksheet+xml"/>
  <Override PartName="/xl/drawings/drawing18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drawings/drawing6.xml" ContentType="application/vnd.openxmlformats-officedocument.drawing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18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30.xml" ContentType="application/vnd.openxmlformats-officedocument.drawing+xml"/>
  <Override PartName="/xl/charts/chart21.xml" ContentType="application/vnd.openxmlformats-officedocument.drawingml.chart+xml"/>
  <Override PartName="/xl/worksheets/sheet1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charts/chart20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worksheets/sheet13.xml" ContentType="application/vnd.openxmlformats-officedocument.spreadsheetml.worksheet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charts/chart26.xml" ContentType="application/vnd.openxmlformats-officedocument.drawingml.chart+xml"/>
  <Override PartName="/xl/charts/chart25.xml" ContentType="application/vnd.openxmlformats-officedocument.drawingml.chart+xml"/>
  <Override PartName="/xl/drawings/drawing3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19.xml" ContentType="application/vnd.openxmlformats-officedocument.drawingml.chart+xml"/>
  <Override PartName="/xl/charts/chart18.xml" ContentType="application/vnd.openxmlformats-officedocument.drawingml.chart+xml"/>
  <Override PartName="/xl/drawings/drawing24.xml" ContentType="application/vnd.openxmlformats-officedocument.drawing+xml"/>
  <Override PartName="/xl/worksheets/sheet15.xml" ContentType="application/vnd.openxmlformats-officedocument.spreadsheetml.worksheet+xml"/>
  <Override PartName="/xl/charts/chart16.xml" ContentType="application/vnd.openxmlformats-officedocument.drawingml.chart+xml"/>
  <Override PartName="/xl/drawings/drawing2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charts/chart17.xml" ContentType="application/vnd.openxmlformats-officedocument.drawingml.char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28275" windowHeight="1122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actualizaciones" sheetId="35" state="hidden" r:id="rId35"/>
  </sheets>
  <externalReferences>
    <externalReference r:id="rId36"/>
  </externalReferences>
  <definedNames>
    <definedName name="_eoh05" localSheetId="3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municipio'!$B$5:$G$23</definedName>
    <definedName name="_xlnm.Print_Area" localSheetId="4">'Alojados tipología y categoría'!$B$5:$N$50</definedName>
    <definedName name="_xlnm.Print_Area" localSheetId="31">'Cuotas Plazas Autorizadas05'!$B$5:$L$40</definedName>
    <definedName name="_xlnm.Print_Area" localSheetId="32">'Distrib Plazas Autor 03_04-05'!$B$5:$H$98</definedName>
    <definedName name="_xlnm.Print_Area" localSheetId="19">'EM municipio y catego'!$B$5:$K$50</definedName>
    <definedName name="_xlnm.Print_Area" localSheetId="17">'EM MUNICIPIO y tipología'!$B$5:$E$23</definedName>
    <definedName name="_xlnm.Print_Area" localSheetId="22">'evolucion nac zonas'!$B$5:$F$31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catego'!$B$5:$K$50</definedName>
    <definedName name="_xlnm.Print_Area" localSheetId="12">'IO municipio y Tipología'!$B$5:$E$23</definedName>
    <definedName name="_xlnm.Print_Area" localSheetId="0">'Menú Principal'!$C$4:$G$40</definedName>
    <definedName name="_xlnm.Print_Area" localSheetId="23">'Nacionalidad-Zona'!$B$5:$F$31</definedName>
    <definedName name="_xlnm.Print_Area" localSheetId="21">'Nacionalidad-Zona (datos)'!$B$5:$F$31</definedName>
    <definedName name="_xlnm.Print_Area" localSheetId="24">'Ofe Aloj Estim zona cat '!$B$5:$N$39</definedName>
    <definedName name="_xlnm.Print_Area" localSheetId="26">'Oferta Alojat Estim tipol categ'!$B$5:$N$52</definedName>
    <definedName name="_xlnm.Print_Area" localSheetId="9">'pernocta municipio y catego'!$B$5:$N$51</definedName>
    <definedName name="_xlnm.Print_Area" localSheetId="7">'Pernoctaciones munic y tipologí'!$B$5:$G$23</definedName>
    <definedName name="_xlnm.Print_Area" localSheetId="29">'Plazas Autorizadas tipología'!$B$5:$G$40</definedName>
    <definedName name="_xlnm.Print_Area" localSheetId="1">'SERIE ALOJADOS MUNICIPIOS'!$B$5:$J$120</definedName>
    <definedName name="_xlnm.Print_Area" localSheetId="16">'SERIE EM MUNICIPIOS'!$B$5:$J$120</definedName>
    <definedName name="_xlnm.Print_Area" localSheetId="11">'SERIE IO MUNICIPIOS'!$B$5:$J$120</definedName>
    <definedName name="_xlnm.Print_Area" localSheetId="6">'SERIE PERNOCTACIONES MUN'!$B$5:$J$120</definedName>
    <definedName name="CANARIAS" localSheetId="3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C6" i="30" l="1"/>
  <c r="L43" i="27"/>
  <c r="J43" i="27"/>
  <c r="E43" i="27"/>
  <c r="C43" i="27"/>
  <c r="L32" i="27"/>
  <c r="J32" i="27"/>
  <c r="E32" i="27"/>
  <c r="C32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I23" i="20"/>
  <c r="H23" i="20"/>
  <c r="D22" i="20"/>
  <c r="C22" i="20"/>
  <c r="I6" i="20"/>
  <c r="H6" i="20"/>
  <c r="D6" i="20"/>
  <c r="C6" i="20"/>
  <c r="D6" i="18"/>
  <c r="C6" i="18"/>
  <c r="B15" i="17"/>
  <c r="I22" i="15"/>
  <c r="H22" i="15"/>
  <c r="D22" i="15"/>
  <c r="C22" i="15"/>
  <c r="I6" i="15"/>
  <c r="H6" i="15"/>
  <c r="D6" i="15"/>
  <c r="C6" i="15"/>
  <c r="D6" i="13"/>
  <c r="C6" i="13"/>
  <c r="B15" i="12"/>
  <c r="L22" i="10"/>
  <c r="J22" i="10"/>
  <c r="E22" i="10"/>
  <c r="C22" i="10"/>
  <c r="L6" i="10"/>
  <c r="J6" i="10"/>
  <c r="E6" i="10"/>
  <c r="C6" i="10"/>
  <c r="E6" i="8"/>
  <c r="C6" i="8"/>
  <c r="B15" i="7"/>
  <c r="L23" i="5"/>
  <c r="J23" i="5"/>
  <c r="E22" i="5"/>
  <c r="C22" i="5"/>
  <c r="L6" i="5"/>
  <c r="J6" i="5"/>
  <c r="E6" i="5"/>
  <c r="C6" i="5"/>
  <c r="E6" i="3"/>
  <c r="C6" i="3"/>
  <c r="B15" i="2"/>
  <c r="D6" i="1"/>
  <c r="D8" i="2" l="1"/>
  <c r="H8" i="2"/>
  <c r="F9" i="2"/>
  <c r="J9" i="2"/>
  <c r="D10" i="2"/>
  <c r="H10" i="2"/>
  <c r="F11" i="2"/>
  <c r="J11" i="2"/>
  <c r="D12" i="2"/>
  <c r="H12" i="2"/>
  <c r="F13" i="2"/>
  <c r="J13" i="2"/>
  <c r="D14" i="2"/>
  <c r="H14" i="2"/>
  <c r="D65" i="2"/>
  <c r="J66" i="2"/>
  <c r="H67" i="2"/>
  <c r="F68" i="2"/>
  <c r="D69" i="2"/>
  <c r="J70" i="2"/>
  <c r="H71" i="2"/>
  <c r="F72" i="2"/>
  <c r="D73" i="2"/>
  <c r="J74" i="2"/>
  <c r="H75" i="2"/>
  <c r="F76" i="2"/>
  <c r="D77" i="2"/>
  <c r="J78" i="2"/>
  <c r="H79" i="2"/>
  <c r="F80" i="2"/>
  <c r="D81" i="2"/>
  <c r="J82" i="2"/>
  <c r="H83" i="2"/>
  <c r="F84" i="2"/>
  <c r="D85" i="2"/>
  <c r="J86" i="2"/>
  <c r="H87" i="2"/>
  <c r="F88" i="2"/>
  <c r="D16" i="2"/>
  <c r="J17" i="2"/>
  <c r="H18" i="2"/>
  <c r="F19" i="2"/>
  <c r="D20" i="2"/>
  <c r="J21" i="2"/>
  <c r="J23" i="2"/>
  <c r="H24" i="2"/>
  <c r="F25" i="2"/>
  <c r="D26" i="2"/>
  <c r="H26" i="2"/>
  <c r="F27" i="2"/>
  <c r="D28" i="2"/>
  <c r="J29" i="2"/>
  <c r="D30" i="2"/>
  <c r="H30" i="2"/>
  <c r="F31" i="2"/>
  <c r="J31" i="2"/>
  <c r="H32" i="2"/>
  <c r="F33" i="2"/>
  <c r="J33" i="2"/>
  <c r="D34" i="2"/>
  <c r="H34" i="2"/>
  <c r="F35" i="2"/>
  <c r="J35" i="2"/>
  <c r="D36" i="2"/>
  <c r="H36" i="2"/>
  <c r="F37" i="2"/>
  <c r="J37" i="2"/>
  <c r="D38" i="2"/>
  <c r="H38" i="2"/>
  <c r="F39" i="2"/>
  <c r="J39" i="2"/>
  <c r="D40" i="2"/>
  <c r="H40" i="2"/>
  <c r="F41" i="2"/>
  <c r="J41" i="2"/>
  <c r="D42" i="2"/>
  <c r="H42" i="2"/>
  <c r="F43" i="2"/>
  <c r="J43" i="2"/>
  <c r="D44" i="2"/>
  <c r="H44" i="2"/>
  <c r="F45" i="2"/>
  <c r="J45" i="2"/>
  <c r="D46" i="2"/>
  <c r="H46" i="2"/>
  <c r="F47" i="2"/>
  <c r="J47" i="2"/>
  <c r="D48" i="2"/>
  <c r="H48" i="2"/>
  <c r="F49" i="2"/>
  <c r="J49" i="2"/>
  <c r="D50" i="2"/>
  <c r="H50" i="2"/>
  <c r="F51" i="2"/>
  <c r="J51" i="2"/>
  <c r="D52" i="2"/>
  <c r="H52" i="2"/>
  <c r="F53" i="2"/>
  <c r="J53" i="2"/>
  <c r="D54" i="2"/>
  <c r="H54" i="2"/>
  <c r="F55" i="2"/>
  <c r="J55" i="2"/>
  <c r="D56" i="2"/>
  <c r="H56" i="2"/>
  <c r="F57" i="2"/>
  <c r="J57" i="2"/>
  <c r="D58" i="2"/>
  <c r="H58" i="2"/>
  <c r="F59" i="2"/>
  <c r="J59" i="2"/>
  <c r="D60" i="2"/>
  <c r="H60" i="2"/>
  <c r="F61" i="2"/>
  <c r="J61" i="2"/>
  <c r="D62" i="2"/>
  <c r="H62" i="2"/>
  <c r="F63" i="2"/>
  <c r="J63" i="2"/>
  <c r="D64" i="2"/>
  <c r="H64" i="2"/>
  <c r="F65" i="2"/>
  <c r="D66" i="2"/>
  <c r="J67" i="2"/>
  <c r="H68" i="2"/>
  <c r="F69" i="2"/>
  <c r="D70" i="2"/>
  <c r="J71" i="2"/>
  <c r="H72" i="2"/>
  <c r="F73" i="2"/>
  <c r="D74" i="2"/>
  <c r="J75" i="2"/>
  <c r="H76" i="2"/>
  <c r="F77" i="2"/>
  <c r="D78" i="2"/>
  <c r="J79" i="2"/>
  <c r="H80" i="2"/>
  <c r="F81" i="2"/>
  <c r="D82" i="2"/>
  <c r="J83" i="2"/>
  <c r="H84" i="2"/>
  <c r="F85" i="2"/>
  <c r="D86" i="2"/>
  <c r="J87" i="2"/>
  <c r="H16" i="2"/>
  <c r="F17" i="2"/>
  <c r="D18" i="2"/>
  <c r="J19" i="2"/>
  <c r="H20" i="2"/>
  <c r="F21" i="2"/>
  <c r="D22" i="2"/>
  <c r="H22" i="2"/>
  <c r="F23" i="2"/>
  <c r="D24" i="2"/>
  <c r="J25" i="2"/>
  <c r="J27" i="2"/>
  <c r="H28" i="2"/>
  <c r="F29" i="2"/>
  <c r="D32" i="2"/>
  <c r="F8" i="2"/>
  <c r="J8" i="2"/>
  <c r="D9" i="2"/>
  <c r="H9" i="2"/>
  <c r="F10" i="2"/>
  <c r="J10" i="2"/>
  <c r="D11" i="2"/>
  <c r="H11" i="2"/>
  <c r="F12" i="2"/>
  <c r="J12" i="2"/>
  <c r="D13" i="2"/>
  <c r="H13" i="2"/>
  <c r="F14" i="2"/>
  <c r="J14" i="2"/>
  <c r="J64" i="2"/>
  <c r="H65" i="2"/>
  <c r="F66" i="2"/>
  <c r="D67" i="2"/>
  <c r="J68" i="2"/>
  <c r="H69" i="2"/>
  <c r="F70" i="2"/>
  <c r="D71" i="2"/>
  <c r="J72" i="2"/>
  <c r="H73" i="2"/>
  <c r="F74" i="2"/>
  <c r="D75" i="2"/>
  <c r="J76" i="2"/>
  <c r="H77" i="2"/>
  <c r="F78" i="2"/>
  <c r="D79" i="2"/>
  <c r="J80" i="2"/>
  <c r="H81" i="2"/>
  <c r="F82" i="2"/>
  <c r="D83" i="2"/>
  <c r="J84" i="2"/>
  <c r="H85" i="2"/>
  <c r="F86" i="2"/>
  <c r="D87" i="2"/>
  <c r="F16" i="2"/>
  <c r="J16" i="2"/>
  <c r="D17" i="2"/>
  <c r="H17" i="2"/>
  <c r="F18" i="2"/>
  <c r="J18" i="2"/>
  <c r="D19" i="2"/>
  <c r="H19" i="2"/>
  <c r="F20" i="2"/>
  <c r="J20" i="2"/>
  <c r="D21" i="2"/>
  <c r="H21" i="2"/>
  <c r="F22" i="2"/>
  <c r="J22" i="2"/>
  <c r="D23" i="2"/>
  <c r="H23" i="2"/>
  <c r="F24" i="2"/>
  <c r="J24" i="2"/>
  <c r="D25" i="2"/>
  <c r="H25" i="2"/>
  <c r="F26" i="2"/>
  <c r="J26" i="2"/>
  <c r="D27" i="2"/>
  <c r="H27" i="2"/>
  <c r="F28" i="2"/>
  <c r="J28" i="2"/>
  <c r="D29" i="2"/>
  <c r="H29" i="2"/>
  <c r="F30" i="2"/>
  <c r="J30" i="2"/>
  <c r="D31" i="2"/>
  <c r="H31" i="2"/>
  <c r="F32" i="2"/>
  <c r="J32" i="2"/>
  <c r="D33" i="2"/>
  <c r="H33" i="2"/>
  <c r="F34" i="2"/>
  <c r="J34" i="2"/>
  <c r="D35" i="2"/>
  <c r="H35" i="2"/>
  <c r="F36" i="2"/>
  <c r="J36" i="2"/>
  <c r="D37" i="2"/>
  <c r="H37" i="2"/>
  <c r="F38" i="2"/>
  <c r="J38" i="2"/>
  <c r="D39" i="2"/>
  <c r="H39" i="2"/>
  <c r="F40" i="2"/>
  <c r="J40" i="2"/>
  <c r="D41" i="2"/>
  <c r="H41" i="2"/>
  <c r="F42" i="2"/>
  <c r="J42" i="2"/>
  <c r="D43" i="2"/>
  <c r="H43" i="2"/>
  <c r="F44" i="2"/>
  <c r="J44" i="2"/>
  <c r="D45" i="2"/>
  <c r="H45" i="2"/>
  <c r="F46" i="2"/>
  <c r="J46" i="2"/>
  <c r="D47" i="2"/>
  <c r="H47" i="2"/>
  <c r="F48" i="2"/>
  <c r="J48" i="2"/>
  <c r="D49" i="2"/>
  <c r="H49" i="2"/>
  <c r="F50" i="2"/>
  <c r="J50" i="2"/>
  <c r="D51" i="2"/>
  <c r="H51" i="2"/>
  <c r="F52" i="2"/>
  <c r="J52" i="2"/>
  <c r="D53" i="2"/>
  <c r="H53" i="2"/>
  <c r="F54" i="2"/>
  <c r="J54" i="2"/>
  <c r="D55" i="2"/>
  <c r="H55" i="2"/>
  <c r="F56" i="2"/>
  <c r="J56" i="2"/>
  <c r="D57" i="2"/>
  <c r="H57" i="2"/>
  <c r="F58" i="2"/>
  <c r="J58" i="2"/>
  <c r="D59" i="2"/>
  <c r="H59" i="2"/>
  <c r="F60" i="2"/>
  <c r="J60" i="2"/>
  <c r="D61" i="2"/>
  <c r="H61" i="2"/>
  <c r="F62" i="2"/>
  <c r="J62" i="2"/>
  <c r="D63" i="2"/>
  <c r="H63" i="2"/>
  <c r="F64" i="2"/>
  <c r="J65" i="2"/>
  <c r="H66" i="2"/>
  <c r="F67" i="2"/>
  <c r="D68" i="2"/>
  <c r="J69" i="2"/>
  <c r="H70" i="2"/>
  <c r="F71" i="2"/>
  <c r="D72" i="2"/>
  <c r="J73" i="2"/>
  <c r="H74" i="2"/>
  <c r="F75" i="2"/>
  <c r="D76" i="2"/>
  <c r="J77" i="2"/>
  <c r="H78" i="2"/>
  <c r="F79" i="2"/>
  <c r="D80" i="2"/>
  <c r="J81" i="2"/>
  <c r="H82" i="2"/>
  <c r="F83" i="2"/>
  <c r="D84" i="2"/>
  <c r="J85" i="2"/>
  <c r="H86" i="2"/>
  <c r="F87" i="2"/>
  <c r="D88" i="2"/>
  <c r="J88" i="2"/>
  <c r="D89" i="2"/>
  <c r="H89" i="2"/>
  <c r="F90" i="2"/>
  <c r="J90" i="2"/>
  <c r="D91" i="2"/>
  <c r="H91" i="2"/>
  <c r="F92" i="2"/>
  <c r="J92" i="2"/>
  <c r="D93" i="2"/>
  <c r="H93" i="2"/>
  <c r="F94" i="2"/>
  <c r="J94" i="2"/>
  <c r="D95" i="2"/>
  <c r="H95" i="2"/>
  <c r="F96" i="2"/>
  <c r="J96" i="2"/>
  <c r="D97" i="2"/>
  <c r="H97" i="2"/>
  <c r="F98" i="2"/>
  <c r="J98" i="2"/>
  <c r="D99" i="2"/>
  <c r="H99" i="2"/>
  <c r="F100" i="2"/>
  <c r="J100" i="2"/>
  <c r="D101" i="2"/>
  <c r="H101" i="2"/>
  <c r="F102" i="2"/>
  <c r="J102" i="2"/>
  <c r="D103" i="2"/>
  <c r="H103" i="2"/>
  <c r="F104" i="2"/>
  <c r="J104" i="2"/>
  <c r="D105" i="2"/>
  <c r="H105" i="2"/>
  <c r="F106" i="2"/>
  <c r="J106" i="2"/>
  <c r="D9" i="3"/>
  <c r="G12" i="3"/>
  <c r="F12" i="3"/>
  <c r="D14" i="3"/>
  <c r="G17" i="3"/>
  <c r="F17" i="3"/>
  <c r="D20" i="3"/>
  <c r="G22" i="3"/>
  <c r="F22" i="3"/>
  <c r="G8" i="5"/>
  <c r="F8" i="5"/>
  <c r="D10" i="5"/>
  <c r="L13" i="5"/>
  <c r="N11" i="5"/>
  <c r="M11" i="5"/>
  <c r="D13" i="5"/>
  <c r="G14" i="5"/>
  <c r="F14" i="5"/>
  <c r="D15" i="5"/>
  <c r="G16" i="5"/>
  <c r="F16" i="5"/>
  <c r="D18" i="5"/>
  <c r="D31" i="5"/>
  <c r="K25" i="5"/>
  <c r="N28" i="5"/>
  <c r="M28" i="5"/>
  <c r="K30" i="5"/>
  <c r="N32" i="5"/>
  <c r="M32" i="5"/>
  <c r="F8" i="7"/>
  <c r="J8" i="7"/>
  <c r="D9" i="7"/>
  <c r="H9" i="7"/>
  <c r="F10" i="7"/>
  <c r="J10" i="7"/>
  <c r="D11" i="7"/>
  <c r="H11" i="7"/>
  <c r="F12" i="7"/>
  <c r="J12" i="7"/>
  <c r="D13" i="7"/>
  <c r="H13" i="7"/>
  <c r="F14" i="7"/>
  <c r="J14" i="7"/>
  <c r="J50" i="7"/>
  <c r="J51" i="7"/>
  <c r="F52" i="7"/>
  <c r="F53" i="7"/>
  <c r="H55" i="7"/>
  <c r="H56" i="7"/>
  <c r="D57" i="7"/>
  <c r="D58" i="7"/>
  <c r="J58" i="7"/>
  <c r="J59" i="7"/>
  <c r="F60" i="7"/>
  <c r="F61" i="7"/>
  <c r="H63" i="7"/>
  <c r="H64" i="7"/>
  <c r="D65" i="7"/>
  <c r="D66" i="7"/>
  <c r="J66" i="7"/>
  <c r="J67" i="7"/>
  <c r="F68" i="7"/>
  <c r="F69" i="7"/>
  <c r="H71" i="7"/>
  <c r="G8" i="8"/>
  <c r="F8" i="8"/>
  <c r="D21" i="8"/>
  <c r="K8" i="10"/>
  <c r="D26" i="10"/>
  <c r="G29" i="10"/>
  <c r="F29" i="10"/>
  <c r="K33" i="10"/>
  <c r="H16" i="12"/>
  <c r="G8" i="3"/>
  <c r="F8" i="3"/>
  <c r="D10" i="3"/>
  <c r="G13" i="3"/>
  <c r="F13" i="3"/>
  <c r="D16" i="3"/>
  <c r="G18" i="3"/>
  <c r="F18" i="3"/>
  <c r="D21" i="3"/>
  <c r="N8" i="5"/>
  <c r="M8" i="5"/>
  <c r="K10" i="5"/>
  <c r="N12" i="5"/>
  <c r="M12" i="5"/>
  <c r="N14" i="5"/>
  <c r="M14" i="5"/>
  <c r="K15" i="5"/>
  <c r="N17" i="5"/>
  <c r="M17" i="5"/>
  <c r="D24" i="5"/>
  <c r="G26" i="5"/>
  <c r="F26" i="5"/>
  <c r="D27" i="5"/>
  <c r="G28" i="5"/>
  <c r="F28" i="5"/>
  <c r="D29" i="5"/>
  <c r="K27" i="5"/>
  <c r="N29" i="5"/>
  <c r="M29" i="5"/>
  <c r="K31" i="5"/>
  <c r="N34" i="5"/>
  <c r="M34" i="5"/>
  <c r="F16" i="7"/>
  <c r="J16" i="7"/>
  <c r="D17" i="7"/>
  <c r="H17" i="7"/>
  <c r="F18" i="7"/>
  <c r="J18" i="7"/>
  <c r="D19" i="7"/>
  <c r="H19" i="7"/>
  <c r="F20" i="7"/>
  <c r="J20" i="7"/>
  <c r="D21" i="7"/>
  <c r="H21" i="7"/>
  <c r="F22" i="7"/>
  <c r="J22" i="7"/>
  <c r="D23" i="7"/>
  <c r="H23" i="7"/>
  <c r="F24" i="7"/>
  <c r="J24" i="7"/>
  <c r="D25" i="7"/>
  <c r="H25" i="7"/>
  <c r="F26" i="7"/>
  <c r="J26" i="7"/>
  <c r="D27" i="7"/>
  <c r="H27" i="7"/>
  <c r="F28" i="7"/>
  <c r="J28" i="7"/>
  <c r="D29" i="7"/>
  <c r="H29" i="7"/>
  <c r="F30" i="7"/>
  <c r="J30" i="7"/>
  <c r="D31" i="7"/>
  <c r="H31" i="7"/>
  <c r="F32" i="7"/>
  <c r="J32" i="7"/>
  <c r="D33" i="7"/>
  <c r="H33" i="7"/>
  <c r="F34" i="7"/>
  <c r="J34" i="7"/>
  <c r="D35" i="7"/>
  <c r="H35" i="7"/>
  <c r="F36" i="7"/>
  <c r="J36" i="7"/>
  <c r="D37" i="7"/>
  <c r="H37" i="7"/>
  <c r="F38" i="7"/>
  <c r="J38" i="7"/>
  <c r="D39" i="7"/>
  <c r="H39" i="7"/>
  <c r="F40" i="7"/>
  <c r="J40" i="7"/>
  <c r="D41" i="7"/>
  <c r="H41" i="7"/>
  <c r="F42" i="7"/>
  <c r="J42" i="7"/>
  <c r="D43" i="7"/>
  <c r="H43" i="7"/>
  <c r="F44" i="7"/>
  <c r="J44" i="7"/>
  <c r="D45" i="7"/>
  <c r="H45" i="7"/>
  <c r="F46" i="7"/>
  <c r="J46" i="7"/>
  <c r="D47" i="7"/>
  <c r="H47" i="7"/>
  <c r="F48" i="7"/>
  <c r="J48" i="7"/>
  <c r="D49" i="7"/>
  <c r="H49" i="7"/>
  <c r="F50" i="7"/>
  <c r="F51" i="7"/>
  <c r="H53" i="7"/>
  <c r="H54" i="7"/>
  <c r="D55" i="7"/>
  <c r="D56" i="7"/>
  <c r="J56" i="7"/>
  <c r="J57" i="7"/>
  <c r="F58" i="7"/>
  <c r="F59" i="7"/>
  <c r="H61" i="7"/>
  <c r="H62" i="7"/>
  <c r="D63" i="7"/>
  <c r="D64" i="7"/>
  <c r="J64" i="7"/>
  <c r="J65" i="7"/>
  <c r="F66" i="7"/>
  <c r="F67" i="7"/>
  <c r="H69" i="7"/>
  <c r="H70" i="7"/>
  <c r="D71" i="7"/>
  <c r="G13" i="8"/>
  <c r="F13" i="8"/>
  <c r="K12" i="10"/>
  <c r="N15" i="10"/>
  <c r="M15" i="10"/>
  <c r="D28" i="10"/>
  <c r="N26" i="10"/>
  <c r="M26" i="10"/>
  <c r="H88" i="2"/>
  <c r="F89" i="2"/>
  <c r="J89" i="2"/>
  <c r="D90" i="2"/>
  <c r="H90" i="2"/>
  <c r="F91" i="2"/>
  <c r="J91" i="2"/>
  <c r="D92" i="2"/>
  <c r="H92" i="2"/>
  <c r="F93" i="2"/>
  <c r="J93" i="2"/>
  <c r="D94" i="2"/>
  <c r="H94" i="2"/>
  <c r="F95" i="2"/>
  <c r="J95" i="2"/>
  <c r="D96" i="2"/>
  <c r="H96" i="2"/>
  <c r="F97" i="2"/>
  <c r="J97" i="2"/>
  <c r="D98" i="2"/>
  <c r="H98" i="2"/>
  <c r="F99" i="2"/>
  <c r="J99" i="2"/>
  <c r="D100" i="2"/>
  <c r="H100" i="2"/>
  <c r="F101" i="2"/>
  <c r="J101" i="2"/>
  <c r="D102" i="2"/>
  <c r="H102" i="2"/>
  <c r="F103" i="2"/>
  <c r="J103" i="2"/>
  <c r="D104" i="2"/>
  <c r="H104" i="2"/>
  <c r="F105" i="2"/>
  <c r="J105" i="2"/>
  <c r="D106" i="2"/>
  <c r="H106" i="2"/>
  <c r="F9" i="3"/>
  <c r="G9" i="3"/>
  <c r="D12" i="3"/>
  <c r="F14" i="3"/>
  <c r="G14" i="3"/>
  <c r="D17" i="3"/>
  <c r="F20" i="3"/>
  <c r="G20" i="3"/>
  <c r="D22" i="3"/>
  <c r="D8" i="5"/>
  <c r="F10" i="5"/>
  <c r="G10" i="5"/>
  <c r="K11" i="5"/>
  <c r="J13" i="5"/>
  <c r="K13" i="5" s="1"/>
  <c r="F13" i="5"/>
  <c r="G13" i="5"/>
  <c r="D14" i="5"/>
  <c r="F15" i="5"/>
  <c r="G15" i="5"/>
  <c r="D16" i="5"/>
  <c r="F18" i="5"/>
  <c r="G18" i="5"/>
  <c r="F31" i="5"/>
  <c r="G31" i="5"/>
  <c r="M25" i="5"/>
  <c r="N25" i="5"/>
  <c r="K28" i="5"/>
  <c r="M30" i="5"/>
  <c r="N30" i="5"/>
  <c r="K32" i="5"/>
  <c r="D8" i="7"/>
  <c r="H8" i="7"/>
  <c r="F9" i="7"/>
  <c r="J9" i="7"/>
  <c r="D10" i="7"/>
  <c r="H10" i="7"/>
  <c r="F11" i="7"/>
  <c r="J11" i="7"/>
  <c r="D12" i="7"/>
  <c r="H12" i="7"/>
  <c r="F13" i="7"/>
  <c r="J13" i="7"/>
  <c r="D14" i="7"/>
  <c r="H14" i="7"/>
  <c r="H51" i="7"/>
  <c r="H52" i="7"/>
  <c r="D53" i="7"/>
  <c r="D54" i="7"/>
  <c r="J54" i="7"/>
  <c r="J55" i="7"/>
  <c r="F56" i="7"/>
  <c r="F57" i="7"/>
  <c r="H59" i="7"/>
  <c r="H60" i="7"/>
  <c r="D61" i="7"/>
  <c r="D62" i="7"/>
  <c r="J62" i="7"/>
  <c r="J63" i="7"/>
  <c r="F64" i="7"/>
  <c r="F65" i="7"/>
  <c r="H67" i="7"/>
  <c r="H68" i="7"/>
  <c r="D69" i="7"/>
  <c r="D70" i="7"/>
  <c r="J70" i="7"/>
  <c r="D10" i="8"/>
  <c r="G18" i="8"/>
  <c r="F18" i="8"/>
  <c r="K14" i="10"/>
  <c r="G24" i="10"/>
  <c r="F24" i="10"/>
  <c r="N30" i="10"/>
  <c r="M30" i="10"/>
  <c r="F17" i="12"/>
  <c r="D8" i="3"/>
  <c r="G10" i="3"/>
  <c r="F10" i="3"/>
  <c r="D13" i="3"/>
  <c r="G16" i="3"/>
  <c r="F16" i="3"/>
  <c r="D18" i="3"/>
  <c r="G21" i="3"/>
  <c r="F21" i="3"/>
  <c r="K8" i="5"/>
  <c r="N10" i="5"/>
  <c r="M10" i="5"/>
  <c r="K12" i="5"/>
  <c r="K14" i="5"/>
  <c r="N15" i="5"/>
  <c r="M15" i="5"/>
  <c r="K17" i="5"/>
  <c r="G24" i="5"/>
  <c r="F24" i="5"/>
  <c r="D26" i="5"/>
  <c r="G27" i="5"/>
  <c r="F27" i="5"/>
  <c r="D28" i="5"/>
  <c r="G29" i="5"/>
  <c r="F29" i="5"/>
  <c r="N27" i="5"/>
  <c r="M27" i="5"/>
  <c r="K29" i="5"/>
  <c r="N31" i="5"/>
  <c r="M31" i="5"/>
  <c r="K34" i="5"/>
  <c r="D16" i="7"/>
  <c r="H16" i="7"/>
  <c r="F17" i="7"/>
  <c r="J17" i="7"/>
  <c r="D18" i="7"/>
  <c r="H18" i="7"/>
  <c r="F19" i="7"/>
  <c r="J19" i="7"/>
  <c r="D20" i="7"/>
  <c r="H20" i="7"/>
  <c r="F21" i="7"/>
  <c r="J21" i="7"/>
  <c r="D22" i="7"/>
  <c r="H22" i="7"/>
  <c r="F23" i="7"/>
  <c r="J23" i="7"/>
  <c r="D24" i="7"/>
  <c r="H24" i="7"/>
  <c r="F25" i="7"/>
  <c r="J25" i="7"/>
  <c r="D26" i="7"/>
  <c r="H26" i="7"/>
  <c r="F27" i="7"/>
  <c r="J27" i="7"/>
  <c r="D28" i="7"/>
  <c r="H28" i="7"/>
  <c r="F29" i="7"/>
  <c r="J29" i="7"/>
  <c r="D30" i="7"/>
  <c r="H30" i="7"/>
  <c r="F31" i="7"/>
  <c r="J31" i="7"/>
  <c r="D32" i="7"/>
  <c r="H32" i="7"/>
  <c r="F33" i="7"/>
  <c r="J33" i="7"/>
  <c r="D34" i="7"/>
  <c r="H34" i="7"/>
  <c r="F35" i="7"/>
  <c r="J35" i="7"/>
  <c r="D36" i="7"/>
  <c r="H36" i="7"/>
  <c r="F37" i="7"/>
  <c r="J37" i="7"/>
  <c r="D38" i="7"/>
  <c r="H38" i="7"/>
  <c r="F39" i="7"/>
  <c r="J39" i="7"/>
  <c r="D40" i="7"/>
  <c r="H40" i="7"/>
  <c r="F41" i="7"/>
  <c r="J41" i="7"/>
  <c r="D42" i="7"/>
  <c r="H42" i="7"/>
  <c r="F43" i="7"/>
  <c r="J43" i="7"/>
  <c r="D44" i="7"/>
  <c r="H44" i="7"/>
  <c r="F45" i="7"/>
  <c r="J45" i="7"/>
  <c r="D46" i="7"/>
  <c r="H46" i="7"/>
  <c r="F47" i="7"/>
  <c r="J47" i="7"/>
  <c r="D48" i="7"/>
  <c r="H48" i="7"/>
  <c r="F49" i="7"/>
  <c r="J49" i="7"/>
  <c r="D50" i="7"/>
  <c r="H50" i="7"/>
  <c r="D51" i="7"/>
  <c r="D52" i="7"/>
  <c r="J52" i="7"/>
  <c r="J53" i="7"/>
  <c r="F54" i="7"/>
  <c r="F55" i="7"/>
  <c r="H57" i="7"/>
  <c r="H58" i="7"/>
  <c r="D59" i="7"/>
  <c r="D60" i="7"/>
  <c r="J60" i="7"/>
  <c r="J61" i="7"/>
  <c r="F62" i="7"/>
  <c r="F63" i="7"/>
  <c r="H65" i="7"/>
  <c r="H66" i="7"/>
  <c r="D67" i="7"/>
  <c r="D68" i="7"/>
  <c r="J68" i="7"/>
  <c r="J69" i="7"/>
  <c r="F70" i="7"/>
  <c r="F71" i="7"/>
  <c r="D16" i="8"/>
  <c r="N10" i="10"/>
  <c r="M10" i="10"/>
  <c r="K17" i="10"/>
  <c r="G27" i="10"/>
  <c r="F27" i="10"/>
  <c r="K28" i="10"/>
  <c r="D16" i="12"/>
  <c r="J17" i="12"/>
  <c r="D18" i="12"/>
  <c r="H18" i="12"/>
  <c r="F19" i="12"/>
  <c r="J19" i="12"/>
  <c r="D20" i="12"/>
  <c r="H20" i="12"/>
  <c r="F21" i="12"/>
  <c r="J21" i="12"/>
  <c r="D22" i="12"/>
  <c r="H22" i="12"/>
  <c r="F23" i="12"/>
  <c r="J23" i="12"/>
  <c r="D24" i="12"/>
  <c r="H24" i="12"/>
  <c r="F25" i="12"/>
  <c r="J25" i="12"/>
  <c r="D26" i="12"/>
  <c r="H26" i="12"/>
  <c r="F27" i="12"/>
  <c r="J27" i="12"/>
  <c r="D28" i="12"/>
  <c r="H28" i="12"/>
  <c r="F29" i="12"/>
  <c r="J29" i="12"/>
  <c r="D30" i="12"/>
  <c r="H30" i="12"/>
  <c r="F31" i="12"/>
  <c r="J31" i="12"/>
  <c r="D32" i="12"/>
  <c r="H32" i="12"/>
  <c r="F33" i="12"/>
  <c r="J33" i="12"/>
  <c r="D34" i="12"/>
  <c r="H34" i="12"/>
  <c r="F35" i="12"/>
  <c r="J35" i="12"/>
  <c r="D36" i="12"/>
  <c r="H36" i="12"/>
  <c r="F37" i="12"/>
  <c r="J37" i="12"/>
  <c r="D38" i="12"/>
  <c r="H38" i="12"/>
  <c r="F39" i="12"/>
  <c r="J39" i="12"/>
  <c r="D40" i="12"/>
  <c r="H40" i="12"/>
  <c r="F41" i="12"/>
  <c r="J41" i="12"/>
  <c r="D42" i="12"/>
  <c r="H42" i="12"/>
  <c r="F43" i="12"/>
  <c r="J43" i="12"/>
  <c r="D44" i="12"/>
  <c r="H44" i="12"/>
  <c r="D45" i="12"/>
  <c r="D46" i="12"/>
  <c r="J46" i="12"/>
  <c r="J47" i="12"/>
  <c r="F48" i="12"/>
  <c r="F49" i="12"/>
  <c r="H51" i="12"/>
  <c r="H52" i="12"/>
  <c r="D53" i="12"/>
  <c r="D54" i="12"/>
  <c r="J54" i="12"/>
  <c r="J55" i="12"/>
  <c r="F56" i="12"/>
  <c r="F57" i="12"/>
  <c r="H59" i="12"/>
  <c r="H60" i="12"/>
  <c r="D61" i="12"/>
  <c r="D62" i="12"/>
  <c r="J62" i="12"/>
  <c r="J63" i="12"/>
  <c r="F64" i="12"/>
  <c r="F65" i="12"/>
  <c r="J71" i="7"/>
  <c r="D72" i="7"/>
  <c r="H72" i="7"/>
  <c r="F73" i="7"/>
  <c r="J73" i="7"/>
  <c r="D74" i="7"/>
  <c r="H74" i="7"/>
  <c r="F75" i="7"/>
  <c r="J75" i="7"/>
  <c r="D76" i="7"/>
  <c r="H76" i="7"/>
  <c r="F77" i="7"/>
  <c r="J77" i="7"/>
  <c r="D78" i="7"/>
  <c r="H78" i="7"/>
  <c r="F79" i="7"/>
  <c r="J79" i="7"/>
  <c r="D80" i="7"/>
  <c r="H80" i="7"/>
  <c r="F81" i="7"/>
  <c r="J81" i="7"/>
  <c r="D82" i="7"/>
  <c r="H82" i="7"/>
  <c r="F83" i="7"/>
  <c r="J83" i="7"/>
  <c r="D84" i="7"/>
  <c r="H84" i="7"/>
  <c r="F85" i="7"/>
  <c r="J85" i="7"/>
  <c r="D86" i="7"/>
  <c r="H86" i="7"/>
  <c r="F87" i="7"/>
  <c r="J87" i="7"/>
  <c r="D88" i="7"/>
  <c r="H88" i="7"/>
  <c r="F89" i="7"/>
  <c r="J89" i="7"/>
  <c r="D90" i="7"/>
  <c r="H90" i="7"/>
  <c r="F91" i="7"/>
  <c r="J91" i="7"/>
  <c r="D92" i="7"/>
  <c r="H92" i="7"/>
  <c r="F93" i="7"/>
  <c r="J93" i="7"/>
  <c r="D94" i="7"/>
  <c r="H94" i="7"/>
  <c r="F95" i="7"/>
  <c r="J95" i="7"/>
  <c r="D96" i="7"/>
  <c r="H96" i="7"/>
  <c r="F97" i="7"/>
  <c r="J97" i="7"/>
  <c r="D98" i="7"/>
  <c r="H98" i="7"/>
  <c r="F99" i="7"/>
  <c r="J99" i="7"/>
  <c r="D100" i="7"/>
  <c r="H100" i="7"/>
  <c r="F101" i="7"/>
  <c r="J101" i="7"/>
  <c r="D102" i="7"/>
  <c r="H102" i="7"/>
  <c r="F103" i="7"/>
  <c r="J103" i="7"/>
  <c r="D104" i="7"/>
  <c r="H104" i="7"/>
  <c r="F105" i="7"/>
  <c r="J105" i="7"/>
  <c r="D106" i="7"/>
  <c r="H106" i="7"/>
  <c r="G9" i="8"/>
  <c r="F9" i="8"/>
  <c r="D12" i="8"/>
  <c r="G14" i="8"/>
  <c r="F14" i="8"/>
  <c r="D17" i="8"/>
  <c r="G20" i="8"/>
  <c r="F20" i="8"/>
  <c r="D22" i="8"/>
  <c r="G8" i="10"/>
  <c r="F8" i="10"/>
  <c r="D10" i="10"/>
  <c r="N11" i="10"/>
  <c r="M11" i="10"/>
  <c r="L13" i="10"/>
  <c r="D13" i="10"/>
  <c r="G14" i="10"/>
  <c r="F14" i="10"/>
  <c r="D15" i="10"/>
  <c r="G16" i="10"/>
  <c r="F16" i="10"/>
  <c r="D18" i="10"/>
  <c r="D31" i="10"/>
  <c r="K24" i="10"/>
  <c r="N27" i="10"/>
  <c r="M27" i="10"/>
  <c r="K29" i="10"/>
  <c r="N31" i="10"/>
  <c r="M31" i="10"/>
  <c r="F8" i="12"/>
  <c r="J8" i="12"/>
  <c r="D9" i="12"/>
  <c r="H9" i="12"/>
  <c r="F10" i="12"/>
  <c r="J10" i="12"/>
  <c r="D11" i="12"/>
  <c r="H11" i="12"/>
  <c r="F12" i="12"/>
  <c r="J12" i="12"/>
  <c r="D13" i="12"/>
  <c r="H13" i="12"/>
  <c r="F14" i="12"/>
  <c r="J14" i="12"/>
  <c r="J44" i="12"/>
  <c r="J45" i="12"/>
  <c r="F46" i="12"/>
  <c r="F47" i="12"/>
  <c r="H49" i="12"/>
  <c r="H50" i="12"/>
  <c r="D51" i="12"/>
  <c r="D52" i="12"/>
  <c r="J52" i="12"/>
  <c r="J53" i="12"/>
  <c r="F54" i="12"/>
  <c r="F55" i="12"/>
  <c r="H57" i="12"/>
  <c r="H58" i="12"/>
  <c r="D59" i="12"/>
  <c r="D60" i="12"/>
  <c r="J60" i="12"/>
  <c r="J61" i="12"/>
  <c r="F62" i="12"/>
  <c r="F63" i="12"/>
  <c r="H65" i="12"/>
  <c r="H66" i="12"/>
  <c r="D67" i="12"/>
  <c r="J68" i="12"/>
  <c r="H69" i="12"/>
  <c r="F70" i="12"/>
  <c r="D71" i="12"/>
  <c r="J72" i="12"/>
  <c r="H73" i="12"/>
  <c r="F74" i="12"/>
  <c r="D75" i="12"/>
  <c r="J76" i="12"/>
  <c r="H77" i="12"/>
  <c r="F78" i="12"/>
  <c r="D79" i="12"/>
  <c r="D8" i="8"/>
  <c r="F10" i="8"/>
  <c r="G10" i="8"/>
  <c r="D13" i="8"/>
  <c r="F16" i="8"/>
  <c r="G16" i="8"/>
  <c r="D18" i="8"/>
  <c r="F21" i="8"/>
  <c r="G21" i="8"/>
  <c r="M8" i="10"/>
  <c r="N8" i="10"/>
  <c r="K10" i="10"/>
  <c r="M12" i="10"/>
  <c r="N12" i="10"/>
  <c r="M14" i="10"/>
  <c r="N14" i="10"/>
  <c r="K15" i="10"/>
  <c r="M17" i="10"/>
  <c r="N17" i="10"/>
  <c r="D24" i="10"/>
  <c r="F26" i="10"/>
  <c r="G26" i="10"/>
  <c r="D27" i="10"/>
  <c r="F28" i="10"/>
  <c r="G28" i="10"/>
  <c r="D29" i="10"/>
  <c r="K26" i="10"/>
  <c r="M28" i="10"/>
  <c r="N28" i="10"/>
  <c r="K30" i="10"/>
  <c r="M33" i="10"/>
  <c r="N33" i="10"/>
  <c r="F16" i="12"/>
  <c r="J16" i="12"/>
  <c r="D17" i="12"/>
  <c r="H17" i="12"/>
  <c r="F18" i="12"/>
  <c r="J18" i="12"/>
  <c r="D19" i="12"/>
  <c r="H19" i="12"/>
  <c r="F20" i="12"/>
  <c r="J20" i="12"/>
  <c r="D21" i="12"/>
  <c r="H21" i="12"/>
  <c r="F22" i="12"/>
  <c r="J22" i="12"/>
  <c r="D23" i="12"/>
  <c r="H23" i="12"/>
  <c r="F24" i="12"/>
  <c r="J24" i="12"/>
  <c r="D25" i="12"/>
  <c r="H25" i="12"/>
  <c r="F26" i="12"/>
  <c r="J26" i="12"/>
  <c r="D27" i="12"/>
  <c r="H27" i="12"/>
  <c r="F28" i="12"/>
  <c r="J28" i="12"/>
  <c r="D29" i="12"/>
  <c r="H29" i="12"/>
  <c r="F30" i="12"/>
  <c r="J30" i="12"/>
  <c r="D31" i="12"/>
  <c r="H31" i="12"/>
  <c r="F32" i="12"/>
  <c r="J32" i="12"/>
  <c r="D33" i="12"/>
  <c r="H33" i="12"/>
  <c r="F34" i="12"/>
  <c r="J34" i="12"/>
  <c r="D35" i="12"/>
  <c r="H35" i="12"/>
  <c r="F36" i="12"/>
  <c r="J36" i="12"/>
  <c r="D37" i="12"/>
  <c r="H37" i="12"/>
  <c r="F38" i="12"/>
  <c r="J38" i="12"/>
  <c r="D39" i="12"/>
  <c r="H39" i="12"/>
  <c r="F40" i="12"/>
  <c r="J40" i="12"/>
  <c r="D41" i="12"/>
  <c r="H41" i="12"/>
  <c r="F42" i="12"/>
  <c r="J42" i="12"/>
  <c r="D43" i="12"/>
  <c r="H43" i="12"/>
  <c r="F44" i="12"/>
  <c r="F45" i="12"/>
  <c r="H47" i="12"/>
  <c r="H48" i="12"/>
  <c r="D49" i="12"/>
  <c r="D50" i="12"/>
  <c r="J50" i="12"/>
  <c r="J51" i="12"/>
  <c r="F52" i="12"/>
  <c r="F53" i="12"/>
  <c r="H55" i="12"/>
  <c r="H56" i="12"/>
  <c r="D57" i="12"/>
  <c r="D58" i="12"/>
  <c r="J58" i="12"/>
  <c r="J59" i="12"/>
  <c r="F60" i="12"/>
  <c r="F61" i="12"/>
  <c r="H63" i="12"/>
  <c r="H64" i="12"/>
  <c r="D65" i="12"/>
  <c r="D66" i="12"/>
  <c r="J66" i="12"/>
  <c r="F72" i="7"/>
  <c r="J72" i="7"/>
  <c r="D73" i="7"/>
  <c r="H73" i="7"/>
  <c r="F74" i="7"/>
  <c r="J74" i="7"/>
  <c r="D75" i="7"/>
  <c r="H75" i="7"/>
  <c r="F76" i="7"/>
  <c r="J76" i="7"/>
  <c r="D77" i="7"/>
  <c r="H77" i="7"/>
  <c r="F78" i="7"/>
  <c r="J78" i="7"/>
  <c r="D79" i="7"/>
  <c r="H79" i="7"/>
  <c r="F80" i="7"/>
  <c r="J80" i="7"/>
  <c r="D81" i="7"/>
  <c r="H81" i="7"/>
  <c r="F82" i="7"/>
  <c r="J82" i="7"/>
  <c r="D83" i="7"/>
  <c r="H83" i="7"/>
  <c r="F84" i="7"/>
  <c r="J84" i="7"/>
  <c r="D85" i="7"/>
  <c r="H85" i="7"/>
  <c r="F86" i="7"/>
  <c r="J86" i="7"/>
  <c r="D87" i="7"/>
  <c r="H87" i="7"/>
  <c r="F88" i="7"/>
  <c r="J88" i="7"/>
  <c r="D89" i="7"/>
  <c r="H89" i="7"/>
  <c r="F90" i="7"/>
  <c r="J90" i="7"/>
  <c r="D91" i="7"/>
  <c r="H91" i="7"/>
  <c r="F92" i="7"/>
  <c r="J92" i="7"/>
  <c r="D93" i="7"/>
  <c r="H93" i="7"/>
  <c r="F94" i="7"/>
  <c r="J94" i="7"/>
  <c r="D95" i="7"/>
  <c r="H95" i="7"/>
  <c r="F96" i="7"/>
  <c r="J96" i="7"/>
  <c r="D97" i="7"/>
  <c r="H97" i="7"/>
  <c r="F98" i="7"/>
  <c r="J98" i="7"/>
  <c r="D99" i="7"/>
  <c r="H99" i="7"/>
  <c r="F100" i="7"/>
  <c r="J100" i="7"/>
  <c r="D101" i="7"/>
  <c r="H101" i="7"/>
  <c r="F102" i="7"/>
  <c r="J102" i="7"/>
  <c r="D103" i="7"/>
  <c r="H103" i="7"/>
  <c r="F104" i="7"/>
  <c r="J104" i="7"/>
  <c r="D105" i="7"/>
  <c r="H105" i="7"/>
  <c r="F106" i="7"/>
  <c r="J106" i="7"/>
  <c r="D9" i="8"/>
  <c r="G12" i="8"/>
  <c r="F12" i="8"/>
  <c r="D14" i="8"/>
  <c r="G17" i="8"/>
  <c r="F17" i="8"/>
  <c r="D20" i="8"/>
  <c r="G22" i="8"/>
  <c r="F22" i="8"/>
  <c r="D8" i="10"/>
  <c r="G10" i="10"/>
  <c r="F10" i="10"/>
  <c r="J13" i="10"/>
  <c r="K11" i="10"/>
  <c r="G13" i="10"/>
  <c r="F13" i="10"/>
  <c r="D14" i="10"/>
  <c r="G15" i="10"/>
  <c r="F15" i="10"/>
  <c r="D16" i="10"/>
  <c r="G18" i="10"/>
  <c r="F18" i="10"/>
  <c r="G31" i="10"/>
  <c r="F31" i="10"/>
  <c r="N24" i="10"/>
  <c r="M24" i="10"/>
  <c r="K27" i="10"/>
  <c r="N29" i="10"/>
  <c r="M29" i="10"/>
  <c r="K31" i="10"/>
  <c r="D8" i="12"/>
  <c r="H8" i="12"/>
  <c r="F9" i="12"/>
  <c r="J9" i="12"/>
  <c r="D10" i="12"/>
  <c r="H10" i="12"/>
  <c r="F11" i="12"/>
  <c r="J11" i="12"/>
  <c r="D12" i="12"/>
  <c r="H12" i="12"/>
  <c r="F13" i="12"/>
  <c r="J13" i="12"/>
  <c r="D14" i="12"/>
  <c r="H14" i="12"/>
  <c r="H45" i="12"/>
  <c r="H46" i="12"/>
  <c r="D47" i="12"/>
  <c r="D48" i="12"/>
  <c r="J48" i="12"/>
  <c r="J49" i="12"/>
  <c r="F50" i="12"/>
  <c r="F51" i="12"/>
  <c r="H53" i="12"/>
  <c r="H54" i="12"/>
  <c r="D55" i="12"/>
  <c r="D56" i="12"/>
  <c r="J56" i="12"/>
  <c r="J57" i="12"/>
  <c r="F58" i="12"/>
  <c r="F59" i="12"/>
  <c r="H61" i="12"/>
  <c r="H62" i="12"/>
  <c r="D63" i="12"/>
  <c r="D64" i="12"/>
  <c r="J64" i="12"/>
  <c r="J65" i="12"/>
  <c r="F66" i="12"/>
  <c r="H67" i="12"/>
  <c r="F68" i="12"/>
  <c r="D69" i="12"/>
  <c r="J70" i="12"/>
  <c r="H71" i="12"/>
  <c r="F72" i="12"/>
  <c r="D73" i="12"/>
  <c r="J74" i="12"/>
  <c r="H75" i="12"/>
  <c r="F76" i="12"/>
  <c r="D77" i="12"/>
  <c r="J78" i="12"/>
  <c r="H79" i="12"/>
  <c r="D94" i="12"/>
  <c r="J94" i="12"/>
  <c r="J95" i="12"/>
  <c r="F96" i="12"/>
  <c r="F97" i="12"/>
  <c r="H99" i="12"/>
  <c r="E17" i="13"/>
  <c r="J14" i="15"/>
  <c r="J28" i="15"/>
  <c r="D8" i="17"/>
  <c r="H14" i="17"/>
  <c r="D20" i="17"/>
  <c r="F22" i="17"/>
  <c r="H26" i="17"/>
  <c r="J28" i="17"/>
  <c r="D35" i="17"/>
  <c r="F39" i="17"/>
  <c r="H41" i="17"/>
  <c r="J45" i="17"/>
  <c r="J53" i="17"/>
  <c r="D60" i="17"/>
  <c r="H66" i="17"/>
  <c r="F79" i="17"/>
  <c r="J85" i="17"/>
  <c r="D92" i="17"/>
  <c r="H98" i="17"/>
  <c r="F67" i="12"/>
  <c r="J67" i="12"/>
  <c r="D68" i="12"/>
  <c r="H68" i="12"/>
  <c r="F69" i="12"/>
  <c r="J69" i="12"/>
  <c r="D70" i="12"/>
  <c r="H70" i="12"/>
  <c r="F71" i="12"/>
  <c r="J71" i="12"/>
  <c r="D72" i="12"/>
  <c r="H72" i="12"/>
  <c r="F73" i="12"/>
  <c r="J73" i="12"/>
  <c r="D74" i="12"/>
  <c r="H74" i="12"/>
  <c r="F75" i="12"/>
  <c r="J75" i="12"/>
  <c r="D76" i="12"/>
  <c r="H76" i="12"/>
  <c r="F77" i="12"/>
  <c r="J77" i="12"/>
  <c r="D78" i="12"/>
  <c r="H78" i="12"/>
  <c r="F79" i="12"/>
  <c r="J79" i="12"/>
  <c r="D80" i="12"/>
  <c r="H80" i="12"/>
  <c r="F81" i="12"/>
  <c r="J81" i="12"/>
  <c r="D82" i="12"/>
  <c r="H82" i="12"/>
  <c r="F83" i="12"/>
  <c r="J83" i="12"/>
  <c r="D84" i="12"/>
  <c r="H84" i="12"/>
  <c r="F85" i="12"/>
  <c r="J85" i="12"/>
  <c r="D86" i="12"/>
  <c r="H86" i="12"/>
  <c r="F87" i="12"/>
  <c r="J87" i="12"/>
  <c r="D88" i="12"/>
  <c r="H88" i="12"/>
  <c r="F89" i="12"/>
  <c r="J89" i="12"/>
  <c r="D90" i="12"/>
  <c r="H90" i="12"/>
  <c r="F91" i="12"/>
  <c r="J91" i="12"/>
  <c r="D92" i="12"/>
  <c r="H92" i="12"/>
  <c r="F93" i="12"/>
  <c r="J93" i="12"/>
  <c r="F94" i="12"/>
  <c r="F95" i="12"/>
  <c r="H97" i="12"/>
  <c r="H98" i="12"/>
  <c r="D99" i="12"/>
  <c r="D100" i="12"/>
  <c r="E12" i="13"/>
  <c r="J12" i="15"/>
  <c r="E28" i="15"/>
  <c r="H18" i="17"/>
  <c r="J20" i="17"/>
  <c r="D27" i="17"/>
  <c r="F31" i="17"/>
  <c r="H33" i="17"/>
  <c r="J37" i="17"/>
  <c r="D44" i="17"/>
  <c r="F46" i="17"/>
  <c r="J50" i="17"/>
  <c r="F55" i="17"/>
  <c r="J61" i="17"/>
  <c r="D68" i="17"/>
  <c r="H74" i="17"/>
  <c r="F87" i="17"/>
  <c r="J93" i="17"/>
  <c r="D100" i="17"/>
  <c r="F12" i="24"/>
  <c r="H95" i="12"/>
  <c r="H96" i="12"/>
  <c r="D97" i="12"/>
  <c r="D98" i="12"/>
  <c r="J98" i="12"/>
  <c r="J99" i="12"/>
  <c r="J8" i="15"/>
  <c r="E26" i="15"/>
  <c r="F11" i="17"/>
  <c r="D19" i="17"/>
  <c r="F23" i="17"/>
  <c r="H25" i="17"/>
  <c r="J29" i="17"/>
  <c r="D36" i="17"/>
  <c r="F38" i="17"/>
  <c r="H42" i="17"/>
  <c r="J44" i="17"/>
  <c r="H51" i="17"/>
  <c r="F63" i="17"/>
  <c r="J69" i="17"/>
  <c r="D76" i="17"/>
  <c r="H82" i="17"/>
  <c r="F95" i="17"/>
  <c r="J102" i="17"/>
  <c r="E8" i="20"/>
  <c r="E25" i="24"/>
  <c r="F80" i="12"/>
  <c r="J80" i="12"/>
  <c r="D81" i="12"/>
  <c r="H81" i="12"/>
  <c r="F82" i="12"/>
  <c r="J82" i="12"/>
  <c r="D83" i="12"/>
  <c r="H83" i="12"/>
  <c r="F84" i="12"/>
  <c r="J84" i="12"/>
  <c r="D85" i="12"/>
  <c r="H85" i="12"/>
  <c r="F86" i="12"/>
  <c r="J86" i="12"/>
  <c r="D87" i="12"/>
  <c r="H87" i="12"/>
  <c r="F88" i="12"/>
  <c r="J88" i="12"/>
  <c r="D89" i="12"/>
  <c r="H89" i="12"/>
  <c r="F90" i="12"/>
  <c r="J90" i="12"/>
  <c r="D91" i="12"/>
  <c r="H91" i="12"/>
  <c r="F92" i="12"/>
  <c r="J92" i="12"/>
  <c r="D93" i="12"/>
  <c r="H93" i="12"/>
  <c r="H94" i="12"/>
  <c r="D95" i="12"/>
  <c r="D96" i="12"/>
  <c r="J96" i="12"/>
  <c r="J97" i="12"/>
  <c r="F98" i="12"/>
  <c r="F99" i="12"/>
  <c r="H100" i="12"/>
  <c r="E22" i="13"/>
  <c r="J17" i="15"/>
  <c r="J9" i="17"/>
  <c r="H17" i="17"/>
  <c r="J21" i="17"/>
  <c r="D28" i="17"/>
  <c r="F30" i="17"/>
  <c r="H34" i="17"/>
  <c r="J36" i="17"/>
  <c r="D43" i="17"/>
  <c r="F47" i="17"/>
  <c r="H49" i="17"/>
  <c r="F52" i="17"/>
  <c r="H58" i="17"/>
  <c r="F71" i="17"/>
  <c r="J77" i="17"/>
  <c r="D84" i="17"/>
  <c r="H90" i="17"/>
  <c r="E9" i="13"/>
  <c r="E14" i="13"/>
  <c r="E20" i="13"/>
  <c r="J10" i="15"/>
  <c r="J15" i="15"/>
  <c r="E24" i="15"/>
  <c r="E27" i="15"/>
  <c r="J27" i="15"/>
  <c r="J29" i="15"/>
  <c r="H10" i="17"/>
  <c r="D12" i="17"/>
  <c r="J13" i="17"/>
  <c r="D16" i="17"/>
  <c r="J16" i="17"/>
  <c r="J17" i="17"/>
  <c r="F18" i="17"/>
  <c r="F19" i="17"/>
  <c r="H21" i="17"/>
  <c r="H22" i="17"/>
  <c r="D23" i="17"/>
  <c r="D24" i="17"/>
  <c r="J24" i="17"/>
  <c r="J25" i="17"/>
  <c r="F26" i="17"/>
  <c r="F27" i="17"/>
  <c r="H29" i="17"/>
  <c r="H30" i="17"/>
  <c r="D31" i="17"/>
  <c r="D32" i="17"/>
  <c r="J32" i="17"/>
  <c r="J33" i="17"/>
  <c r="F34" i="17"/>
  <c r="F35" i="17"/>
  <c r="H37" i="17"/>
  <c r="H38" i="17"/>
  <c r="D39" i="17"/>
  <c r="D40" i="17"/>
  <c r="J40" i="17"/>
  <c r="J41" i="17"/>
  <c r="F42" i="17"/>
  <c r="F43" i="17"/>
  <c r="H45" i="17"/>
  <c r="H46" i="17"/>
  <c r="D47" i="17"/>
  <c r="D48" i="17"/>
  <c r="J48" i="17"/>
  <c r="J49" i="17"/>
  <c r="F50" i="17"/>
  <c r="D51" i="17"/>
  <c r="H54" i="17"/>
  <c r="D56" i="17"/>
  <c r="J57" i="17"/>
  <c r="F59" i="17"/>
  <c r="H62" i="17"/>
  <c r="D64" i="17"/>
  <c r="J65" i="17"/>
  <c r="F67" i="17"/>
  <c r="H70" i="17"/>
  <c r="D72" i="17"/>
  <c r="J73" i="17"/>
  <c r="F75" i="17"/>
  <c r="H78" i="17"/>
  <c r="D80" i="17"/>
  <c r="J81" i="17"/>
  <c r="F83" i="17"/>
  <c r="H86" i="17"/>
  <c r="D88" i="17"/>
  <c r="J89" i="17"/>
  <c r="F91" i="17"/>
  <c r="H94" i="17"/>
  <c r="D96" i="17"/>
  <c r="J97" i="17"/>
  <c r="F99" i="17"/>
  <c r="D101" i="17"/>
  <c r="F104" i="17"/>
  <c r="F100" i="12"/>
  <c r="J100" i="12"/>
  <c r="D101" i="12"/>
  <c r="H101" i="12"/>
  <c r="F102" i="12"/>
  <c r="J102" i="12"/>
  <c r="D103" i="12"/>
  <c r="H103" i="12"/>
  <c r="F104" i="12"/>
  <c r="J104" i="12"/>
  <c r="D105" i="12"/>
  <c r="H105" i="12"/>
  <c r="F106" i="12"/>
  <c r="J106" i="12"/>
  <c r="E8" i="13"/>
  <c r="E13" i="13"/>
  <c r="E18" i="13"/>
  <c r="E10" i="15"/>
  <c r="E13" i="15"/>
  <c r="E15" i="15"/>
  <c r="E18" i="15"/>
  <c r="E31" i="15"/>
  <c r="J31" i="15"/>
  <c r="H8" i="17"/>
  <c r="D10" i="17"/>
  <c r="J11" i="17"/>
  <c r="F13" i="17"/>
  <c r="F16" i="17"/>
  <c r="F17" i="17"/>
  <c r="H19" i="17"/>
  <c r="H20" i="17"/>
  <c r="D21" i="17"/>
  <c r="D22" i="17"/>
  <c r="J22" i="17"/>
  <c r="J23" i="17"/>
  <c r="F24" i="17"/>
  <c r="F25" i="17"/>
  <c r="H27" i="17"/>
  <c r="H28" i="17"/>
  <c r="D29" i="17"/>
  <c r="D30" i="17"/>
  <c r="J30" i="17"/>
  <c r="J31" i="17"/>
  <c r="F32" i="17"/>
  <c r="F33" i="17"/>
  <c r="H35" i="17"/>
  <c r="H36" i="17"/>
  <c r="D37" i="17"/>
  <c r="D38" i="17"/>
  <c r="J38" i="17"/>
  <c r="J39" i="17"/>
  <c r="F40" i="17"/>
  <c r="F41" i="17"/>
  <c r="H43" i="17"/>
  <c r="H44" i="17"/>
  <c r="D45" i="17"/>
  <c r="D46" i="17"/>
  <c r="J46" i="17"/>
  <c r="J47" i="17"/>
  <c r="F48" i="17"/>
  <c r="F49" i="17"/>
  <c r="H50" i="17"/>
  <c r="F51" i="17"/>
  <c r="D52" i="17"/>
  <c r="F53" i="17"/>
  <c r="H56" i="17"/>
  <c r="D58" i="17"/>
  <c r="J59" i="17"/>
  <c r="F61" i="17"/>
  <c r="H64" i="17"/>
  <c r="D66" i="17"/>
  <c r="J67" i="17"/>
  <c r="F69" i="17"/>
  <c r="H72" i="17"/>
  <c r="D74" i="17"/>
  <c r="J75" i="17"/>
  <c r="F77" i="17"/>
  <c r="H80" i="17"/>
  <c r="D82" i="17"/>
  <c r="J83" i="17"/>
  <c r="F85" i="17"/>
  <c r="H88" i="17"/>
  <c r="D90" i="17"/>
  <c r="J91" i="17"/>
  <c r="F93" i="17"/>
  <c r="H96" i="17"/>
  <c r="D98" i="17"/>
  <c r="J99" i="17"/>
  <c r="J105" i="17"/>
  <c r="E9" i="24"/>
  <c r="D22" i="24"/>
  <c r="F101" i="12"/>
  <c r="J101" i="12"/>
  <c r="D102" i="12"/>
  <c r="H102" i="12"/>
  <c r="F103" i="12"/>
  <c r="J103" i="12"/>
  <c r="D104" i="12"/>
  <c r="H104" i="12"/>
  <c r="F105" i="12"/>
  <c r="J105" i="12"/>
  <c r="D106" i="12"/>
  <c r="H106" i="12"/>
  <c r="E10" i="13"/>
  <c r="E16" i="13"/>
  <c r="E21" i="13"/>
  <c r="E8" i="15"/>
  <c r="J11" i="15"/>
  <c r="E14" i="15"/>
  <c r="E16" i="15"/>
  <c r="J24" i="15"/>
  <c r="J33" i="15"/>
  <c r="F9" i="17"/>
  <c r="H12" i="17"/>
  <c r="D14" i="17"/>
  <c r="H16" i="17"/>
  <c r="D17" i="17"/>
  <c r="D18" i="17"/>
  <c r="J18" i="17"/>
  <c r="J19" i="17"/>
  <c r="F20" i="17"/>
  <c r="F21" i="17"/>
  <c r="H23" i="17"/>
  <c r="H24" i="17"/>
  <c r="D25" i="17"/>
  <c r="D26" i="17"/>
  <c r="J26" i="17"/>
  <c r="J27" i="17"/>
  <c r="F28" i="17"/>
  <c r="F29" i="17"/>
  <c r="H31" i="17"/>
  <c r="H32" i="17"/>
  <c r="D33" i="17"/>
  <c r="D34" i="17"/>
  <c r="J34" i="17"/>
  <c r="J35" i="17"/>
  <c r="F36" i="17"/>
  <c r="F37" i="17"/>
  <c r="H39" i="17"/>
  <c r="H40" i="17"/>
  <c r="D41" i="17"/>
  <c r="D42" i="17"/>
  <c r="J42" i="17"/>
  <c r="J43" i="17"/>
  <c r="F44" i="17"/>
  <c r="F45" i="17"/>
  <c r="H47" i="17"/>
  <c r="H48" i="17"/>
  <c r="D49" i="17"/>
  <c r="D50" i="17"/>
  <c r="J51" i="17"/>
  <c r="H52" i="17"/>
  <c r="D54" i="17"/>
  <c r="J55" i="17"/>
  <c r="F57" i="17"/>
  <c r="H60" i="17"/>
  <c r="D62" i="17"/>
  <c r="J63" i="17"/>
  <c r="F65" i="17"/>
  <c r="H68" i="17"/>
  <c r="D70" i="17"/>
  <c r="J71" i="17"/>
  <c r="F73" i="17"/>
  <c r="H76" i="17"/>
  <c r="D78" i="17"/>
  <c r="J79" i="17"/>
  <c r="F81" i="17"/>
  <c r="H84" i="17"/>
  <c r="D86" i="17"/>
  <c r="J87" i="17"/>
  <c r="F89" i="17"/>
  <c r="H92" i="17"/>
  <c r="D94" i="17"/>
  <c r="J95" i="17"/>
  <c r="F97" i="17"/>
  <c r="H100" i="17"/>
  <c r="H103" i="17"/>
  <c r="C16" i="24"/>
  <c r="F28" i="24"/>
  <c r="K12" i="25"/>
  <c r="N17" i="25"/>
  <c r="M17" i="25"/>
  <c r="N38" i="25"/>
  <c r="M38" i="25"/>
  <c r="K25" i="27"/>
  <c r="G46" i="27"/>
  <c r="F46" i="27"/>
  <c r="E29" i="15"/>
  <c r="J26" i="15"/>
  <c r="J30" i="15"/>
  <c r="F8" i="17"/>
  <c r="J8" i="17"/>
  <c r="D9" i="17"/>
  <c r="H9" i="17"/>
  <c r="F10" i="17"/>
  <c r="J10" i="17"/>
  <c r="D11" i="17"/>
  <c r="H11" i="17"/>
  <c r="F12" i="17"/>
  <c r="J12" i="17"/>
  <c r="D13" i="17"/>
  <c r="H13" i="17"/>
  <c r="F14" i="17"/>
  <c r="J14" i="17"/>
  <c r="F101" i="17"/>
  <c r="D102" i="17"/>
  <c r="J103" i="17"/>
  <c r="H104" i="17"/>
  <c r="D106" i="17"/>
  <c r="E21" i="18"/>
  <c r="E16" i="20"/>
  <c r="D10" i="24"/>
  <c r="E13" i="24"/>
  <c r="F16" i="24"/>
  <c r="C20" i="24"/>
  <c r="D26" i="24"/>
  <c r="E29" i="24"/>
  <c r="N8" i="25"/>
  <c r="M8" i="25"/>
  <c r="K16" i="25"/>
  <c r="K24" i="25"/>
  <c r="N20" i="27"/>
  <c r="M20" i="27"/>
  <c r="J52" i="17"/>
  <c r="D53" i="17"/>
  <c r="H53" i="17"/>
  <c r="F54" i="17"/>
  <c r="J54" i="17"/>
  <c r="D55" i="17"/>
  <c r="H55" i="17"/>
  <c r="F56" i="17"/>
  <c r="J56" i="17"/>
  <c r="D57" i="17"/>
  <c r="H57" i="17"/>
  <c r="F58" i="17"/>
  <c r="J58" i="17"/>
  <c r="D59" i="17"/>
  <c r="H59" i="17"/>
  <c r="F60" i="17"/>
  <c r="J60" i="17"/>
  <c r="D61" i="17"/>
  <c r="H61" i="17"/>
  <c r="F62" i="17"/>
  <c r="J62" i="17"/>
  <c r="D63" i="17"/>
  <c r="H63" i="17"/>
  <c r="F64" i="17"/>
  <c r="J64" i="17"/>
  <c r="D65" i="17"/>
  <c r="H65" i="17"/>
  <c r="F66" i="17"/>
  <c r="J66" i="17"/>
  <c r="D67" i="17"/>
  <c r="H67" i="17"/>
  <c r="F68" i="17"/>
  <c r="J68" i="17"/>
  <c r="D69" i="17"/>
  <c r="H69" i="17"/>
  <c r="F70" i="17"/>
  <c r="J70" i="17"/>
  <c r="D71" i="17"/>
  <c r="H71" i="17"/>
  <c r="F72" i="17"/>
  <c r="J72" i="17"/>
  <c r="D73" i="17"/>
  <c r="H73" i="17"/>
  <c r="F74" i="17"/>
  <c r="J74" i="17"/>
  <c r="D75" i="17"/>
  <c r="H75" i="17"/>
  <c r="F76" i="17"/>
  <c r="J76" i="17"/>
  <c r="D77" i="17"/>
  <c r="H77" i="17"/>
  <c r="F78" i="17"/>
  <c r="J78" i="17"/>
  <c r="D79" i="17"/>
  <c r="H79" i="17"/>
  <c r="F80" i="17"/>
  <c r="J80" i="17"/>
  <c r="D81" i="17"/>
  <c r="H81" i="17"/>
  <c r="F82" i="17"/>
  <c r="J82" i="17"/>
  <c r="D83" i="17"/>
  <c r="H83" i="17"/>
  <c r="F84" i="17"/>
  <c r="J84" i="17"/>
  <c r="D85" i="17"/>
  <c r="H85" i="17"/>
  <c r="F86" i="17"/>
  <c r="J86" i="17"/>
  <c r="D87" i="17"/>
  <c r="H87" i="17"/>
  <c r="F88" i="17"/>
  <c r="J88" i="17"/>
  <c r="D89" i="17"/>
  <c r="H89" i="17"/>
  <c r="F90" i="17"/>
  <c r="J90" i="17"/>
  <c r="D91" i="17"/>
  <c r="H91" i="17"/>
  <c r="F92" i="17"/>
  <c r="J92" i="17"/>
  <c r="D93" i="17"/>
  <c r="H93" i="17"/>
  <c r="F94" i="17"/>
  <c r="J94" i="17"/>
  <c r="D95" i="17"/>
  <c r="H95" i="17"/>
  <c r="F96" i="17"/>
  <c r="J96" i="17"/>
  <c r="D97" i="17"/>
  <c r="H97" i="17"/>
  <c r="F98" i="17"/>
  <c r="J98" i="17"/>
  <c r="D99" i="17"/>
  <c r="H99" i="17"/>
  <c r="F100" i="17"/>
  <c r="J100" i="17"/>
  <c r="H101" i="17"/>
  <c r="F102" i="17"/>
  <c r="D103" i="17"/>
  <c r="H106" i="17"/>
  <c r="E16" i="18"/>
  <c r="E14" i="20"/>
  <c r="J30" i="20"/>
  <c r="C8" i="24"/>
  <c r="D14" i="24"/>
  <c r="E17" i="24"/>
  <c r="F20" i="24"/>
  <c r="C24" i="24"/>
  <c r="D30" i="24"/>
  <c r="N10" i="25"/>
  <c r="M10" i="25"/>
  <c r="K34" i="25"/>
  <c r="J101" i="17"/>
  <c r="H102" i="17"/>
  <c r="F103" i="17"/>
  <c r="D104" i="17"/>
  <c r="F105" i="17"/>
  <c r="E10" i="18"/>
  <c r="J11" i="20"/>
  <c r="J25" i="20"/>
  <c r="F8" i="24"/>
  <c r="C12" i="24"/>
  <c r="D18" i="24"/>
  <c r="E21" i="24"/>
  <c r="F24" i="24"/>
  <c r="C28" i="24"/>
  <c r="K9" i="25"/>
  <c r="N13" i="25"/>
  <c r="M13" i="25"/>
  <c r="N28" i="25"/>
  <c r="M28" i="25"/>
  <c r="K11" i="27"/>
  <c r="C32" i="30"/>
  <c r="E9" i="18"/>
  <c r="E14" i="18"/>
  <c r="E20" i="18"/>
  <c r="J10" i="20"/>
  <c r="J15" i="20"/>
  <c r="E24" i="20"/>
  <c r="E27" i="20"/>
  <c r="E29" i="20"/>
  <c r="J29" i="20"/>
  <c r="J34" i="20"/>
  <c r="C9" i="24"/>
  <c r="F9" i="24"/>
  <c r="E10" i="24"/>
  <c r="D11" i="24"/>
  <c r="C13" i="24"/>
  <c r="F13" i="24"/>
  <c r="E14" i="24"/>
  <c r="D15" i="24"/>
  <c r="C17" i="24"/>
  <c r="F17" i="24"/>
  <c r="E18" i="24"/>
  <c r="D19" i="24"/>
  <c r="C21" i="24"/>
  <c r="F21" i="24"/>
  <c r="E22" i="24"/>
  <c r="D23" i="24"/>
  <c r="C25" i="24"/>
  <c r="F25" i="24"/>
  <c r="E26" i="24"/>
  <c r="D27" i="24"/>
  <c r="C29" i="24"/>
  <c r="F29" i="24"/>
  <c r="E30" i="24"/>
  <c r="D8" i="25"/>
  <c r="G9" i="25"/>
  <c r="F9" i="25"/>
  <c r="D10" i="25"/>
  <c r="G12" i="25"/>
  <c r="F12" i="25"/>
  <c r="D13" i="25"/>
  <c r="G16" i="25"/>
  <c r="F16" i="25"/>
  <c r="D17" i="25"/>
  <c r="F18" i="25"/>
  <c r="G18" i="25"/>
  <c r="N20" i="25"/>
  <c r="M20" i="25"/>
  <c r="K26" i="25"/>
  <c r="N30" i="25"/>
  <c r="M30" i="25"/>
  <c r="K37" i="25"/>
  <c r="N8" i="27"/>
  <c r="M8" i="27"/>
  <c r="K13" i="27"/>
  <c r="N22" i="27"/>
  <c r="M22" i="27"/>
  <c r="L24" i="27"/>
  <c r="N33" i="27"/>
  <c r="M33" i="27"/>
  <c r="C8" i="30"/>
  <c r="J104" i="17"/>
  <c r="D105" i="17"/>
  <c r="H105" i="17"/>
  <c r="F106" i="17"/>
  <c r="J106" i="17"/>
  <c r="E8" i="18"/>
  <c r="E13" i="18"/>
  <c r="E18" i="18"/>
  <c r="E10" i="20"/>
  <c r="E13" i="20"/>
  <c r="E15" i="20"/>
  <c r="E18" i="20"/>
  <c r="E31" i="20"/>
  <c r="J28" i="20"/>
  <c r="J32" i="20"/>
  <c r="D8" i="24"/>
  <c r="C10" i="24"/>
  <c r="F10" i="24"/>
  <c r="E11" i="24"/>
  <c r="D12" i="24"/>
  <c r="C14" i="24"/>
  <c r="F14" i="24"/>
  <c r="E15" i="24"/>
  <c r="D16" i="24"/>
  <c r="C18" i="24"/>
  <c r="F18" i="24"/>
  <c r="E19" i="24"/>
  <c r="D20" i="24"/>
  <c r="C22" i="24"/>
  <c r="F22" i="24"/>
  <c r="E23" i="24"/>
  <c r="D24" i="24"/>
  <c r="C26" i="24"/>
  <c r="F26" i="24"/>
  <c r="E27" i="24"/>
  <c r="D28" i="24"/>
  <c r="C30" i="24"/>
  <c r="F30" i="24"/>
  <c r="K8" i="25"/>
  <c r="M9" i="25"/>
  <c r="N9" i="25"/>
  <c r="K10" i="25"/>
  <c r="M12" i="25"/>
  <c r="N12" i="25"/>
  <c r="K13" i="25"/>
  <c r="M16" i="25"/>
  <c r="N16" i="25"/>
  <c r="K17" i="25"/>
  <c r="D20" i="25"/>
  <c r="N22" i="25"/>
  <c r="M22" i="25"/>
  <c r="K29" i="25"/>
  <c r="N33" i="25"/>
  <c r="M33" i="25"/>
  <c r="K7" i="27"/>
  <c r="N10" i="27"/>
  <c r="M10" i="27"/>
  <c r="K21" i="27"/>
  <c r="K34" i="27"/>
  <c r="C24" i="30"/>
  <c r="E12" i="18"/>
  <c r="E17" i="18"/>
  <c r="E22" i="18"/>
  <c r="J8" i="20"/>
  <c r="J12" i="20"/>
  <c r="J14" i="20"/>
  <c r="J17" i="20"/>
  <c r="E26" i="20"/>
  <c r="E28" i="20"/>
  <c r="J27" i="20"/>
  <c r="J31" i="20"/>
  <c r="E8" i="24"/>
  <c r="D9" i="24"/>
  <c r="C11" i="24"/>
  <c r="F11" i="24"/>
  <c r="E12" i="24"/>
  <c r="D13" i="24"/>
  <c r="C15" i="24"/>
  <c r="F15" i="24"/>
  <c r="E16" i="24"/>
  <c r="D17" i="24"/>
  <c r="C19" i="24"/>
  <c r="F19" i="24"/>
  <c r="E20" i="24"/>
  <c r="D21" i="24"/>
  <c r="C23" i="24"/>
  <c r="F23" i="24"/>
  <c r="E24" i="24"/>
  <c r="D25" i="24"/>
  <c r="C27" i="24"/>
  <c r="F27" i="24"/>
  <c r="E28" i="24"/>
  <c r="D29" i="24"/>
  <c r="G8" i="25"/>
  <c r="F8" i="25"/>
  <c r="D9" i="25"/>
  <c r="G10" i="25"/>
  <c r="F10" i="25"/>
  <c r="D12" i="25"/>
  <c r="G13" i="25"/>
  <c r="F13" i="25"/>
  <c r="D16" i="25"/>
  <c r="G17" i="25"/>
  <c r="F17" i="25"/>
  <c r="D18" i="25"/>
  <c r="K18" i="25"/>
  <c r="K21" i="25"/>
  <c r="N25" i="25"/>
  <c r="M25" i="25"/>
  <c r="K32" i="25"/>
  <c r="N36" i="25"/>
  <c r="M36" i="25"/>
  <c r="K9" i="27"/>
  <c r="N12" i="27"/>
  <c r="M12" i="27"/>
  <c r="K23" i="27"/>
  <c r="D51" i="27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37" i="25"/>
  <c r="F37" i="25"/>
  <c r="D38" i="25"/>
  <c r="G7" i="27"/>
  <c r="F7" i="27"/>
  <c r="D8" i="27"/>
  <c r="G9" i="27"/>
  <c r="F9" i="27"/>
  <c r="D10" i="27"/>
  <c r="G11" i="27"/>
  <c r="F11" i="27"/>
  <c r="D12" i="27"/>
  <c r="G13" i="27"/>
  <c r="F13" i="27"/>
  <c r="D20" i="27"/>
  <c r="G21" i="27"/>
  <c r="F21" i="27"/>
  <c r="D22" i="27"/>
  <c r="C24" i="27"/>
  <c r="D24" i="27" s="1"/>
  <c r="G23" i="27"/>
  <c r="F23" i="27"/>
  <c r="G25" i="27"/>
  <c r="F25" i="27"/>
  <c r="D26" i="27"/>
  <c r="G33" i="27"/>
  <c r="F33" i="27"/>
  <c r="D34" i="27"/>
  <c r="G37" i="27"/>
  <c r="F37" i="27"/>
  <c r="D45" i="27"/>
  <c r="G48" i="27"/>
  <c r="F48" i="27"/>
  <c r="C12" i="30"/>
  <c r="C33" i="30"/>
  <c r="M18" i="25"/>
  <c r="N18" i="25"/>
  <c r="K20" i="25"/>
  <c r="M21" i="25"/>
  <c r="N21" i="25"/>
  <c r="K22" i="25"/>
  <c r="M24" i="25"/>
  <c r="N24" i="25"/>
  <c r="K25" i="25"/>
  <c r="M26" i="25"/>
  <c r="N26" i="25"/>
  <c r="K28" i="25"/>
  <c r="M29" i="25"/>
  <c r="N29" i="25"/>
  <c r="K30" i="25"/>
  <c r="M32" i="25"/>
  <c r="N32" i="25"/>
  <c r="K33" i="25"/>
  <c r="M34" i="25"/>
  <c r="N34" i="25"/>
  <c r="K36" i="25"/>
  <c r="M37" i="25"/>
  <c r="N37" i="25"/>
  <c r="K38" i="25"/>
  <c r="M7" i="27"/>
  <c r="N7" i="27"/>
  <c r="K8" i="27"/>
  <c r="M9" i="27"/>
  <c r="N9" i="27"/>
  <c r="K10" i="27"/>
  <c r="M11" i="27"/>
  <c r="N11" i="27"/>
  <c r="K12" i="27"/>
  <c r="M13" i="27"/>
  <c r="N13" i="27"/>
  <c r="K20" i="27"/>
  <c r="M21" i="27"/>
  <c r="N21" i="27"/>
  <c r="K22" i="27"/>
  <c r="J24" i="27"/>
  <c r="K24" i="27" s="1"/>
  <c r="M23" i="27"/>
  <c r="N23" i="27"/>
  <c r="M25" i="27"/>
  <c r="N25" i="27"/>
  <c r="N26" i="27"/>
  <c r="M26" i="27"/>
  <c r="K27" i="27"/>
  <c r="N35" i="27"/>
  <c r="M35" i="27"/>
  <c r="K36" i="27"/>
  <c r="D47" i="27"/>
  <c r="G50" i="27"/>
  <c r="F50" i="27"/>
  <c r="C16" i="30"/>
  <c r="F20" i="25"/>
  <c r="G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G8" i="27"/>
  <c r="F8" i="27"/>
  <c r="D9" i="27"/>
  <c r="G10" i="27"/>
  <c r="F10" i="27"/>
  <c r="D11" i="27"/>
  <c r="G12" i="27"/>
  <c r="F12" i="27"/>
  <c r="D13" i="27"/>
  <c r="G20" i="27"/>
  <c r="F20" i="27"/>
  <c r="D21" i="27"/>
  <c r="E24" i="27"/>
  <c r="G22" i="27"/>
  <c r="F22" i="27"/>
  <c r="D23" i="27"/>
  <c r="D25" i="27"/>
  <c r="G26" i="27"/>
  <c r="F26" i="27"/>
  <c r="D27" i="27"/>
  <c r="G35" i="27"/>
  <c r="F35" i="27"/>
  <c r="D36" i="27"/>
  <c r="D38" i="27"/>
  <c r="G44" i="27"/>
  <c r="F44" i="27"/>
  <c r="D49" i="27"/>
  <c r="C20" i="30"/>
  <c r="C31" i="30"/>
  <c r="N37" i="27"/>
  <c r="M37" i="27"/>
  <c r="K38" i="27"/>
  <c r="N44" i="27"/>
  <c r="M44" i="27"/>
  <c r="K45" i="27"/>
  <c r="N46" i="27"/>
  <c r="M46" i="27"/>
  <c r="K47" i="27"/>
  <c r="N48" i="27"/>
  <c r="M48" i="27"/>
  <c r="K49" i="27"/>
  <c r="N50" i="27"/>
  <c r="M50" i="27"/>
  <c r="K51" i="27"/>
  <c r="C9" i="30"/>
  <c r="C13" i="30"/>
  <c r="C17" i="30"/>
  <c r="C21" i="30"/>
  <c r="C25" i="30"/>
  <c r="C27" i="30"/>
  <c r="C28" i="30"/>
  <c r="C29" i="30"/>
  <c r="F27" i="27"/>
  <c r="G27" i="27"/>
  <c r="D33" i="27"/>
  <c r="F34" i="27"/>
  <c r="G34" i="27"/>
  <c r="D35" i="27"/>
  <c r="F36" i="27"/>
  <c r="G36" i="27"/>
  <c r="D37" i="27"/>
  <c r="F38" i="27"/>
  <c r="G38" i="27"/>
  <c r="D44" i="27"/>
  <c r="F45" i="27"/>
  <c r="G45" i="27"/>
  <c r="D46" i="27"/>
  <c r="F47" i="27"/>
  <c r="G47" i="27"/>
  <c r="D48" i="27"/>
  <c r="F49" i="27"/>
  <c r="G49" i="27"/>
  <c r="D50" i="27"/>
  <c r="F51" i="27"/>
  <c r="G51" i="27"/>
  <c r="C10" i="30"/>
  <c r="C14" i="30"/>
  <c r="C18" i="30"/>
  <c r="C22" i="30"/>
  <c r="K26" i="27"/>
  <c r="M27" i="27"/>
  <c r="N27" i="27"/>
  <c r="K33" i="27"/>
  <c r="N34" i="27"/>
  <c r="M34" i="27"/>
  <c r="K35" i="27"/>
  <c r="M36" i="27"/>
  <c r="N36" i="27"/>
  <c r="K37" i="27"/>
  <c r="N38" i="27"/>
  <c r="M38" i="27"/>
  <c r="K44" i="27"/>
  <c r="N45" i="27"/>
  <c r="M45" i="27"/>
  <c r="K46" i="27"/>
  <c r="N47" i="27"/>
  <c r="M47" i="27"/>
  <c r="K48" i="27"/>
  <c r="N49" i="27"/>
  <c r="M49" i="27"/>
  <c r="K50" i="27"/>
  <c r="N51" i="27"/>
  <c r="M51" i="27"/>
  <c r="C11" i="30"/>
  <c r="C15" i="30"/>
  <c r="C19" i="30"/>
  <c r="C23" i="30"/>
  <c r="C35" i="30"/>
  <c r="C36" i="30"/>
  <c r="C37" i="30"/>
  <c r="D8" i="33"/>
  <c r="D12" i="33"/>
  <c r="D16" i="33"/>
  <c r="D20" i="33"/>
  <c r="H28" i="33"/>
  <c r="H32" i="33"/>
  <c r="D40" i="33"/>
  <c r="D44" i="33"/>
  <c r="D48" i="33"/>
  <c r="D52" i="33"/>
  <c r="D56" i="33"/>
  <c r="D60" i="33"/>
  <c r="D9" i="33"/>
  <c r="D13" i="33"/>
  <c r="D17" i="33"/>
  <c r="D21" i="33"/>
  <c r="H29" i="33"/>
  <c r="H33" i="33"/>
  <c r="D41" i="33"/>
  <c r="D45" i="33"/>
  <c r="D49" i="33"/>
  <c r="D53" i="33"/>
  <c r="D57" i="33"/>
  <c r="D61" i="33"/>
  <c r="C26" i="30"/>
  <c r="C30" i="30"/>
  <c r="C34" i="30"/>
  <c r="C38" i="30"/>
  <c r="D10" i="33"/>
  <c r="D14" i="33"/>
  <c r="D18" i="33"/>
  <c r="D22" i="33"/>
  <c r="H26" i="33"/>
  <c r="H30" i="33"/>
  <c r="H34" i="33"/>
  <c r="D42" i="33"/>
  <c r="D46" i="33"/>
  <c r="D50" i="33"/>
  <c r="D54" i="33"/>
  <c r="D58" i="33"/>
  <c r="D62" i="33"/>
  <c r="C39" i="30"/>
  <c r="D7" i="33"/>
  <c r="D11" i="33"/>
  <c r="D15" i="33"/>
  <c r="D19" i="33"/>
  <c r="D23" i="33"/>
  <c r="H27" i="33"/>
  <c r="H31" i="33"/>
  <c r="D39" i="33"/>
  <c r="D43" i="33"/>
  <c r="D47" i="33"/>
  <c r="D51" i="33"/>
  <c r="D55" i="33"/>
  <c r="D59" i="33"/>
  <c r="D63" i="33"/>
  <c r="H24" i="33"/>
  <c r="H39" i="33"/>
  <c r="H41" i="33"/>
  <c r="H43" i="33"/>
  <c r="H45" i="33"/>
  <c r="H47" i="33"/>
  <c r="H49" i="33"/>
  <c r="H51" i="33"/>
  <c r="H53" i="33"/>
  <c r="H55" i="33"/>
  <c r="H57" i="33"/>
  <c r="H59" i="33"/>
  <c r="H61" i="33"/>
  <c r="H63" i="33"/>
  <c r="H65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D24" i="33"/>
  <c r="D25" i="33"/>
  <c r="H40" i="33"/>
  <c r="H42" i="33"/>
  <c r="H44" i="33"/>
  <c r="H46" i="33"/>
  <c r="H48" i="33"/>
  <c r="H50" i="33"/>
  <c r="H52" i="33"/>
  <c r="H54" i="33"/>
  <c r="H56" i="33"/>
  <c r="H58" i="33"/>
  <c r="H60" i="33"/>
  <c r="H62" i="33"/>
  <c r="H64" i="33"/>
  <c r="H66" i="33"/>
  <c r="D64" i="33"/>
  <c r="D65" i="33"/>
  <c r="D66" i="33"/>
  <c r="G38" i="33"/>
  <c r="G6" i="33"/>
  <c r="C38" i="33"/>
  <c r="C6" i="33"/>
  <c r="I13" i="20" l="1"/>
  <c r="N13" i="10"/>
  <c r="M13" i="10"/>
  <c r="G24" i="27"/>
  <c r="F24" i="27"/>
  <c r="H13" i="20"/>
  <c r="K13" i="10"/>
  <c r="N13" i="5"/>
  <c r="M13" i="5"/>
  <c r="N24" i="27"/>
  <c r="M24" i="27"/>
  <c r="J13" i="15" l="1"/>
  <c r="J13" i="20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sharedStrings.xml><?xml version="1.0" encoding="utf-8"?>
<sst xmlns="http://schemas.openxmlformats.org/spreadsheetml/2006/main" count="1399" uniqueCount="265">
  <si>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</si>
  <si>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</si>
  <si>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</si>
  <si>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</si>
  <si>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</si>
  <si>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</si>
  <si>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</si>
  <si>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</si>
  <si>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</si>
  <si>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</si>
  <si>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</si>
  <si>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</si>
  <si>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</si>
  <si>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</si>
  <si>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</si>
  <si>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</si>
  <si>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</si>
  <si>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</si>
  <si>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</si>
  <si>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</si>
  <si>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</si>
  <si>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</si>
  <si>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</si>
  <si>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</si>
  <si>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</si>
  <si>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</si>
  <si>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</si>
  <si>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</si>
  <si>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</si>
  <si>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</si>
  <si>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</si>
  <si>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</si>
  <si>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</si>
  <si>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</si>
  <si>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</si>
  <si>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</si>
  <si>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</si>
  <si>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</si>
  <si>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</si>
  <si>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</si>
  <si>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</si>
  <si>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</si>
  <si>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</si>
  <si>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</si>
  <si>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</si>
  <si>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</si>
  <si>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</si>
  <si>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</si>
  <si>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</si>
  <si>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</si>
  <si>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</si>
  <si>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</si>
  <si>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</si>
  <si>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</si>
  <si>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</si>
  <si>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</si>
  <si>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</si>
  <si>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</si>
  <si>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</si>
  <si>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</si>
  <si>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</si>
  <si>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</si>
  <si>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</si>
  <si>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</si>
  <si>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</si>
  <si>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</si>
  <si>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</si>
  <si>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</si>
  <si>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</si>
  <si>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</si>
  <si>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</si>
  <si>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</si>
  <si>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</si>
  <si>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</si>
  <si>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</si>
  <si>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</si>
  <si>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</si>
  <si>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</si>
  <si>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</si>
  <si>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</si>
  <si>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</si>
  <si>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</si>
  <si>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</si>
  <si>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</si>
  <si>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</si>
  <si>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</si>
  <si>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</si>
  <si>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</si>
  <si>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</si>
  <si>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</si>
  <si>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</si>
  <si>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</si>
  <si>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</si>
  <si>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</si>
  <si>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</si>
  <si>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</si>
  <si>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</si>
  <si>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</si>
  <si>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</si>
  <si>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</si>
  <si>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</si>
  <si>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</si>
  <si>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</si>
  <si>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</si>
  <si>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</si>
  <si>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</si>
  <si>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</si>
  <si>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</si>
  <si>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</si>
  <si>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</si>
  <si>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</si>
  <si>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</si>
  <si>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</si>
  <si>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</si>
  <si>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</si>
  <si>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</si>
  <si>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</si>
  <si>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</si>
  <si>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</si>
  <si>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</si>
  <si>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</si>
  <si>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</si>
  <si>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</si>
  <si>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</si>
  <si>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</si>
  <si>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</si>
  <si>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</si>
  <si>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</si>
  <si>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</si>
  <si>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</si>
  <si>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</si>
  <si>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</si>
  <si>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</si>
  <si>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</si>
  <si>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</si>
  <si>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</si>
  <si>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</si>
  <si>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</si>
  <si>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</si>
  <si>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</si>
  <si>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</si>
  <si>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FUENTE: Desarrollo Económico, Cabildo Insular de Tenerife.  ELABORACIÓN: Turismo de Tenerife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</si>
  <si>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</si>
  <si>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</si>
  <si>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</si>
  <si>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</si>
  <si>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</si>
  <si>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</si>
  <si>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</si>
  <si>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</si>
  <si>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</si>
  <si>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</si>
  <si>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</si>
  <si>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</si>
  <si>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Desarrollo Económico,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</si>
  <si>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</si>
  <si>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</si>
  <si>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</si>
  <si>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</si>
  <si>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</si>
  <si>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</si>
  <si>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</si>
  <si>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</si>
  <si>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</si>
  <si>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</si>
  <si>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</si>
  <si>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</si>
  <si>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</si>
  <si>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</si>
  <si>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</si>
  <si>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</si>
  <si>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</si>
  <si>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</si>
  <si>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2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</si>
  <si>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</si>
  <si>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</si>
  <si>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</si>
  <si>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</si>
  <si>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</si>
  <si>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</si>
  <si>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</si>
  <si>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</si>
  <si>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</si>
  <si>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</si>
  <si>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</si>
  <si>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</si>
  <si>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</si>
  <si>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</si>
  <si>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</si>
  <si>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</si>
  <si>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</si>
  <si>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</si>
  <si>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</si>
  <si>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</si>
  <si>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</si>
  <si>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</si>
  <si>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</si>
  <si>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</si>
  <si>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</si>
  <si>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</si>
  <si>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</si>
  <si>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</si>
  <si>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</si>
  <si>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</si>
  <si>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</si>
  <si>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</si>
  <si>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</si>
  <si>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</si>
  <si>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</si>
  <si>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</si>
  <si>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</si>
  <si>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</si>
  <si>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</si>
  <si>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</si>
  <si>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</si>
  <si>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</si>
  <si>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</si>
  <si>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</si>
  <si>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</si>
  <si>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</si>
  <si>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</si>
  <si>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</si>
  <si>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</si>
  <si>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</si>
  <si>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</si>
  <si>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</si>
  <si>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</si>
  <si>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</si>
  <si>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</si>
  <si>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</si>
  <si>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</si>
  <si>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</si>
  <si>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</si>
  <si>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</si>
  <si>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</si>
  <si>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</si>
  <si>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</si>
  <si>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</si>
  <si>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</si>
  <si>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</si>
  <si>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</si>
  <si>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</si>
  <si>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</si>
  <si>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</si>
  <si>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</si>
  <si>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</si>
  <si>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</si>
  <si>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</si>
  <si>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</si>
  <si>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</si>
  <si>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</si>
  <si>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</si>
  <si>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</si>
  <si>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TENERIFE SEGÚN TIPOLOGÍA Y CATEGORÍA </t>
  </si>
  <si>
    <t>Mes</t>
  </si>
  <si>
    <t>acum. julio 2014</t>
  </si>
  <si>
    <t>acum. julio 2013</t>
  </si>
  <si>
    <t>I semestre 2013</t>
  </si>
  <si>
    <t>I semestre 2014</t>
  </si>
  <si>
    <t>II semestre 2013</t>
  </si>
  <si>
    <t>II semestre 2014</t>
  </si>
  <si>
    <t>indicar mes para plazas autorizadas</t>
  </si>
  <si>
    <t>julio 2014</t>
  </si>
  <si>
    <t>año en curso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</si>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</sst>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1" fontId="37" fillId="0" borderId="0">
      <protection locked="0"/>
    </xf>
    <xf numFmtId="1" fontId="37" fillId="0" borderId="0">
      <protection locked="0"/>
    </xf>
    <xf numFmtId="0" fontId="38" fillId="30" borderId="9" applyNumberFormat="0" applyAlignment="0" applyProtection="0"/>
    <xf numFmtId="0" fontId="38" fillId="30" borderId="9" applyNumberFormat="0" applyAlignment="0" applyProtection="0"/>
    <xf numFmtId="0" fontId="38" fillId="30" borderId="9" applyNumberFormat="0" applyAlignment="0" applyProtection="0"/>
    <xf numFmtId="0" fontId="38" fillId="30" borderId="9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3" fillId="0" borderId="0">
      <protection locked="0"/>
    </xf>
    <xf numFmtId="170" fontId="43" fillId="0" borderId="0">
      <protection locked="0"/>
    </xf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3" fillId="0" borderId="0">
      <protection locked="0"/>
    </xf>
    <xf numFmtId="173" fontId="43" fillId="0" borderId="0">
      <protection locked="0"/>
    </xf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9" fontId="2" fillId="0" borderId="0" applyFont="0" applyFill="0" applyBorder="0" applyProtection="0">
      <alignment vertical="center"/>
    </xf>
    <xf numFmtId="174" fontId="43" fillId="0" borderId="0">
      <protection locked="0"/>
    </xf>
    <xf numFmtId="175" fontId="43" fillId="0" borderId="0">
      <protection locked="0"/>
    </xf>
    <xf numFmtId="0" fontId="46" fillId="30" borderId="13" applyNumberFormat="0" applyAlignment="0" applyProtection="0"/>
    <xf numFmtId="0" fontId="46" fillId="30" borderId="13" applyNumberFormat="0" applyAlignment="0" applyProtection="0"/>
    <xf numFmtId="0" fontId="46" fillId="30" borderId="13" applyNumberFormat="0" applyAlignment="0" applyProtection="0"/>
    <xf numFmtId="0" fontId="46" fillId="30" borderId="13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" fontId="43" fillId="0" borderId="17">
      <protection locked="0"/>
    </xf>
    <xf numFmtId="1" fontId="43" fillId="0" borderId="17">
      <protection locked="0"/>
    </xf>
    <xf numFmtId="1" fontId="43" fillId="0" borderId="17">
      <protection locked="0"/>
    </xf>
    <xf numFmtId="1" fontId="43" fillId="0" borderId="17">
      <protection locked="0"/>
    </xf>
  </cellStyleXfs>
  <cellXfs count="252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1" fillId="0" borderId="0" xfId="2" applyFont="1">
      <alignment vertical="center"/>
    </xf>
    <xf numFmtId="0" fontId="15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5" borderId="0" xfId="0" applyNumberFormat="1" applyFont="1" applyFill="1" applyBorder="1"/>
    <xf numFmtId="164" fontId="15" fillId="5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3" fontId="15" fillId="9" borderId="0" xfId="0" applyNumberFormat="1" applyFont="1" applyFill="1" applyBorder="1"/>
    <xf numFmtId="164" fontId="15" fillId="9" borderId="0" xfId="1" applyNumberFormat="1" applyFont="1" applyFill="1" applyBorder="1"/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6" fillId="5" borderId="0" xfId="2" applyFont="1" applyFill="1" applyBorder="1" applyProtection="1">
      <alignment vertical="center"/>
      <protection hidden="1"/>
    </xf>
    <xf numFmtId="17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Protection="1">
      <alignment vertical="center"/>
      <protection hidden="1"/>
    </xf>
    <xf numFmtId="1" fontId="15" fillId="9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vertical="center" indent="1"/>
      <protection hidden="1"/>
    </xf>
    <xf numFmtId="165" fontId="15" fillId="12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2" borderId="0" xfId="5" applyNumberFormat="1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5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49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0" borderId="0" xfId="2" applyFont="1" applyFill="1" applyBorder="1" applyAlignment="1" applyProtection="1">
      <alignment vertical="center"/>
      <protection hidden="1"/>
    </xf>
    <xf numFmtId="1" fontId="15" fillId="10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0" borderId="0" xfId="2" applyNumberFormat="1" applyFont="1" applyFill="1" applyBorder="1" applyAlignment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/>
      <protection hidden="1"/>
    </xf>
    <xf numFmtId="165" fontId="15" fillId="13" borderId="0" xfId="2" applyNumberFormat="1" applyFont="1" applyFill="1" applyBorder="1" applyAlignment="1" applyProtection="1">
      <alignment vertical="center"/>
      <protection hidden="1"/>
    </xf>
    <xf numFmtId="164" fontId="15" fillId="13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8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3" borderId="0" xfId="0" applyFont="1" applyFill="1" applyBorder="1" applyAlignment="1">
      <alignment horizontal="left" vertical="center" wrapText="1"/>
    </xf>
    <xf numFmtId="3" fontId="15" fillId="13" borderId="0" xfId="0" applyNumberFormat="1" applyFont="1" applyFill="1" applyBorder="1" applyAlignment="1">
      <alignment vertical="center"/>
    </xf>
    <xf numFmtId="164" fontId="15" fillId="13" borderId="0" xfId="1" applyNumberFormat="1" applyFont="1" applyFill="1" applyBorder="1" applyAlignment="1">
      <alignment vertical="center"/>
    </xf>
    <xf numFmtId="3" fontId="15" fillId="10" borderId="0" xfId="0" applyNumberFormat="1" applyFont="1" applyFill="1" applyBorder="1" applyAlignment="1">
      <alignment vertical="center"/>
    </xf>
    <xf numFmtId="164" fontId="15" fillId="10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3" borderId="0" xfId="2" applyFont="1" applyFill="1" applyBorder="1" applyProtection="1">
      <alignment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horizontal="center" vertical="center"/>
      <protection hidden="1"/>
    </xf>
    <xf numFmtId="164" fontId="15" fillId="5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5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3" borderId="0" xfId="0" applyNumberFormat="1" applyFont="1" applyFill="1" applyBorder="1"/>
    <xf numFmtId="164" fontId="15" fillId="13" borderId="0" xfId="1" applyNumberFormat="1" applyFont="1" applyFill="1" applyBorder="1"/>
    <xf numFmtId="166" fontId="15" fillId="10" borderId="0" xfId="0" applyNumberFormat="1" applyFont="1" applyFill="1" applyBorder="1"/>
    <xf numFmtId="1" fontId="2" fillId="0" borderId="0" xfId="2" applyAlignment="1">
      <alignment vertical="center" wrapText="1"/>
    </xf>
    <xf numFmtId="1" fontId="16" fillId="5" borderId="0" xfId="2" applyFont="1" applyFill="1" applyBorder="1" applyAlignment="1" applyProtection="1">
      <alignment horizontal="center" vertical="center" wrapText="1"/>
      <protection hidden="1"/>
    </xf>
    <xf numFmtId="1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Alignment="1" applyProtection="1">
      <alignment vertical="center" wrapText="1"/>
      <protection hidden="1"/>
    </xf>
    <xf numFmtId="1" fontId="15" fillId="10" borderId="0" xfId="2" applyFont="1" applyFill="1" applyBorder="1" applyAlignment="1" applyProtection="1">
      <alignment vertical="center" wrapText="1"/>
      <protection hidden="1"/>
    </xf>
    <xf numFmtId="1" fontId="16" fillId="13" borderId="0" xfId="2" applyFont="1" applyFill="1" applyBorder="1" applyAlignment="1" applyProtection="1">
      <alignment horizontal="left" wrapText="1"/>
      <protection hidden="1"/>
    </xf>
    <xf numFmtId="167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0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10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0" borderId="0" xfId="2" applyFont="1" applyFill="1" applyBorder="1" applyAlignment="1" applyProtection="1">
      <alignment horizontal="right" vertical="center" wrapText="1"/>
      <protection hidden="1"/>
    </xf>
    <xf numFmtId="10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0" borderId="0" xfId="2" applyNumberFormat="1" applyFont="1" applyFill="1" applyBorder="1" applyAlignment="1" applyProtection="1">
      <alignment vertical="center"/>
      <protection hidden="1"/>
    </xf>
    <xf numFmtId="168" fontId="15" fillId="13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4" fontId="15" fillId="0" borderId="0" xfId="0" applyNumberFormat="1" applyFont="1" applyBorder="1" applyAlignment="1">
      <alignment vertical="center"/>
    </xf>
    <xf numFmtId="4" fontId="15" fillId="5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3" borderId="0" xfId="0" applyNumberFormat="1" applyFont="1" applyFill="1" applyBorder="1" applyAlignment="1">
      <alignment vertical="center"/>
    </xf>
    <xf numFmtId="4" fontId="15" fillId="10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0" borderId="0" xfId="0" applyNumberFormat="1" applyFont="1" applyFill="1" applyBorder="1" applyAlignment="1">
      <alignment vertical="center"/>
    </xf>
    <xf numFmtId="10" fontId="15" fillId="10" borderId="0" xfId="1" applyNumberFormat="1" applyFont="1" applyFill="1" applyBorder="1" applyAlignment="1">
      <alignment vertical="center"/>
    </xf>
    <xf numFmtId="1" fontId="16" fillId="13" borderId="0" xfId="2" applyFont="1" applyFill="1" applyBorder="1" applyAlignment="1" applyProtection="1">
      <alignment horizontal="left" vertical="center" wrapText="1"/>
      <protection hidden="1"/>
    </xf>
    <xf numFmtId="2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0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5" borderId="0" xfId="5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5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0" borderId="0" xfId="5" applyNumberFormat="1" applyFont="1" applyFill="1" applyBorder="1" applyAlignment="1" applyProtection="1">
      <alignment vertical="center"/>
      <protection hidden="1"/>
    </xf>
    <xf numFmtId="3" fontId="16" fillId="13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5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0" borderId="0" xfId="1" applyNumberFormat="1" applyFont="1" applyFill="1" applyBorder="1" applyAlignment="1" applyProtection="1">
      <alignment vertical="center"/>
      <protection hidden="1"/>
    </xf>
    <xf numFmtId="164" fontId="16" fillId="13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5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65" fontId="15" fillId="0" borderId="0" xfId="2" applyNumberFormat="1" applyFont="1" applyBorder="1" applyAlignment="1" applyProtection="1">
      <alignment horizontal="right" wrapText="1"/>
      <protection hidden="1"/>
    </xf>
    <xf numFmtId="164" fontId="15" fillId="5" borderId="0" xfId="2" applyNumberFormat="1" applyFont="1" applyFill="1" applyBorder="1" applyAlignment="1" applyProtection="1">
      <alignment horizontal="center" vertical="center"/>
      <protection hidden="1"/>
    </xf>
    <xf numFmtId="1" fontId="15" fillId="12" borderId="0" xfId="2" applyFont="1" applyFill="1" applyBorder="1" applyProtection="1">
      <alignment vertical="center"/>
      <protection hidden="1"/>
    </xf>
    <xf numFmtId="164" fontId="15" fillId="12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5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3" borderId="0" xfId="6" applyFont="1" applyFill="1" applyBorder="1" applyAlignment="1" applyProtection="1">
      <alignment vertical="center"/>
      <protection hidden="1"/>
    </xf>
    <xf numFmtId="165" fontId="16" fillId="13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0" fontId="15" fillId="14" borderId="0" xfId="5" applyNumberFormat="1" applyFont="1" applyFill="1" applyBorder="1" applyProtection="1">
      <alignment vertical="center"/>
      <protection hidden="1"/>
    </xf>
    <xf numFmtId="0" fontId="29" fillId="14" borderId="0" xfId="6" applyFont="1" applyFill="1" applyAlignment="1" applyProtection="1">
      <alignment vertical="center"/>
      <protection hidden="1"/>
    </xf>
    <xf numFmtId="164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2" applyNumberFormat="1" applyFont="1" applyFill="1" applyBorder="1" applyAlignment="1" applyProtection="1">
      <alignment horizontal="right" vertical="center"/>
      <protection hidden="1"/>
    </xf>
    <xf numFmtId="164" fontId="16" fillId="13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4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4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49" fontId="2" fillId="0" borderId="0" xfId="2" applyNumberFormat="1">
      <alignment vertical="center"/>
    </xf>
    <xf numFmtId="1" fontId="2" fillId="0" borderId="4" xfId="2" applyFont="1" applyBorder="1" applyAlignment="1" applyProtection="1">
      <alignment horizontal="left"/>
    </xf>
    <xf numFmtId="1" fontId="2" fillId="0" borderId="6" xfId="2" applyFont="1" applyBorder="1" applyAlignment="1" applyProtection="1">
      <alignment horizontal="left"/>
    </xf>
    <xf numFmtId="1" fontId="2" fillId="0" borderId="8" xfId="2" applyFont="1" applyBorder="1" applyAlignment="1" applyProtection="1">
      <alignment horizontal="left"/>
    </xf>
    <xf numFmtId="164" fontId="2" fillId="0" borderId="0" xfId="1" applyNumberFormat="1" applyFont="1" applyAlignment="1">
      <alignment vertical="center"/>
    </xf>
    <xf numFmtId="1" fontId="4" fillId="3" borderId="0" xfId="2" applyFont="1" applyFill="1" applyAlignment="1">
      <alignment horizontal="center" vertical="center"/>
    </xf>
    <xf numFmtId="1" fontId="10" fillId="3" borderId="0" xfId="2" applyFont="1" applyFill="1" applyAlignment="1">
      <alignment horizontal="center" vertical="center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3" fontId="14" fillId="3" borderId="0" xfId="3" applyNumberFormat="1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9" fillId="5" borderId="0" xfId="2" applyFont="1" applyFill="1" applyBorder="1" applyAlignment="1" applyProtection="1">
      <alignment horizontal="left" vertical="center" wrapText="1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1" fontId="14" fillId="3" borderId="2" xfId="2" applyFont="1" applyFill="1" applyBorder="1" applyAlignment="1" applyProtection="1">
      <alignment horizontal="center" vertical="center" wrapText="1"/>
      <protection hidden="1"/>
    </xf>
    <xf numFmtId="49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19" fillId="5" borderId="0" xfId="6" applyFont="1" applyFill="1" applyBorder="1" applyAlignment="1" applyProtection="1">
      <alignment horizontal="left"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6" fillId="11" borderId="0" xfId="2" applyFont="1" applyFill="1" applyBorder="1" applyAlignment="1" applyProtection="1">
      <alignment horizontal="center" vertical="center"/>
      <protection hidden="1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1" fontId="33" fillId="15" borderId="3" xfId="2" applyFont="1" applyFill="1" applyBorder="1" applyAlignment="1">
      <alignment horizontal="center" vertical="center"/>
    </xf>
    <xf numFmtId="1" fontId="33" fillId="15" borderId="5" xfId="2" applyFont="1" applyFill="1" applyBorder="1" applyAlignment="1">
      <alignment horizontal="center" vertical="center"/>
    </xf>
    <xf numFmtId="1" fontId="33" fillId="15" borderId="7" xfId="2" applyFont="1" applyFill="1" applyBorder="1" applyAlignment="1">
      <alignment horizontal="center" vertical="center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julio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(actualizaciones!$A$18:$B$20,actualizaciones!$A$21:$B$23,actualizaciones!$A$24:$B$26,actualizaciones!$A$27:$B$29)</c:f>
              <c:multiLvlStrCache>
                <c:ptCount val="12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municipio'!$E$20:$E$22)</c:f>
              <c:numCache>
                <c:formatCode>#,##0_)</c:formatCode>
                <c:ptCount val="12"/>
                <c:pt idx="0">
                  <c:v>2932520</c:v>
                </c:pt>
                <c:pt idx="1">
                  <c:v>1937783</c:v>
                </c:pt>
                <c:pt idx="2">
                  <c:v>994737</c:v>
                </c:pt>
                <c:pt idx="3">
                  <c:v>1030943</c:v>
                </c:pt>
                <c:pt idx="4">
                  <c:v>749455</c:v>
                </c:pt>
                <c:pt idx="5">
                  <c:v>281488</c:v>
                </c:pt>
                <c:pt idx="6">
                  <c:v>840843</c:v>
                </c:pt>
                <c:pt idx="7">
                  <c:v>425101</c:v>
                </c:pt>
                <c:pt idx="8">
                  <c:v>415742</c:v>
                </c:pt>
                <c:pt idx="9">
                  <c:v>426592</c:v>
                </c:pt>
                <c:pt idx="10">
                  <c:v>312411</c:v>
                </c:pt>
                <c:pt idx="11">
                  <c:v>114181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19836160"/>
        <c:axId val="122559232"/>
      </c:barChart>
      <c:catAx>
        <c:axId val="11983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255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5923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19836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708045893338833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catego'!$L$24,'pernocta municipio y catego'!$L$26:$L$31,'pernocta municipio y catego'!$L$33)</c:f>
              <c:numCache>
                <c:formatCode>#,##0_)</c:formatCode>
                <c:ptCount val="8"/>
                <c:pt idx="0">
                  <c:v>22702483</c:v>
                </c:pt>
                <c:pt idx="1">
                  <c:v>14219295</c:v>
                </c:pt>
                <c:pt idx="2">
                  <c:v>2032025</c:v>
                </c:pt>
                <c:pt idx="3">
                  <c:v>9164788</c:v>
                </c:pt>
                <c:pt idx="4">
                  <c:v>2656526</c:v>
                </c:pt>
                <c:pt idx="5">
                  <c:v>236113</c:v>
                </c:pt>
                <c:pt idx="6">
                  <c:v>129843</c:v>
                </c:pt>
                <c:pt idx="7">
                  <c:v>8483188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catego'!$J$24,'pernocta municipio y catego'!$J$26:$J$31,'pernocta municipio y catego'!$J$33)</c:f>
              <c:numCache>
                <c:formatCode>#,##0_)</c:formatCode>
                <c:ptCount val="8"/>
                <c:pt idx="0">
                  <c:v>21778618</c:v>
                </c:pt>
                <c:pt idx="1">
                  <c:v>13401562</c:v>
                </c:pt>
                <c:pt idx="2">
                  <c:v>2076190</c:v>
                </c:pt>
                <c:pt idx="3">
                  <c:v>8566914</c:v>
                </c:pt>
                <c:pt idx="4">
                  <c:v>2436735</c:v>
                </c:pt>
                <c:pt idx="5">
                  <c:v>215703</c:v>
                </c:pt>
                <c:pt idx="6">
                  <c:v>106020</c:v>
                </c:pt>
                <c:pt idx="7">
                  <c:v>8377056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3340416"/>
        <c:axId val="152692416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3.9992235177074363E-2"/>
                  <c:y val="-0.54513759064940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38120058277538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751691477702386E-2"/>
                  <c:y val="-0.30531111365757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570140211672384E-2"/>
                  <c:y val="-0.26976541653707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952238250650177E-2"/>
                  <c:y val="-0.119469936320330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333774148801505E-2"/>
                  <c:y val="-0.10080409907181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62898301040567E-2"/>
                  <c:y val="0.179860199387758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414896327479E-2"/>
                  <c:y val="-0.34841030006384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catego'!$N$24,'pernocta municipio y catego'!$N$26:$N$31,'pernocta municipio y catego'!$N$33)</c:f>
              <c:numCache>
                <c:formatCode>0.0%</c:formatCode>
                <c:ptCount val="8"/>
                <c:pt idx="0">
                  <c:v>4.2420735787734642E-2</c:v>
                </c:pt>
                <c:pt idx="1">
                  <c:v>6.1017738081575956E-2</c:v>
                </c:pt>
                <c:pt idx="2">
                  <c:v>-2.1272137906453659E-2</c:v>
                </c:pt>
                <c:pt idx="3">
                  <c:v>6.9788724387801704E-2</c:v>
                </c:pt>
                <c:pt idx="4">
                  <c:v>9.0198975268135362E-2</c:v>
                </c:pt>
                <c:pt idx="5">
                  <c:v>9.4620844401793303E-2</c:v>
                </c:pt>
                <c:pt idx="6">
                  <c:v>0.22470288624787771</c:v>
                </c:pt>
                <c:pt idx="7">
                  <c:v>1.2669367376796803E-2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340928"/>
        <c:axId val="152692992"/>
      </c:lineChart>
      <c:catAx>
        <c:axId val="15334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269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6924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3340416"/>
        <c:crosses val="autoZero"/>
        <c:crossBetween val="between"/>
      </c:valAx>
      <c:catAx>
        <c:axId val="153340928"/>
        <c:scaling>
          <c:orientation val="minMax"/>
        </c:scaling>
        <c:delete val="1"/>
        <c:axPos val="b"/>
        <c:majorTickMark val="out"/>
        <c:minorTickMark val="none"/>
        <c:tickLblPos val="none"/>
        <c:crossAx val="152692992"/>
        <c:crosses val="autoZero"/>
        <c:auto val="1"/>
        <c:lblAlgn val="ctr"/>
        <c:lblOffset val="100"/>
        <c:noMultiLvlLbl val="0"/>
      </c:catAx>
      <c:valAx>
        <c:axId val="1526929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3340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Tipología'!$D$6</c:f>
          <c:strCache>
            <c:ptCount val="1"/>
            <c:pt idx="0">
              <c:v>acum. julio 2014</c:v>
            </c:pt>
          </c:strCache>
        </c:strRef>
      </c:tx>
      <c:layout>
        <c:manualLayout>
          <c:xMode val="edge"/>
          <c:yMode val="edge"/>
          <c:x val="0.40222719816272967"/>
          <c:y val="0.15321304836895389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actualizaciones!$A$18:$B$29</c:f>
              <c:multiLvlStrCache>
                <c:ptCount val="12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Tipología'!$D$20:$D$22)</c:f>
              <c:numCache>
                <c:formatCode>#,##0.00_)</c:formatCode>
                <c:ptCount val="12"/>
                <c:pt idx="0">
                  <c:v>66.142923478327049</c:v>
                </c:pt>
                <c:pt idx="1">
                  <c:v>74.308368786157558</c:v>
                </c:pt>
                <c:pt idx="2">
                  <c:v>55.855091019789434</c:v>
                </c:pt>
                <c:pt idx="3">
                  <c:v>69.008693497023145</c:v>
                </c:pt>
                <c:pt idx="4">
                  <c:v>79.196491220648909</c:v>
                </c:pt>
                <c:pt idx="5">
                  <c:v>53.106191914689909</c:v>
                </c:pt>
                <c:pt idx="6">
                  <c:v>69.908728507305057</c:v>
                </c:pt>
                <c:pt idx="7">
                  <c:v>81.202065197820403</c:v>
                </c:pt>
                <c:pt idx="8">
                  <c:v>61.420945368460018</c:v>
                </c:pt>
                <c:pt idx="9">
                  <c:v>62.093127124295613</c:v>
                </c:pt>
                <c:pt idx="10">
                  <c:v>66.39677659268294</c:v>
                </c:pt>
                <c:pt idx="11">
                  <c:v>53.224630149631295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53563136"/>
        <c:axId val="152697024"/>
      </c:barChart>
      <c:catAx>
        <c:axId val="15356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269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697024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53563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69.008693497023145</c:v>
                </c:pt>
                <c:pt idx="1">
                  <c:v>79.196491220648909</c:v>
                </c:pt>
                <c:pt idx="2">
                  <c:v>73.713264128534931</c:v>
                </c:pt>
                <c:pt idx="3">
                  <c:v>84.85896698316418</c:v>
                </c:pt>
                <c:pt idx="4">
                  <c:v>68.628159392022312</c:v>
                </c:pt>
                <c:pt idx="5">
                  <c:v>75.054550121935563</c:v>
                </c:pt>
                <c:pt idx="6">
                  <c:v>53.106191914689909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64.791317953152657</c:v>
                </c:pt>
                <c:pt idx="1">
                  <c:v>76.687619791606764</c:v>
                </c:pt>
                <c:pt idx="2">
                  <c:v>78.804841980044117</c:v>
                </c:pt>
                <c:pt idx="3">
                  <c:v>81.004165337941672</c:v>
                </c:pt>
                <c:pt idx="4">
                  <c:v>61.276478759115641</c:v>
                </c:pt>
                <c:pt idx="5">
                  <c:v>73.627422667180085</c:v>
                </c:pt>
                <c:pt idx="6">
                  <c:v>48.999931948140805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4620928"/>
        <c:axId val="154224320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9266608788833932E-2"/>
                  <c:y val="0.27162178532257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509081280198818E-2"/>
                  <c:y val="0.17182968553047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-4.24803968111054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319699403040038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698463157357681E-2"/>
                  <c:y val="0.342307528606741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585117995615719E-2"/>
                  <c:y val="0.130249316548529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42307856008643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6.5091677050308716E-2</c:v>
                </c:pt>
                <c:pt idx="1">
                  <c:v>3.2715468753102828E-2</c:v>
                </c:pt>
                <c:pt idx="2">
                  <c:v>-6.4609962073124083E-2</c:v>
                </c:pt>
                <c:pt idx="3">
                  <c:v>4.758769662202722E-2</c:v>
                </c:pt>
                <c:pt idx="4">
                  <c:v>0.11997557271211545</c:v>
                </c:pt>
                <c:pt idx="5">
                  <c:v>1.9383096719364445E-2</c:v>
                </c:pt>
                <c:pt idx="6">
                  <c:v>8.3801340191553164E-2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151936"/>
        <c:axId val="154224896"/>
      </c:lineChart>
      <c:catAx>
        <c:axId val="15462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422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432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54620928"/>
        <c:crosses val="autoZero"/>
        <c:crossBetween val="between"/>
      </c:valAx>
      <c:catAx>
        <c:axId val="154151936"/>
        <c:scaling>
          <c:orientation val="minMax"/>
        </c:scaling>
        <c:delete val="1"/>
        <c:axPos val="b"/>
        <c:majorTickMark val="out"/>
        <c:minorTickMark val="none"/>
        <c:tickLblPos val="none"/>
        <c:crossAx val="154224896"/>
        <c:crosses val="autoZero"/>
        <c:auto val="1"/>
        <c:lblAlgn val="ctr"/>
        <c:lblOffset val="100"/>
        <c:noMultiLvlLbl val="0"/>
      </c:catAx>
      <c:valAx>
        <c:axId val="1542248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41519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69.908728507305057</c:v>
                </c:pt>
                <c:pt idx="1">
                  <c:v>81.202065197820403</c:v>
                </c:pt>
                <c:pt idx="2">
                  <c:v>87.439402726044321</c:v>
                </c:pt>
                <c:pt idx="3">
                  <c:v>70.2056571771965</c:v>
                </c:pt>
                <c:pt idx="4">
                  <c:v>53.87148451406194</c:v>
                </c:pt>
                <c:pt idx="5">
                  <c:v>61.420945368460018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67.181503603314454</c:v>
                </c:pt>
                <c:pt idx="1">
                  <c:v>79.67833993852517</c:v>
                </c:pt>
                <c:pt idx="2">
                  <c:v>85.06839962854616</c:v>
                </c:pt>
                <c:pt idx="3">
                  <c:v>71.153804692649331</c:v>
                </c:pt>
                <c:pt idx="4">
                  <c:v>50.438525518625198</c:v>
                </c:pt>
                <c:pt idx="5">
                  <c:v>58.306821457091694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4622976"/>
        <c:axId val="154227200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887845034516378E-2"/>
                  <c:y val="0.21340972711051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791135727195E-2"/>
                  <c:y val="0.1344069933046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7978718876356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10791135727195E-2"/>
                  <c:y val="-3.6070522369734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721409258568491E-2"/>
                  <c:y val="0.296568828064890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0791135727195E-2"/>
                  <c:y val="0.28409579779658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4.0594877424804388E-2</c:v>
                </c:pt>
                <c:pt idx="1">
                  <c:v>1.9123456393178362E-2</c:v>
                </c:pt>
                <c:pt idx="2">
                  <c:v>2.7871725668417557E-2</c:v>
                </c:pt>
                <c:pt idx="3">
                  <c:v>-1.3325324198029564E-2</c:v>
                </c:pt>
                <c:pt idx="4">
                  <c:v>6.8062239332691732E-2</c:v>
                </c:pt>
                <c:pt idx="5">
                  <c:v>5.3409255273159095E-2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623488"/>
        <c:axId val="154227776"/>
      </c:lineChart>
      <c:catAx>
        <c:axId val="15462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422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720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54622976"/>
        <c:crosses val="autoZero"/>
        <c:crossBetween val="between"/>
      </c:valAx>
      <c:catAx>
        <c:axId val="154623488"/>
        <c:scaling>
          <c:orientation val="minMax"/>
        </c:scaling>
        <c:delete val="1"/>
        <c:axPos val="b"/>
        <c:majorTickMark val="out"/>
        <c:minorTickMark val="none"/>
        <c:tickLblPos val="none"/>
        <c:crossAx val="154227776"/>
        <c:crosses val="autoZero"/>
        <c:auto val="1"/>
        <c:lblAlgn val="ctr"/>
        <c:lblOffset val="100"/>
        <c:noMultiLvlLbl val="0"/>
      </c:catAx>
      <c:valAx>
        <c:axId val="1542277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4623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320726177419091"/>
          <c:w val="0.93860452198157263"/>
          <c:h val="0.484442843812922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62.093127124295613</c:v>
                </c:pt>
                <c:pt idx="1">
                  <c:v>66.39677659268294</c:v>
                </c:pt>
                <c:pt idx="2">
                  <c:v>68.218000609002388</c:v>
                </c:pt>
                <c:pt idx="3">
                  <c:v>60.776642785383778</c:v>
                </c:pt>
                <c:pt idx="4">
                  <c:v>41.416718380105266</c:v>
                </c:pt>
                <c:pt idx="5">
                  <c:v>53.224630149631295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59.107738626497394</c:v>
                </c:pt>
                <c:pt idx="1">
                  <c:v>64.578133112770132</c:v>
                </c:pt>
                <c:pt idx="2">
                  <c:v>68.007756966777549</c:v>
                </c:pt>
                <c:pt idx="3">
                  <c:v>52.017687304299365</c:v>
                </c:pt>
                <c:pt idx="4">
                  <c:v>24.564586357039186</c:v>
                </c:pt>
                <c:pt idx="5">
                  <c:v>48.101110290705513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5804672"/>
        <c:axId val="154230080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2.5116309525758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5147350083104E-2"/>
                  <c:y val="-2.0156825511156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27841869749975E-2"/>
                  <c:y val="-4.20341480183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9.667195966408564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0.363097876798664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1946951523448E-2"/>
                  <c:y val="-1.6046949432776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5.0507574256273502E-2</c:v>
                </c:pt>
                <c:pt idx="1">
                  <c:v>2.8161908563336446E-2</c:v>
                </c:pt>
                <c:pt idx="2">
                  <c:v>3.0914656151288522E-3</c:v>
                </c:pt>
                <c:pt idx="3">
                  <c:v>0.16838417728656818</c:v>
                </c:pt>
                <c:pt idx="4">
                  <c:v>0.68603361677356167</c:v>
                </c:pt>
                <c:pt idx="5">
                  <c:v>0.10651562568849449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805184"/>
        <c:axId val="155099136"/>
      </c:lineChart>
      <c:catAx>
        <c:axId val="1558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423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3008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55804672"/>
        <c:crosses val="autoZero"/>
        <c:crossBetween val="between"/>
      </c:valAx>
      <c:catAx>
        <c:axId val="155805184"/>
        <c:scaling>
          <c:orientation val="minMax"/>
        </c:scaling>
        <c:delete val="1"/>
        <c:axPos val="b"/>
        <c:majorTickMark val="out"/>
        <c:minorTickMark val="none"/>
        <c:tickLblPos val="none"/>
        <c:crossAx val="155099136"/>
        <c:crosses val="autoZero"/>
        <c:auto val="1"/>
        <c:lblAlgn val="ctr"/>
        <c:lblOffset val="100"/>
        <c:noMultiLvlLbl val="0"/>
      </c:catAx>
      <c:valAx>
        <c:axId val="1550991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5805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90401782977E-2"/>
          <c:y val="0.35284963989282819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catego'!$I$24,'IO municipio y catego'!$I$26:$I$31,'IO municipio y catego'!$I$33)</c:f>
              <c:numCache>
                <c:formatCode>#,##0.0_)</c:formatCode>
                <c:ptCount val="8"/>
                <c:pt idx="0">
                  <c:v>66.142923478327049</c:v>
                </c:pt>
                <c:pt idx="1">
                  <c:v>74.308368786157558</c:v>
                </c:pt>
                <c:pt idx="2">
                  <c:v>70.535165096075204</c:v>
                </c:pt>
                <c:pt idx="3">
                  <c:v>79.388377445937564</c:v>
                </c:pt>
                <c:pt idx="4">
                  <c:v>66.593935887450456</c:v>
                </c:pt>
                <c:pt idx="5">
                  <c:v>50.855733609029038</c:v>
                </c:pt>
                <c:pt idx="6">
                  <c:v>50.524534028561426</c:v>
                </c:pt>
                <c:pt idx="7">
                  <c:v>55.855091019789434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catego'!$H$24,'IO municipio y catego'!$H$26:$H$31,'IO municipio y catego'!$H$33)</c:f>
              <c:numCache>
                <c:formatCode>#,##0.0_)</c:formatCode>
                <c:ptCount val="8"/>
                <c:pt idx="0">
                  <c:v>62.283598306613698</c:v>
                </c:pt>
                <c:pt idx="1">
                  <c:v>71.330874727563781</c:v>
                </c:pt>
                <c:pt idx="2">
                  <c:v>69.858650121955449</c:v>
                </c:pt>
                <c:pt idx="3">
                  <c:v>75.819141697813563</c:v>
                </c:pt>
                <c:pt idx="4">
                  <c:v>63.718966965823618</c:v>
                </c:pt>
                <c:pt idx="5">
                  <c:v>46.918883881183987</c:v>
                </c:pt>
                <c:pt idx="6">
                  <c:v>45.536151460747512</c:v>
                </c:pt>
                <c:pt idx="7">
                  <c:v>51.777421004729902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6173312"/>
        <c:axId val="155104320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0440683639272931E-2"/>
                  <c:y val="0.109573524953501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61523452647735E-2"/>
                  <c:y val="6.7950215900431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87910181522798E-2"/>
                  <c:y val="-6.4261145296484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587910181522798E-2"/>
                  <c:y val="0.11373585585880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545360290305855E-2"/>
                  <c:y val="2.6326579104771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321365155949523E-2"/>
                  <c:y val="0.24698091718764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424515170440398E-2"/>
                  <c:y val="0.322956893655722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808749994897602E-2"/>
                  <c:y val="0.209469466680868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catego'!$J$24,'IO municipio y catego'!$J$26:$J$31,'IO municipio y catego'!$J$33)</c:f>
              <c:numCache>
                <c:formatCode>0.0%</c:formatCode>
                <c:ptCount val="8"/>
                <c:pt idx="0">
                  <c:v>6.1963747706329064E-2</c:v>
                </c:pt>
                <c:pt idx="1">
                  <c:v>4.1742009613169762E-2</c:v>
                </c:pt>
                <c:pt idx="2">
                  <c:v>9.6840544862910605E-3</c:v>
                </c:pt>
                <c:pt idx="3">
                  <c:v>4.7075654883428131E-2</c:v>
                </c:pt>
                <c:pt idx="4">
                  <c:v>4.5119515562279222E-2</c:v>
                </c:pt>
                <c:pt idx="5">
                  <c:v>8.3907574140395402E-2</c:v>
                </c:pt>
                <c:pt idx="6">
                  <c:v>0.10954774191037941</c:v>
                </c:pt>
                <c:pt idx="7">
                  <c:v>7.8753826203260102E-2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173824"/>
        <c:axId val="155104896"/>
      </c:lineChart>
      <c:catAx>
        <c:axId val="15617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79291216125203E-4"/>
              <c:y val="0.9385430203118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510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10432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56173312"/>
        <c:crosses val="autoZero"/>
        <c:crossBetween val="between"/>
      </c:valAx>
      <c:catAx>
        <c:axId val="156173824"/>
        <c:scaling>
          <c:orientation val="minMax"/>
        </c:scaling>
        <c:delete val="1"/>
        <c:axPos val="b"/>
        <c:majorTickMark val="out"/>
        <c:minorTickMark val="none"/>
        <c:tickLblPos val="none"/>
        <c:crossAx val="155104896"/>
        <c:crosses val="autoZero"/>
        <c:auto val="1"/>
        <c:lblAlgn val="ctr"/>
        <c:lblOffset val="100"/>
        <c:noMultiLvlLbl val="0"/>
      </c:catAx>
      <c:valAx>
        <c:axId val="1551048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61738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julio 2014</c:v>
            </c:pt>
          </c:strCache>
        </c:strRef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actualizaciones!$A$18:$B$29</c:f>
              <c:multiLvlStrCache>
                <c:ptCount val="12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tipología'!$D$20:$D$22)</c:f>
              <c:numCache>
                <c:formatCode>#,##0.00_)</c:formatCode>
                <c:ptCount val="12"/>
                <c:pt idx="0">
                  <c:v>7.7416293836018166</c:v>
                </c:pt>
                <c:pt idx="1">
                  <c:v>7.3379191581307088</c:v>
                </c:pt>
                <c:pt idx="2">
                  <c:v>8.528071238930492</c:v>
                </c:pt>
                <c:pt idx="3">
                  <c:v>8.3076843239635938</c:v>
                </c:pt>
                <c:pt idx="4">
                  <c:v>7.9938795524747981</c:v>
                </c:pt>
                <c:pt idx="5">
                  <c:v>9.143181947365429</c:v>
                </c:pt>
                <c:pt idx="6">
                  <c:v>8.2110536687586144</c:v>
                </c:pt>
                <c:pt idx="7">
                  <c:v>8.0946998478008751</c:v>
                </c:pt>
                <c:pt idx="8">
                  <c:v>8.3300267954644944</c:v>
                </c:pt>
                <c:pt idx="9">
                  <c:v>7.5868511364488782</c:v>
                </c:pt>
                <c:pt idx="10">
                  <c:v>7.4583865484890097</c:v>
                </c:pt>
                <c:pt idx="11">
                  <c:v>7.9383435072385069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55592704"/>
        <c:axId val="119883456"/>
      </c:barChart>
      <c:catAx>
        <c:axId val="15559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1988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883456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5559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8.3076843239635938</c:v>
                </c:pt>
                <c:pt idx="1">
                  <c:v>7.9938795524747981</c:v>
                </c:pt>
                <c:pt idx="2">
                  <c:v>7.3907966888300676</c:v>
                </c:pt>
                <c:pt idx="3">
                  <c:v>8.0830867171369576</c:v>
                </c:pt>
                <c:pt idx="4">
                  <c:v>8.3713970922483067</c:v>
                </c:pt>
                <c:pt idx="5">
                  <c:v>7.6207542559257151</c:v>
                </c:pt>
                <c:pt idx="6">
                  <c:v>9.143181947365429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8.2114194717918423</c:v>
                </c:pt>
                <c:pt idx="1">
                  <c:v>7.9757487286419781</c:v>
                </c:pt>
                <c:pt idx="2">
                  <c:v>7.5688551097308192</c:v>
                </c:pt>
                <c:pt idx="3">
                  <c:v>8.0030849377123445</c:v>
                </c:pt>
                <c:pt idx="4">
                  <c:v>8.5095344304458784</c:v>
                </c:pt>
                <c:pt idx="5">
                  <c:v>7.330750798722045</c:v>
                </c:pt>
                <c:pt idx="6">
                  <c:v>8.7484558019485963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7272064"/>
        <c:axId val="119886912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809156925928554E-2"/>
                  <c:y val="0.18014536644457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963528000985E-2"/>
                  <c:y val="0.14272365642444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187748287972366E-2"/>
                  <c:y val="2.1978489695025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5990665992726E-2"/>
                  <c:y val="0.16696482066560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756066311722386E-2"/>
                  <c:y val="5.50951921030661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9554890044763E-2"/>
                  <c:y val="0.25083143713064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33991847692635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9.6264852171751514E-2</c:v>
                </c:pt>
                <c:pt idx="1">
                  <c:v>1.8130823832819942E-2</c:v>
                </c:pt>
                <c:pt idx="2">
                  <c:v>-0.17805842090075163</c:v>
                </c:pt>
                <c:pt idx="3">
                  <c:v>8.0001779424613062E-2</c:v>
                </c:pt>
                <c:pt idx="4">
                  <c:v>-0.13813733819757168</c:v>
                </c:pt>
                <c:pt idx="5">
                  <c:v>0.29000345720367005</c:v>
                </c:pt>
                <c:pt idx="6">
                  <c:v>0.39472614541683271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272576"/>
        <c:axId val="119887488"/>
      </c:lineChart>
      <c:catAx>
        <c:axId val="15727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1988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88691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57272064"/>
        <c:crosses val="autoZero"/>
        <c:crossBetween val="between"/>
      </c:valAx>
      <c:catAx>
        <c:axId val="157272576"/>
        <c:scaling>
          <c:orientation val="minMax"/>
        </c:scaling>
        <c:delete val="1"/>
        <c:axPos val="b"/>
        <c:majorTickMark val="out"/>
        <c:minorTickMark val="none"/>
        <c:tickLblPos val="none"/>
        <c:crossAx val="119887488"/>
        <c:crosses val="autoZero"/>
        <c:auto val="1"/>
        <c:lblAlgn val="ctr"/>
        <c:lblOffset val="100"/>
        <c:noMultiLvlLbl val="0"/>
      </c:catAx>
      <c:valAx>
        <c:axId val="11988748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572725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8.2110536687586144</c:v>
                </c:pt>
                <c:pt idx="1">
                  <c:v>8.0946998478008751</c:v>
                </c:pt>
                <c:pt idx="2">
                  <c:v>8.4083724481621989</c:v>
                </c:pt>
                <c:pt idx="3">
                  <c:v>7.5554584498601676</c:v>
                </c:pt>
                <c:pt idx="4">
                  <c:v>5.7448662640207075</c:v>
                </c:pt>
                <c:pt idx="5">
                  <c:v>8.3300267954644944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8.3592295069098412</c:v>
                </c:pt>
                <c:pt idx="1">
                  <c:v>8.2853381412948899</c:v>
                </c:pt>
                <c:pt idx="2">
                  <c:v>8.4405714868418169</c:v>
                </c:pt>
                <c:pt idx="3">
                  <c:v>8.1092633869807109</c:v>
                </c:pt>
                <c:pt idx="4">
                  <c:v>6.0837318239484723</c:v>
                </c:pt>
                <c:pt idx="5">
                  <c:v>8.4322085950347727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7164032"/>
        <c:axId val="157097984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4324039550925027E-2"/>
                  <c:y val="0.284095142992780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7668318644362324E-2"/>
                  <c:y val="0.254989441288654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6512042289892E-2"/>
                  <c:y val="0.367255553554766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402900051786642E-2"/>
                  <c:y val="-6.73171051123807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13483006604003E-2"/>
                  <c:y val="0.148183737947517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478936767203703E-2"/>
                  <c:y val="0.325675511974724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-0.14817583815122681</c:v>
                </c:pt>
                <c:pt idx="1">
                  <c:v>-0.19063829349401473</c:v>
                </c:pt>
                <c:pt idx="2">
                  <c:v>-3.2199038679618042E-2</c:v>
                </c:pt>
                <c:pt idx="3">
                  <c:v>-0.55380493712054335</c:v>
                </c:pt>
                <c:pt idx="4">
                  <c:v>-0.33886555992776479</c:v>
                </c:pt>
                <c:pt idx="5">
                  <c:v>-0.10218179957027829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164544"/>
        <c:axId val="157098560"/>
      </c:lineChart>
      <c:catAx>
        <c:axId val="15716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709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09798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57164032"/>
        <c:crosses val="autoZero"/>
        <c:crossBetween val="between"/>
      </c:valAx>
      <c:catAx>
        <c:axId val="157164544"/>
        <c:scaling>
          <c:orientation val="minMax"/>
        </c:scaling>
        <c:delete val="1"/>
        <c:axPos val="b"/>
        <c:majorTickMark val="out"/>
        <c:minorTickMark val="none"/>
        <c:tickLblPos val="none"/>
        <c:crossAx val="157098560"/>
        <c:crosses val="autoZero"/>
        <c:auto val="1"/>
        <c:lblAlgn val="ctr"/>
        <c:lblOffset val="100"/>
        <c:noMultiLvlLbl val="0"/>
      </c:catAx>
      <c:valAx>
        <c:axId val="15709856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571645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778106634799549"/>
          <c:w val="0.93860452198157263"/>
          <c:h val="0.438704798074876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7.5868511364488782</c:v>
                </c:pt>
                <c:pt idx="1">
                  <c:v>7.4583865484890097</c:v>
                </c:pt>
                <c:pt idx="2">
                  <c:v>7.6218216842015325</c:v>
                </c:pt>
                <c:pt idx="3">
                  <c:v>7.4117910080708267</c:v>
                </c:pt>
                <c:pt idx="4">
                  <c:v>3.5350662089259441</c:v>
                </c:pt>
                <c:pt idx="5">
                  <c:v>7.9383435072385069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7.5982960809373754</c:v>
                </c:pt>
                <c:pt idx="1">
                  <c:v>7.4966516201146796</c:v>
                </c:pt>
                <c:pt idx="2">
                  <c:v>7.7025879925275724</c:v>
                </c:pt>
                <c:pt idx="3">
                  <c:v>7.2643113159242194</c:v>
                </c:pt>
                <c:pt idx="4">
                  <c:v>2.2709955672696776</c:v>
                </c:pt>
                <c:pt idx="5">
                  <c:v>7.8871667525652436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7165568"/>
        <c:axId val="157100864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5141150802202E-2"/>
                  <c:y val="-1.52805015797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2988263579363E-2"/>
                  <c:y val="5.1246910144547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133403768742358E-2"/>
                  <c:y val="0.35062386432465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35578582604554E-2"/>
                  <c:y val="1.7983531684319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-1.14449444884972E-2</c:v>
                </c:pt>
                <c:pt idx="1">
                  <c:v>-3.8265071625669833E-2</c:v>
                </c:pt>
                <c:pt idx="2">
                  <c:v>-8.0766308326039926E-2</c:v>
                </c:pt>
                <c:pt idx="3">
                  <c:v>0.14747969214660728</c:v>
                </c:pt>
                <c:pt idx="4">
                  <c:v>1.2640706416562666</c:v>
                </c:pt>
                <c:pt idx="5">
                  <c:v>5.1176754673263325E-2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166080"/>
        <c:axId val="157101440"/>
      </c:lineChart>
      <c:catAx>
        <c:axId val="1571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710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1008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57165568"/>
        <c:crosses val="autoZero"/>
        <c:crossBetween val="between"/>
      </c:valAx>
      <c:catAx>
        <c:axId val="157166080"/>
        <c:scaling>
          <c:orientation val="minMax"/>
        </c:scaling>
        <c:delete val="1"/>
        <c:axPos val="b"/>
        <c:majorTickMark val="out"/>
        <c:minorTickMark val="none"/>
        <c:tickLblPos val="none"/>
        <c:crossAx val="157101440"/>
        <c:crosses val="autoZero"/>
        <c:auto val="1"/>
        <c:lblAlgn val="ctr"/>
        <c:lblOffset val="100"/>
        <c:noMultiLvlLbl val="0"/>
      </c:catAx>
      <c:valAx>
        <c:axId val="15710144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571660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36022721692013"/>
          <c:w val="0.90468819022231306"/>
          <c:h val="0.405440764810843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1030943</c:v>
                </c:pt>
                <c:pt idx="1">
                  <c:v>749455</c:v>
                </c:pt>
                <c:pt idx="2">
                  <c:v>142427</c:v>
                </c:pt>
                <c:pt idx="3">
                  <c:v>464960</c:v>
                </c:pt>
                <c:pt idx="4">
                  <c:v>129791</c:v>
                </c:pt>
                <c:pt idx="5">
                  <c:v>12277</c:v>
                </c:pt>
                <c:pt idx="6">
                  <c:v>281488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998470</c:v>
                </c:pt>
                <c:pt idx="1">
                  <c:v>693943</c:v>
                </c:pt>
                <c:pt idx="2">
                  <c:v>140389</c:v>
                </c:pt>
                <c:pt idx="3">
                  <c:v>441500</c:v>
                </c:pt>
                <c:pt idx="4">
                  <c:v>99534</c:v>
                </c:pt>
                <c:pt idx="5">
                  <c:v>12520</c:v>
                </c:pt>
                <c:pt idx="6">
                  <c:v>304527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113088"/>
        <c:axId val="11987641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48907492592531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352093571463650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731239066059E-2"/>
                  <c:y val="-0.162173621228739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-0.26239854633555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0.108482328482328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-0.14311424689377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873055156563216E-2"/>
                  <c:y val="-0.32055952985086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3.2522759822528467E-2</c:v>
                </c:pt>
                <c:pt idx="1">
                  <c:v>7.9995042820519835E-2</c:v>
                </c:pt>
                <c:pt idx="2">
                  <c:v>1.4516806872333303E-2</c:v>
                </c:pt>
                <c:pt idx="3">
                  <c:v>5.3137032842582109E-2</c:v>
                </c:pt>
                <c:pt idx="4">
                  <c:v>0.30398657745092128</c:v>
                </c:pt>
                <c:pt idx="5">
                  <c:v>-1.940894568690096E-2</c:v>
                </c:pt>
                <c:pt idx="6">
                  <c:v>-7.5655032230311267E-2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113600"/>
        <c:axId val="119876992"/>
      </c:lineChart>
      <c:catAx>
        <c:axId val="12911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1987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8764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9113088"/>
        <c:crosses val="autoZero"/>
        <c:crossBetween val="between"/>
      </c:valAx>
      <c:catAx>
        <c:axId val="129113600"/>
        <c:scaling>
          <c:orientation val="minMax"/>
        </c:scaling>
        <c:delete val="1"/>
        <c:axPos val="b"/>
        <c:majorTickMark val="out"/>
        <c:minorTickMark val="none"/>
        <c:tickLblPos val="none"/>
        <c:crossAx val="119876992"/>
        <c:crosses val="autoZero"/>
        <c:auto val="1"/>
        <c:lblAlgn val="ctr"/>
        <c:lblOffset val="100"/>
        <c:noMultiLvlLbl val="0"/>
      </c:catAx>
      <c:valAx>
        <c:axId val="1198769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9113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3592741706911166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catego'!$I$23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catego'!$G$25,'EM municipio y catego'!$G$27:$G$32,'EM municipio y catego'!$G$34)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catego'!$I$25,'EM municipio y catego'!$I$27:$I$32,'EM municipio y catego'!$I$34)</c:f>
              <c:numCache>
                <c:formatCode>0.00</c:formatCode>
                <c:ptCount val="8"/>
                <c:pt idx="0">
                  <c:v>7.7416293836018166</c:v>
                </c:pt>
                <c:pt idx="1">
                  <c:v>7.3379191581307088</c:v>
                </c:pt>
                <c:pt idx="2">
                  <c:v>6.6680831793764499</c:v>
                </c:pt>
                <c:pt idx="3">
                  <c:v>7.9103558577259596</c:v>
                </c:pt>
                <c:pt idx="4">
                  <c:v>6.9206677538855921</c:v>
                </c:pt>
                <c:pt idx="5">
                  <c:v>3.9589041095890409</c:v>
                </c:pt>
                <c:pt idx="6">
                  <c:v>4.1928119349005426</c:v>
                </c:pt>
                <c:pt idx="7">
                  <c:v>8.528071238930492</c:v>
                </c:pt>
              </c:numCache>
            </c:numRef>
          </c:val>
        </c:ser>
        <c:ser>
          <c:idx val="0"/>
          <c:order val="1"/>
          <c:tx>
            <c:strRef>
              <c:f>'EM municipio y catego'!$H$23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catego'!$G$25,'EM municipio y catego'!$G$27:$G$32,'EM municipio y catego'!$G$34)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catego'!$H$25,'EM municipio y catego'!$H$27:$H$32,'EM municipio y catego'!$H$34)</c:f>
              <c:numCache>
                <c:formatCode>0.00</c:formatCode>
                <c:ptCount val="8"/>
                <c:pt idx="0">
                  <c:v>7.7649440089905077</c:v>
                </c:pt>
                <c:pt idx="1">
                  <c:v>7.3720990870664442</c:v>
                </c:pt>
                <c:pt idx="2">
                  <c:v>6.8864992520407178</c:v>
                </c:pt>
                <c:pt idx="3">
                  <c:v>7.8016075097259252</c:v>
                </c:pt>
                <c:pt idx="4">
                  <c:v>7.2247934913453156</c:v>
                </c:pt>
                <c:pt idx="5">
                  <c:v>3.7417905528475028</c:v>
                </c:pt>
                <c:pt idx="6">
                  <c:v>4.5361971589936676</c:v>
                </c:pt>
                <c:pt idx="7">
                  <c:v>8.4885961534564167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8849024"/>
        <c:axId val="158704192"/>
      </c:barChart>
      <c:lineChart>
        <c:grouping val="standard"/>
        <c:varyColors val="0"/>
        <c:ser>
          <c:idx val="1"/>
          <c:order val="2"/>
          <c:tx>
            <c:strRef>
              <c:f>'EM municipio y catego'!$J$23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556419917024745E-2"/>
                  <c:y val="0.22588373958452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3153037294411E-2"/>
                  <c:y val="0.221725735426522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7645129593016E-2"/>
                  <c:y val="8.035326665247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3686564842012E-2"/>
                  <c:y val="0.333991847692635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321587953201809E-2"/>
                  <c:y val="1.7983204282416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425E-2"/>
                  <c:y val="0.412993926694714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82988263579363E-2"/>
                  <c:y val="-1.112249742171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079987952926126E-2"/>
                  <c:y val="0.279937793638581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catego'!$G$25,'EM municipio y catego'!$G$27:$G$32)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catego'!$J$25,'EM municipio y catego'!$J$27:$J$32,'EM municipio y catego'!$J$34)</c:f>
              <c:numCache>
                <c:formatCode>0.00</c:formatCode>
                <c:ptCount val="8"/>
                <c:pt idx="0">
                  <c:v>-2.3314625388691113E-2</c:v>
                </c:pt>
                <c:pt idx="1">
                  <c:v>-3.4179928935735404E-2</c:v>
                </c:pt>
                <c:pt idx="2">
                  <c:v>-0.21841607266426788</c:v>
                </c:pt>
                <c:pt idx="3">
                  <c:v>0.10874834800003441</c:v>
                </c:pt>
                <c:pt idx="4">
                  <c:v>-0.30412573745972349</c:v>
                </c:pt>
                <c:pt idx="5">
                  <c:v>0.21711355674153809</c:v>
                </c:pt>
                <c:pt idx="6">
                  <c:v>-0.343385224093125</c:v>
                </c:pt>
                <c:pt idx="7">
                  <c:v>3.94750854740753E-2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849536"/>
        <c:axId val="158704768"/>
      </c:lineChart>
      <c:catAx>
        <c:axId val="15884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870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70419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58849024"/>
        <c:crosses val="autoZero"/>
        <c:crossBetween val="between"/>
      </c:valAx>
      <c:catAx>
        <c:axId val="158849536"/>
        <c:scaling>
          <c:orientation val="minMax"/>
        </c:scaling>
        <c:delete val="1"/>
        <c:axPos val="b"/>
        <c:majorTickMark val="out"/>
        <c:minorTickMark val="none"/>
        <c:tickLblPos val="none"/>
        <c:crossAx val="158704768"/>
        <c:crosses val="autoZero"/>
        <c:auto val="1"/>
        <c:lblAlgn val="ctr"/>
        <c:lblOffset val="100"/>
        <c:noMultiLvlLbl val="0"/>
      </c:catAx>
      <c:valAx>
        <c:axId val="15870476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588495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9300101535192"/>
          <c:y val="0.154758950349501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actualizaciones!$D$18:$E$41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888</c:v>
                </c:pt>
                <c:pt idx="7">
                  <c:v>561</c:v>
                </c:pt>
                <c:pt idx="8">
                  <c:v>327</c:v>
                </c:pt>
                <c:pt idx="9">
                  <c:v>28085</c:v>
                </c:pt>
                <c:pt idx="10">
                  <c:v>19109</c:v>
                </c:pt>
                <c:pt idx="11">
                  <c:v>8976</c:v>
                </c:pt>
                <c:pt idx="12">
                  <c:v>24718</c:v>
                </c:pt>
                <c:pt idx="13">
                  <c:v>16652</c:v>
                </c:pt>
                <c:pt idx="14">
                  <c:v>8066</c:v>
                </c:pt>
                <c:pt idx="15">
                  <c:v>130483</c:v>
                </c:pt>
                <c:pt idx="16">
                  <c:v>68081</c:v>
                </c:pt>
                <c:pt idx="17">
                  <c:v>62402</c:v>
                </c:pt>
                <c:pt idx="18">
                  <c:v>58543</c:v>
                </c:pt>
                <c:pt idx="19">
                  <c:v>35683</c:v>
                </c:pt>
                <c:pt idx="20">
                  <c:v>22860</c:v>
                </c:pt>
                <c:pt idx="21">
                  <c:v>46645</c:v>
                </c:pt>
                <c:pt idx="22">
                  <c:v>20016</c:v>
                </c:pt>
                <c:pt idx="23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55489792"/>
        <c:axId val="160179904"/>
      </c:barChart>
      <c:catAx>
        <c:axId val="15548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</a:t>
                </a:r>
                <a:endParaRPr lang="es-ES" sz="8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6017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17990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55489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actualizaciones!$D$18:$E$41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160815</c:v>
                </c:pt>
                <c:pt idx="1">
                  <c:v>89549</c:v>
                </c:pt>
                <c:pt idx="2">
                  <c:v>71266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900</c:v>
                </c:pt>
                <c:pt idx="7">
                  <c:v>573</c:v>
                </c:pt>
                <c:pt idx="8">
                  <c:v>327</c:v>
                </c:pt>
                <c:pt idx="9">
                  <c:v>27175</c:v>
                </c:pt>
                <c:pt idx="10">
                  <c:v>18447</c:v>
                </c:pt>
                <c:pt idx="11">
                  <c:v>8728</c:v>
                </c:pt>
                <c:pt idx="12">
                  <c:v>23818</c:v>
                </c:pt>
                <c:pt idx="13">
                  <c:v>15978</c:v>
                </c:pt>
                <c:pt idx="14">
                  <c:v>7840</c:v>
                </c:pt>
                <c:pt idx="15">
                  <c:v>130107</c:v>
                </c:pt>
                <c:pt idx="16">
                  <c:v>67896</c:v>
                </c:pt>
                <c:pt idx="17">
                  <c:v>62211</c:v>
                </c:pt>
                <c:pt idx="18">
                  <c:v>58543</c:v>
                </c:pt>
                <c:pt idx="19">
                  <c:v>35683</c:v>
                </c:pt>
                <c:pt idx="20">
                  <c:v>22860</c:v>
                </c:pt>
                <c:pt idx="21">
                  <c:v>46235</c:v>
                </c:pt>
                <c:pt idx="22">
                  <c:v>19831</c:v>
                </c:pt>
                <c:pt idx="23">
                  <c:v>26404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55491840"/>
        <c:axId val="160182208"/>
      </c:barChart>
      <c:catAx>
        <c:axId val="15549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effectLst/>
                  </a:rPr>
                  <a:t>FUENTE: Desarro</a:t>
                </a:r>
                <a:endParaRPr lang="es-E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6018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18220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5549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5396096"/>
        <c:axId val="16018163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396608"/>
        <c:axId val="160184512"/>
      </c:lineChart>
      <c:catAx>
        <c:axId val="1553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601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1816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5396096"/>
        <c:crosses val="autoZero"/>
        <c:crossBetween val="between"/>
      </c:valAx>
      <c:catAx>
        <c:axId val="155396608"/>
        <c:scaling>
          <c:orientation val="minMax"/>
        </c:scaling>
        <c:delete val="1"/>
        <c:axPos val="b"/>
        <c:majorTickMark val="out"/>
        <c:minorTickMark val="none"/>
        <c:tickLblPos val="none"/>
        <c:crossAx val="160184512"/>
        <c:crosses val="autoZero"/>
        <c:auto val="1"/>
        <c:lblAlgn val="ctr"/>
        <c:lblOffset val="100"/>
        <c:noMultiLvlLbl val="0"/>
      </c:catAx>
      <c:valAx>
        <c:axId val="1601845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53966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61063424"/>
        <c:axId val="16095699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28676527029851E-2"/>
                  <c:y val="-6.6075365039177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277570165196769E-2"/>
                  <c:y val="-0.190791930700152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60815358572816E-2"/>
                  <c:y val="0.13065716752394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7978894892E-2"/>
                  <c:y val="-0.118938445943160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-9.0222763897352554E-3</c:v>
                </c:pt>
                <c:pt idx="1">
                  <c:v>3.336132750282355E-2</c:v>
                </c:pt>
                <c:pt idx="2">
                  <c:v>1.4152363745859681E-2</c:v>
                </c:pt>
                <c:pt idx="3">
                  <c:v>5.2932967614647995E-3</c:v>
                </c:pt>
                <c:pt idx="4">
                  <c:v>0.14539877300613496</c:v>
                </c:pt>
                <c:pt idx="5">
                  <c:v>0</c:v>
                </c:pt>
                <c:pt idx="6">
                  <c:v>-6.8649419433693223E-2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1063936"/>
        <c:axId val="160957568"/>
      </c:lineChart>
      <c:catAx>
        <c:axId val="16106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6095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569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61063424"/>
        <c:crosses val="autoZero"/>
        <c:crossBetween val="between"/>
      </c:valAx>
      <c:catAx>
        <c:axId val="161063936"/>
        <c:scaling>
          <c:orientation val="minMax"/>
        </c:scaling>
        <c:delete val="1"/>
        <c:axPos val="b"/>
        <c:majorTickMark val="out"/>
        <c:minorTickMark val="none"/>
        <c:tickLblPos val="none"/>
        <c:crossAx val="160957568"/>
        <c:crosses val="autoZero"/>
        <c:auto val="1"/>
        <c:lblAlgn val="ctr"/>
        <c:lblOffset val="100"/>
        <c:noMultiLvlLbl val="0"/>
      </c:catAx>
      <c:valAx>
        <c:axId val="1609575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610639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61065472"/>
        <c:axId val="16095987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5113674744145367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137601985798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88545036446E-2"/>
                  <c:y val="-5.772717185861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75680074874358E-2"/>
                  <c:y val="1.4375549995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53567722637E-2"/>
                  <c:y val="-0.47208160204464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1065984"/>
        <c:axId val="160960448"/>
      </c:lineChart>
      <c:catAx>
        <c:axId val="16106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609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598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61065472"/>
        <c:crosses val="autoZero"/>
        <c:crossBetween val="between"/>
      </c:valAx>
      <c:catAx>
        <c:axId val="161065984"/>
        <c:scaling>
          <c:orientation val="minMax"/>
        </c:scaling>
        <c:delete val="1"/>
        <c:axPos val="b"/>
        <c:majorTickMark val="out"/>
        <c:minorTickMark val="none"/>
        <c:tickLblPos val="none"/>
        <c:crossAx val="160960448"/>
        <c:crosses val="autoZero"/>
        <c:auto val="1"/>
        <c:lblAlgn val="ctr"/>
        <c:lblOffset val="100"/>
        <c:noMultiLvlLbl val="0"/>
      </c:catAx>
      <c:valAx>
        <c:axId val="1609604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61065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categ'!$L$20:$L$27</c:f>
              <c:numCache>
                <c:formatCode>#,##0_)</c:formatCode>
                <c:ptCount val="6"/>
                <c:pt idx="0">
                  <c:v>46235</c:v>
                </c:pt>
                <c:pt idx="1">
                  <c:v>19831</c:v>
                </c:pt>
                <c:pt idx="2">
                  <c:v>13307</c:v>
                </c:pt>
                <c:pt idx="3">
                  <c:v>5941</c:v>
                </c:pt>
                <c:pt idx="4">
                  <c:v>583</c:v>
                </c:pt>
                <c:pt idx="5">
                  <c:v>26404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categ'!$J$20:$J$27</c:f>
              <c:numCache>
                <c:formatCode>#,##0_)</c:formatCode>
                <c:ptCount val="6"/>
                <c:pt idx="0">
                  <c:v>47089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0907264"/>
        <c:axId val="16096275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78226669842E-2"/>
                  <c:y val="-0.415552445057104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721823830512722E-2"/>
                  <c:y val="-8.6093512992433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24007465972859E-2"/>
                  <c:y val="0.107279628382755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7069888454808E-2"/>
                  <c:y val="-0.179142560387953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80828044262E-2"/>
                  <c:y val="0.26556529533333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0822509423364E-2"/>
                  <c:y val="-0.30770388472801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categ'!$N$20:$N$27</c:f>
              <c:numCache>
                <c:formatCode>0.0%</c:formatCode>
                <c:ptCount val="6"/>
                <c:pt idx="0">
                  <c:v>-1.8135870373123236E-2</c:v>
                </c:pt>
                <c:pt idx="1">
                  <c:v>-9.2426059152677861E-3</c:v>
                </c:pt>
                <c:pt idx="2">
                  <c:v>0</c:v>
                </c:pt>
                <c:pt idx="3">
                  <c:v>-3.019915115899445E-2</c:v>
                </c:pt>
                <c:pt idx="4">
                  <c:v>0</c:v>
                </c:pt>
                <c:pt idx="5">
                  <c:v>-2.4710966645735605E-2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907776"/>
        <c:axId val="160963328"/>
      </c:lineChart>
      <c:catAx>
        <c:axId val="409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6096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627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0907264"/>
        <c:crosses val="autoZero"/>
        <c:crossBetween val="between"/>
      </c:valAx>
      <c:catAx>
        <c:axId val="40907776"/>
        <c:scaling>
          <c:orientation val="minMax"/>
        </c:scaling>
        <c:delete val="1"/>
        <c:axPos val="b"/>
        <c:majorTickMark val="out"/>
        <c:minorTickMark val="none"/>
        <c:tickLblPos val="none"/>
        <c:crossAx val="160963328"/>
        <c:crosses val="autoZero"/>
        <c:auto val="1"/>
        <c:lblAlgn val="ctr"/>
        <c:lblOffset val="100"/>
        <c:noMultiLvlLbl val="0"/>
      </c:catAx>
      <c:valAx>
        <c:axId val="1609633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0907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0909312"/>
        <c:axId val="4122329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96612342061E-2"/>
                  <c:y val="0.22028010090971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909824"/>
        <c:axId val="41223872"/>
      </c:lineChart>
      <c:catAx>
        <c:axId val="4090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2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232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0909312"/>
        <c:crosses val="autoZero"/>
        <c:crossBetween val="between"/>
      </c:valAx>
      <c:catAx>
        <c:axId val="40909824"/>
        <c:scaling>
          <c:orientation val="minMax"/>
        </c:scaling>
        <c:delete val="1"/>
        <c:axPos val="b"/>
        <c:majorTickMark val="out"/>
        <c:minorTickMark val="none"/>
        <c:tickLblPos val="none"/>
        <c:crossAx val="41223872"/>
        <c:crosses val="autoZero"/>
        <c:auto val="1"/>
        <c:lblAlgn val="ctr"/>
        <c:lblOffset val="100"/>
        <c:noMultiLvlLbl val="0"/>
      </c:catAx>
      <c:valAx>
        <c:axId val="412238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09098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categ'!$L$33:$L$38</c:f>
              <c:numCache>
                <c:formatCode>#,##0_)</c:formatCode>
                <c:ptCount val="6"/>
                <c:pt idx="0">
                  <c:v>23818</c:v>
                </c:pt>
                <c:pt idx="1">
                  <c:v>15978</c:v>
                </c:pt>
                <c:pt idx="2">
                  <c:v>12986</c:v>
                </c:pt>
                <c:pt idx="3">
                  <c:v>2573</c:v>
                </c:pt>
                <c:pt idx="4">
                  <c:v>419</c:v>
                </c:pt>
                <c:pt idx="5">
                  <c:v>7840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categ'!$J$32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categ'!$J$33:$J$38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1288192"/>
        <c:axId val="4122617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4983496483155099E-2"/>
                  <c:y val="-0.348087682155822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24007465972859E-2"/>
                  <c:y val="-0.331715484063411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330066296869304E-2"/>
                  <c:y val="-9.8395367561288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503811766987458E-2"/>
                  <c:y val="0.192254876283184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66153448366414E-2"/>
                  <c:y val="-0.215184865879477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categ'!$N$33:$N$38</c:f>
              <c:numCache>
                <c:formatCode>0.0%</c:formatCode>
                <c:ptCount val="6"/>
                <c:pt idx="0">
                  <c:v>-3.4653264702306168E-2</c:v>
                </c:pt>
                <c:pt idx="1">
                  <c:v>-3.7875594628770999E-2</c:v>
                </c:pt>
                <c:pt idx="2">
                  <c:v>-5.0036576444769568E-2</c:v>
                </c:pt>
                <c:pt idx="3">
                  <c:v>0</c:v>
                </c:pt>
                <c:pt idx="4">
                  <c:v>0.15109890109890109</c:v>
                </c:pt>
                <c:pt idx="5">
                  <c:v>-2.8018844532606002E-2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288704"/>
        <c:axId val="41226752"/>
      </c:lineChart>
      <c:catAx>
        <c:axId val="4128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2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261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1288192"/>
        <c:crosses val="autoZero"/>
        <c:crossBetween val="between"/>
      </c:valAx>
      <c:catAx>
        <c:axId val="41288704"/>
        <c:scaling>
          <c:orientation val="minMax"/>
        </c:scaling>
        <c:delete val="1"/>
        <c:axPos val="b"/>
        <c:majorTickMark val="out"/>
        <c:minorTickMark val="none"/>
        <c:tickLblPos val="none"/>
        <c:crossAx val="41226752"/>
        <c:crosses val="autoZero"/>
        <c:auto val="1"/>
        <c:lblAlgn val="ctr"/>
        <c:lblOffset val="100"/>
        <c:noMultiLvlLbl val="0"/>
      </c:catAx>
      <c:valAx>
        <c:axId val="412267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12887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categ'!$E$44:$E$51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categ'!$C$44:$C$51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1531904"/>
        <c:axId val="4136716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3661112127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016704307310426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764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2.893291399799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508311461067215E-2"/>
                  <c:y val="0.14753717009863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categ'!$G$44:$G$51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532416"/>
        <c:axId val="41367744"/>
      </c:lineChart>
      <c:catAx>
        <c:axId val="4153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36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71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1531904"/>
        <c:crosses val="autoZero"/>
        <c:crossBetween val="between"/>
      </c:valAx>
      <c:catAx>
        <c:axId val="41532416"/>
        <c:scaling>
          <c:orientation val="minMax"/>
        </c:scaling>
        <c:delete val="1"/>
        <c:axPos val="b"/>
        <c:majorTickMark val="out"/>
        <c:minorTickMark val="none"/>
        <c:tickLblPos val="none"/>
        <c:crossAx val="41367744"/>
        <c:crosses val="autoZero"/>
        <c:auto val="1"/>
        <c:lblAlgn val="ctr"/>
        <c:lblOffset val="100"/>
        <c:noMultiLvlLbl val="0"/>
      </c:catAx>
      <c:valAx>
        <c:axId val="413677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15324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840843</c:v>
                </c:pt>
                <c:pt idx="1">
                  <c:v>425101</c:v>
                </c:pt>
                <c:pt idx="2">
                  <c:v>293367</c:v>
                </c:pt>
                <c:pt idx="3">
                  <c:v>120144</c:v>
                </c:pt>
                <c:pt idx="4">
                  <c:v>11590</c:v>
                </c:pt>
                <c:pt idx="5">
                  <c:v>415742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802551</c:v>
                </c:pt>
                <c:pt idx="1">
                  <c:v>398783</c:v>
                </c:pt>
                <c:pt idx="2">
                  <c:v>274582</c:v>
                </c:pt>
                <c:pt idx="3">
                  <c:v>113954</c:v>
                </c:pt>
                <c:pt idx="4">
                  <c:v>10247</c:v>
                </c:pt>
                <c:pt idx="5">
                  <c:v>403768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1164160"/>
        <c:axId val="11987929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493232930083323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848094134457E-2"/>
                  <c:y val="-0.264775484145562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88E-2"/>
                  <c:y val="-0.174647961104654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-0.212502496439504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401E-2"/>
                  <c:y val="0.15837837837837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1153883549711E-2"/>
                  <c:y val="-0.36348846726799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4.7712855631604718E-2</c:v>
                </c:pt>
                <c:pt idx="1">
                  <c:v>6.5995792197761693E-2</c:v>
                </c:pt>
                <c:pt idx="2">
                  <c:v>6.841307878884996E-2</c:v>
                </c:pt>
                <c:pt idx="3">
                  <c:v>5.4320164276813451E-2</c:v>
                </c:pt>
                <c:pt idx="4">
                  <c:v>0.13106275007319215</c:v>
                </c:pt>
                <c:pt idx="5">
                  <c:v>2.9655643835073606E-2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164672"/>
        <c:axId val="119879872"/>
      </c:lineChart>
      <c:catAx>
        <c:axId val="13116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1987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8792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1164160"/>
        <c:crosses val="autoZero"/>
        <c:crossBetween val="between"/>
      </c:valAx>
      <c:catAx>
        <c:axId val="131164672"/>
        <c:scaling>
          <c:orientation val="minMax"/>
        </c:scaling>
        <c:delete val="1"/>
        <c:axPos val="b"/>
        <c:majorTickMark val="out"/>
        <c:minorTickMark val="none"/>
        <c:tickLblPos val="none"/>
        <c:crossAx val="119879872"/>
        <c:crosses val="autoZero"/>
        <c:auto val="1"/>
        <c:lblAlgn val="ctr"/>
        <c:lblOffset val="100"/>
        <c:noMultiLvlLbl val="0"/>
      </c:catAx>
      <c:valAx>
        <c:axId val="1198798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11646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21715153743"/>
          <c:y val="3.9497531442213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categ'!$L$44:$L$51</c:f>
              <c:numCache>
                <c:formatCode>#,##0_)</c:formatCode>
                <c:ptCount val="8"/>
                <c:pt idx="0">
                  <c:v>160815</c:v>
                </c:pt>
                <c:pt idx="1">
                  <c:v>89549</c:v>
                </c:pt>
                <c:pt idx="2">
                  <c:v>13589</c:v>
                </c:pt>
                <c:pt idx="3">
                  <c:v>53870</c:v>
                </c:pt>
                <c:pt idx="4">
                  <c:v>18669</c:v>
                </c:pt>
                <c:pt idx="5">
                  <c:v>2190</c:v>
                </c:pt>
                <c:pt idx="6">
                  <c:v>1231</c:v>
                </c:pt>
                <c:pt idx="7">
                  <c:v>71266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categ'!$J$43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categ'!$J$44:$J$51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1722880"/>
        <c:axId val="4197638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277570165196769E-2"/>
                  <c:y val="-0.217677914122529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80828044262E-2"/>
                  <c:y val="3.8204918060145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356815326252432E-2"/>
                  <c:y val="-4.1807850289882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127256860978572E-2"/>
                  <c:y val="0.178377005560968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2218177704698152E-2"/>
                  <c:y val="-0.30368191515540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categ'!$N$44:$N$51</c:f>
              <c:numCache>
                <c:formatCode>0.0%</c:formatCode>
                <c:ptCount val="8"/>
                <c:pt idx="0">
                  <c:v>-1.729353173026979E-2</c:v>
                </c:pt>
                <c:pt idx="1">
                  <c:v>1.6890758182509676E-3</c:v>
                </c:pt>
                <c:pt idx="2">
                  <c:v>6.9655427936272697E-3</c:v>
                </c:pt>
                <c:pt idx="3">
                  <c:v>-1.2755195543012132E-2</c:v>
                </c:pt>
                <c:pt idx="4">
                  <c:v>3.8147138964577658E-2</c:v>
                </c:pt>
                <c:pt idx="5">
                  <c:v>0</c:v>
                </c:pt>
                <c:pt idx="6">
                  <c:v>5.756013745704467E-2</c:v>
                </c:pt>
                <c:pt idx="7">
                  <c:v>-4.0149770361092033E-2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723392"/>
        <c:axId val="41976960"/>
      </c:lineChart>
      <c:catAx>
        <c:axId val="4172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97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763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1722880"/>
        <c:crosses val="autoZero"/>
        <c:crossBetween val="between"/>
      </c:valAx>
      <c:catAx>
        <c:axId val="41723392"/>
        <c:scaling>
          <c:orientation val="minMax"/>
        </c:scaling>
        <c:delete val="1"/>
        <c:axPos val="b"/>
        <c:majorTickMark val="out"/>
        <c:minorTickMark val="none"/>
        <c:tickLblPos val="none"/>
        <c:crossAx val="41976960"/>
        <c:crosses val="autoZero"/>
        <c:auto val="1"/>
        <c:lblAlgn val="ctr"/>
        <c:lblOffset val="100"/>
        <c:noMultiLvlLbl val="0"/>
      </c:catAx>
      <c:valAx>
        <c:axId val="419769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17233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470360330151134"/>
          <c:y val="0.21438903232716833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>
                <a:solidFill>
                  <a:schemeClr val="tx1">
                    <a:lumMod val="75000"/>
                    <a:lumOff val="25000"/>
                  </a:schemeClr>
                </a:solidFill>
              </a:rPr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categ'!$I$27,'Oferta Alojat Estim tipol categ'!$I$24:$I$26)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categ'!$L$27,'Oferta Alojat Estim tipol categ'!$L$24:$L$26)</c:f>
              <c:numCache>
                <c:formatCode>#,##0_)</c:formatCode>
                <c:ptCount val="4"/>
                <c:pt idx="0">
                  <c:v>26404</c:v>
                </c:pt>
                <c:pt idx="1">
                  <c:v>13307</c:v>
                </c:pt>
                <c:pt idx="2">
                  <c:v>5941</c:v>
                </c:pt>
                <c:pt idx="3">
                  <c:v>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categ'!$I$38,'Oferta Alojat Estim tipol categ'!$I$35:$I$37)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categ'!$M$38,'Oferta Alojat Estim tipol categ'!$M$35:$M$37)</c:f>
              <c:numCache>
                <c:formatCode>0.0%</c:formatCode>
                <c:ptCount val="4"/>
                <c:pt idx="0">
                  <c:v>0.32916281803677888</c:v>
                </c:pt>
                <c:pt idx="1">
                  <c:v>0.54521790242673607</c:v>
                </c:pt>
                <c:pt idx="2">
                  <c:v>0.10802754219497859</c:v>
                </c:pt>
                <c:pt idx="3">
                  <c:v>1.7591737341506423E-2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categ'!$B$51,'Oferta Alojat Estim tipol categ'!$B$46:$B$50)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categ'!$F$51,'Oferta Alojat Estim tipol categ'!$F$46:$F$50)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categ'!$L$43</c:f>
          <c:strCache>
            <c:ptCount val="1"/>
            <c:pt idx="0">
              <c:v>II semestre 2014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97"/>
          <c:w val="0.61919715434631695"/>
          <c:h val="0.782945736434125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21E-4"/>
                  <c:y val="-0.1765957394860560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categ'!$I$51,'Oferta Alojat Estim tipol categ'!$I$46:$I$50)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categ'!$M$51,'Oferta Alojat Estim tipol categ'!$M$46:$M$50)</c:f>
              <c:numCache>
                <c:formatCode>0.0%</c:formatCode>
                <c:ptCount val="6"/>
                <c:pt idx="0">
                  <c:v>0.44315517831048101</c:v>
                </c:pt>
                <c:pt idx="1">
                  <c:v>8.4500823928116156E-2</c:v>
                </c:pt>
                <c:pt idx="2">
                  <c:v>0.33498118956564998</c:v>
                </c:pt>
                <c:pt idx="3">
                  <c:v>0.11608991698535584</c:v>
                </c:pt>
                <c:pt idx="4">
                  <c:v>1.3618132636880888E-2</c:v>
                </c:pt>
                <c:pt idx="5">
                  <c:v>7.6547585735161523E-3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julio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julio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131586</c:v>
                </c:pt>
                <c:pt idx="1">
                  <c:v>81749</c:v>
                </c:pt>
                <c:pt idx="2">
                  <c:v>48401</c:v>
                </c:pt>
                <c:pt idx="3">
                  <c:v>541</c:v>
                </c:pt>
                <c:pt idx="4">
                  <c:v>895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42734592"/>
        <c:axId val="43559744"/>
      </c:barChart>
      <c:catAx>
        <c:axId val="4273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55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59744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2734592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16"/>
          <c:w val="0.90468819022231306"/>
          <c:h val="0.4012827606528394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426592</c:v>
                </c:pt>
                <c:pt idx="1">
                  <c:v>312411</c:v>
                </c:pt>
                <c:pt idx="2">
                  <c:v>257487</c:v>
                </c:pt>
                <c:pt idx="3">
                  <c:v>44729</c:v>
                </c:pt>
                <c:pt idx="4">
                  <c:v>10195</c:v>
                </c:pt>
                <c:pt idx="5">
                  <c:v>114181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409996</c:v>
                </c:pt>
                <c:pt idx="1">
                  <c:v>303281</c:v>
                </c:pt>
                <c:pt idx="2">
                  <c:v>255874</c:v>
                </c:pt>
                <c:pt idx="3">
                  <c:v>39060</c:v>
                </c:pt>
                <c:pt idx="4">
                  <c:v>8347</c:v>
                </c:pt>
                <c:pt idx="5">
                  <c:v>106715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2243456"/>
        <c:axId val="13138387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509864619313438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75E-2"/>
                  <c:y val="-0.431095977867631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636196460345E-2"/>
                  <c:y val="-0.419969879024997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10855239248940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73100186616011E-2"/>
                  <c:y val="0.1750103950103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42189948515644E-2"/>
                  <c:y val="-0.197168628349730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4.0478443692133582E-2</c:v>
                </c:pt>
                <c:pt idx="1">
                  <c:v>3.010409488230387E-2</c:v>
                </c:pt>
                <c:pt idx="2">
                  <c:v>6.3038839428781355E-3</c:v>
                </c:pt>
                <c:pt idx="3">
                  <c:v>0.14513568868407578</c:v>
                </c:pt>
                <c:pt idx="4">
                  <c:v>0.22139690906912662</c:v>
                </c:pt>
                <c:pt idx="5">
                  <c:v>6.9962048446797542E-2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243968"/>
        <c:axId val="131384448"/>
      </c:lineChart>
      <c:catAx>
        <c:axId val="13224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138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3838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2243456"/>
        <c:crosses val="autoZero"/>
        <c:crossBetween val="between"/>
      </c:valAx>
      <c:catAx>
        <c:axId val="132243968"/>
        <c:scaling>
          <c:orientation val="minMax"/>
        </c:scaling>
        <c:delete val="1"/>
        <c:axPos val="b"/>
        <c:majorTickMark val="out"/>
        <c:minorTickMark val="none"/>
        <c:tickLblPos val="none"/>
        <c:crossAx val="131384448"/>
        <c:crosses val="autoZero"/>
        <c:auto val="1"/>
        <c:lblAlgn val="ctr"/>
        <c:lblOffset val="100"/>
        <c:noMultiLvlLbl val="0"/>
      </c:catAx>
      <c:valAx>
        <c:axId val="1313844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22439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0.71679920261749475</c:v>
                </c:pt>
                <c:pt idx="1">
                  <c:v>0.28242074927953892</c:v>
                </c:pt>
                <c:pt idx="2">
                  <c:v>4.7669606292388033E-4</c:v>
                </c:pt>
                <c:pt idx="3">
                  <c:v>3.0335204004246929E-4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45088768"/>
        <c:axId val="43563200"/>
      </c:barChart>
      <c:catAx>
        <c:axId val="4508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4356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632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45088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0.42315741118824007</c:v>
                </c:pt>
                <c:pt idx="1">
                  <c:v>0.57633217639852996</c:v>
                </c:pt>
                <c:pt idx="2">
                  <c:v>0</c:v>
                </c:pt>
                <c:pt idx="3">
                  <c:v>5.1041241322988978E-4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45090304"/>
        <c:axId val="152453120"/>
      </c:barChart>
      <c:catAx>
        <c:axId val="4509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5245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4531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45090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0.73090415828616861</c:v>
                </c:pt>
                <c:pt idx="1">
                  <c:v>0.26909584171383133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45090816"/>
        <c:axId val="152454848"/>
      </c:barChart>
      <c:catAx>
        <c:axId val="4509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5245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4548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45090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TENERIFE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03_04-05'!$H$58,'Distrib Plazas Autor 03_04-05'!$H$61)</c:f>
              <c:numCache>
                <c:formatCode>0.0%</c:formatCode>
                <c:ptCount val="4"/>
                <c:pt idx="0">
                  <c:v>0.62125910051221256</c:v>
                </c:pt>
                <c:pt idx="1">
                  <c:v>0.36782788442539482</c:v>
                </c:pt>
                <c:pt idx="2">
                  <c:v>4.1113796300518294E-3</c:v>
                </c:pt>
                <c:pt idx="3">
                  <c:v>6.8016354323408267E-3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13635840"/>
        <c:axId val="223498752"/>
      </c:barChart>
      <c:catAx>
        <c:axId val="11363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2234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49875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13635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categoría'!$L$23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categoría'!$I$25,'Alojados tipología y categoría'!$I$27:$I$32,'Alojados tipología y categoría'!$I$34)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categoría'!$L$25,'Alojados tipología y categoría'!$L$27:$L$32,'Alojados tipología y categoría'!$L$34)</c:f>
              <c:numCache>
                <c:formatCode>#,##0_)</c:formatCode>
                <c:ptCount val="8"/>
                <c:pt idx="0">
                  <c:v>2932520</c:v>
                </c:pt>
                <c:pt idx="1">
                  <c:v>1937783</c:v>
                </c:pt>
                <c:pt idx="2">
                  <c:v>304739</c:v>
                </c:pt>
                <c:pt idx="3">
                  <c:v>1158581</c:v>
                </c:pt>
                <c:pt idx="4">
                  <c:v>383854</c:v>
                </c:pt>
                <c:pt idx="5">
                  <c:v>59641</c:v>
                </c:pt>
                <c:pt idx="6">
                  <c:v>30968</c:v>
                </c:pt>
                <c:pt idx="7">
                  <c:v>994737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categoría'!$J$23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categoría'!$I$25,'Alojados tipología y categoría'!$I$27:$I$32,'Alojados tipología y categoría'!$I$34)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categoría'!$J$25,'Alojados tipología y categoría'!$J$27:$J$32,'Alojados tipología y categoría'!$J$34)</c:f>
              <c:numCache>
                <c:formatCode>#,##0_)</c:formatCode>
                <c:ptCount val="8"/>
                <c:pt idx="0">
                  <c:v>2804736</c:v>
                </c:pt>
                <c:pt idx="1">
                  <c:v>1817876</c:v>
                </c:pt>
                <c:pt idx="2">
                  <c:v>301487</c:v>
                </c:pt>
                <c:pt idx="3">
                  <c:v>1098096</c:v>
                </c:pt>
                <c:pt idx="4">
                  <c:v>337274</c:v>
                </c:pt>
                <c:pt idx="5">
                  <c:v>57647</c:v>
                </c:pt>
                <c:pt idx="6">
                  <c:v>23372</c:v>
                </c:pt>
                <c:pt idx="7">
                  <c:v>986860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2246528"/>
        <c:axId val="13138963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638762748211567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347992616687E-2"/>
                  <c:y val="-0.485150031921685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53E-2"/>
                  <c:y val="-0.29523008168677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341400625337633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2179264318696E-2"/>
                  <c:y val="-0.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582157959675E-2"/>
                  <c:y val="-0.205484309263836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851129215033E-2"/>
                  <c:y val="0.182558973267634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6920064825576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categoría'!$I$25,'Alojados tipología y categoría'!$I$27:$I$32)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categoría'!$N$25,'Alojados tipología y categoría'!$N$27:$N$32,'Alojados tipología y categoría'!$N$34)</c:f>
              <c:numCache>
                <c:formatCode>0.0%</c:formatCode>
                <c:ptCount val="8"/>
                <c:pt idx="0">
                  <c:v>4.5560081234027106E-2</c:v>
                </c:pt>
                <c:pt idx="1">
                  <c:v>6.5959944462658626E-2</c:v>
                </c:pt>
                <c:pt idx="2">
                  <c:v>1.0786534742791565E-2</c:v>
                </c:pt>
                <c:pt idx="3">
                  <c:v>5.5081705060395558E-2</c:v>
                </c:pt>
                <c:pt idx="4">
                  <c:v>0.13810729555198442</c:v>
                </c:pt>
                <c:pt idx="5">
                  <c:v>3.458983121411352E-2</c:v>
                </c:pt>
                <c:pt idx="6">
                  <c:v>0.32500427862399461</c:v>
                </c:pt>
                <c:pt idx="7">
                  <c:v>7.9818819285411013E-3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247040"/>
        <c:axId val="131390208"/>
      </c:lineChart>
      <c:catAx>
        <c:axId val="13224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138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3896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2246528"/>
        <c:crosses val="autoZero"/>
        <c:crossBetween val="between"/>
      </c:valAx>
      <c:catAx>
        <c:axId val="132247040"/>
        <c:scaling>
          <c:orientation val="minMax"/>
        </c:scaling>
        <c:delete val="1"/>
        <c:axPos val="b"/>
        <c:majorTickMark val="out"/>
        <c:minorTickMark val="none"/>
        <c:tickLblPos val="none"/>
        <c:crossAx val="131390208"/>
        <c:crosses val="autoZero"/>
        <c:auto val="1"/>
        <c:lblAlgn val="ctr"/>
        <c:lblOffset val="100"/>
        <c:noMultiLvlLbl val="0"/>
      </c:catAx>
      <c:valAx>
        <c:axId val="1313902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22470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'Pernoctaciones munic y tipologí'!$E$6</c:f>
          <c:strCache>
            <c:ptCount val="1"/>
            <c:pt idx="0">
              <c:v>acum. julio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(actualizaciones!$A$18:$B$20,actualizaciones!$A$21:$B$23,actualizaciones!$A$24:$B$26,actualizaciones!$A$27:$B$29)</c:f>
              <c:multiLvlStrCache>
                <c:ptCount val="12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tipologí'!$E$20:$E$22)</c:f>
              <c:numCache>
                <c:formatCode>#,##0_)</c:formatCode>
                <c:ptCount val="12"/>
                <c:pt idx="0">
                  <c:v>22702483</c:v>
                </c:pt>
                <c:pt idx="1">
                  <c:v>14219295</c:v>
                </c:pt>
                <c:pt idx="2">
                  <c:v>8483188</c:v>
                </c:pt>
                <c:pt idx="3">
                  <c:v>8564749</c:v>
                </c:pt>
                <c:pt idx="4">
                  <c:v>5991053</c:v>
                </c:pt>
                <c:pt idx="5">
                  <c:v>2573696</c:v>
                </c:pt>
                <c:pt idx="6">
                  <c:v>6904207</c:v>
                </c:pt>
                <c:pt idx="7">
                  <c:v>3441065</c:v>
                </c:pt>
                <c:pt idx="8">
                  <c:v>3463142</c:v>
                </c:pt>
                <c:pt idx="9">
                  <c:v>3236490</c:v>
                </c:pt>
                <c:pt idx="10">
                  <c:v>2330082</c:v>
                </c:pt>
                <c:pt idx="11">
                  <c:v>906408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24383232"/>
        <c:axId val="133843776"/>
      </c:barChart>
      <c:catAx>
        <c:axId val="12438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84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4377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2438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939070505999637"/>
          <c:w val="0.93860452198157263"/>
          <c:h val="0.397124756494835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8564749</c:v>
                </c:pt>
                <c:pt idx="1">
                  <c:v>5991053</c:v>
                </c:pt>
                <c:pt idx="2">
                  <c:v>1052649</c:v>
                </c:pt>
                <c:pt idx="3">
                  <c:v>3758312</c:v>
                </c:pt>
                <c:pt idx="4">
                  <c:v>1086532</c:v>
                </c:pt>
                <c:pt idx="5">
                  <c:v>93560</c:v>
                </c:pt>
                <c:pt idx="6">
                  <c:v>2573696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8198856</c:v>
                </c:pt>
                <c:pt idx="1">
                  <c:v>5534715</c:v>
                </c:pt>
                <c:pt idx="2">
                  <c:v>1062584</c:v>
                </c:pt>
                <c:pt idx="3">
                  <c:v>3533362</c:v>
                </c:pt>
                <c:pt idx="4">
                  <c:v>846988</c:v>
                </c:pt>
                <c:pt idx="5">
                  <c:v>91781</c:v>
                </c:pt>
                <c:pt idx="6">
                  <c:v>2664141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955072"/>
        <c:axId val="133847232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12140062533763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69623597719531E-2"/>
                  <c:y val="-0.38120058277538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283427941173282E-2"/>
                  <c:y val="-0.234625042971499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307187781361009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47441265330893E-2"/>
                  <c:y val="5.9324242473848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605360541582E-2"/>
                  <c:y val="-0.159015502480069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40226005533092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4.4627323616855813E-2</c:v>
                </c:pt>
                <c:pt idx="1">
                  <c:v>8.2450135192146293E-2</c:v>
                </c:pt>
                <c:pt idx="2">
                  <c:v>-9.3498490472282668E-3</c:v>
                </c:pt>
                <c:pt idx="3">
                  <c:v>6.3664577815689419E-2</c:v>
                </c:pt>
                <c:pt idx="4">
                  <c:v>0.28281864678130031</c:v>
                </c:pt>
                <c:pt idx="5">
                  <c:v>1.9383096719364574E-2</c:v>
                </c:pt>
                <c:pt idx="6">
                  <c:v>-3.3949028974067062E-2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769856"/>
        <c:axId val="133847808"/>
      </c:lineChart>
      <c:catAx>
        <c:axId val="13395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84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472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955072"/>
        <c:crosses val="autoZero"/>
        <c:crossBetween val="between"/>
      </c:valAx>
      <c:catAx>
        <c:axId val="131769856"/>
        <c:scaling>
          <c:orientation val="minMax"/>
        </c:scaling>
        <c:delete val="1"/>
        <c:axPos val="b"/>
        <c:majorTickMark val="out"/>
        <c:minorTickMark val="none"/>
        <c:tickLblPos val="none"/>
        <c:crossAx val="133847808"/>
        <c:crosses val="autoZero"/>
        <c:auto val="1"/>
        <c:lblAlgn val="ctr"/>
        <c:lblOffset val="100"/>
        <c:noMultiLvlLbl val="0"/>
      </c:catAx>
      <c:valAx>
        <c:axId val="1338478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17698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6904207</c:v>
                </c:pt>
                <c:pt idx="1">
                  <c:v>3441065</c:v>
                </c:pt>
                <c:pt idx="2">
                  <c:v>2466739</c:v>
                </c:pt>
                <c:pt idx="3">
                  <c:v>907743</c:v>
                </c:pt>
                <c:pt idx="4">
                  <c:v>66583</c:v>
                </c:pt>
                <c:pt idx="5">
                  <c:v>3463142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6708708</c:v>
                </c:pt>
                <c:pt idx="1">
                  <c:v>3304052</c:v>
                </c:pt>
                <c:pt idx="2">
                  <c:v>2317629</c:v>
                </c:pt>
                <c:pt idx="3">
                  <c:v>924083</c:v>
                </c:pt>
                <c:pt idx="4">
                  <c:v>62340</c:v>
                </c:pt>
                <c:pt idx="5">
                  <c:v>3404656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2571904"/>
        <c:axId val="131826816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74095195321E-2"/>
                  <c:y val="-0.395905839212925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0011771507958E-2"/>
                  <c:y val="-0.1525100266832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30075578904461E-2"/>
                  <c:y val="6.53887079083921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57533557116846E-2"/>
                  <c:y val="-0.26144973562296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554579449359636E-2"/>
                  <c:y val="8.8430271579877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33133259296E-2"/>
                  <c:y val="-0.279597623062189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2.9141080518037155E-2</c:v>
                </c:pt>
                <c:pt idx="1">
                  <c:v>4.1468173019068709E-2</c:v>
                </c:pt>
                <c:pt idx="2">
                  <c:v>6.4337303338886417E-2</c:v>
                </c:pt>
                <c:pt idx="3">
                  <c:v>-1.7682394330379415E-2</c:v>
                </c:pt>
                <c:pt idx="4">
                  <c:v>6.806223933269169E-2</c:v>
                </c:pt>
                <c:pt idx="5">
                  <c:v>1.7178240621078898E-2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572416"/>
        <c:axId val="131827392"/>
      </c:lineChart>
      <c:catAx>
        <c:axId val="15257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1826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268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2571904"/>
        <c:crosses val="autoZero"/>
        <c:crossBetween val="between"/>
      </c:valAx>
      <c:catAx>
        <c:axId val="152572416"/>
        <c:scaling>
          <c:orientation val="minMax"/>
        </c:scaling>
        <c:delete val="1"/>
        <c:axPos val="b"/>
        <c:majorTickMark val="out"/>
        <c:minorTickMark val="none"/>
        <c:tickLblPos val="none"/>
        <c:crossAx val="131827392"/>
        <c:crosses val="autoZero"/>
        <c:auto val="1"/>
        <c:lblAlgn val="ctr"/>
        <c:lblOffset val="100"/>
        <c:noMultiLvlLbl val="0"/>
      </c:catAx>
      <c:valAx>
        <c:axId val="1318273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25724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939070505999637"/>
          <c:w val="0.93860452198157263"/>
          <c:h val="0.397124756494835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acum. julio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3236490</c:v>
                </c:pt>
                <c:pt idx="1">
                  <c:v>2330082</c:v>
                </c:pt>
                <c:pt idx="2">
                  <c:v>1962520</c:v>
                </c:pt>
                <c:pt idx="3">
                  <c:v>331522</c:v>
                </c:pt>
                <c:pt idx="4">
                  <c:v>36040</c:v>
                </c:pt>
                <c:pt idx="5">
                  <c:v>906408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acum. julio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3115271</c:v>
                </c:pt>
                <c:pt idx="1">
                  <c:v>2273592</c:v>
                </c:pt>
                <c:pt idx="2">
                  <c:v>1970892</c:v>
                </c:pt>
                <c:pt idx="3">
                  <c:v>283744</c:v>
                </c:pt>
                <c:pt idx="4">
                  <c:v>18956</c:v>
                </c:pt>
                <c:pt idx="5">
                  <c:v>841679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2573952"/>
        <c:axId val="131829696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55563374300872E-2"/>
                  <c:y val="-0.624406174799875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5142567158315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79477815658249E-2"/>
                  <c:y val="-0.4799476156956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787911141307648E-2"/>
                  <c:y val="-0.219869366641020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897795518241269E-2"/>
                  <c:y val="0.11753630068590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337809681274248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3.8911221527757937E-2</c:v>
                </c:pt>
                <c:pt idx="1">
                  <c:v>2.4846146538165158E-2</c:v>
                </c:pt>
                <c:pt idx="2">
                  <c:v>-4.2478228132236569E-3</c:v>
                </c:pt>
                <c:pt idx="3">
                  <c:v>0.16838417728656818</c:v>
                </c:pt>
                <c:pt idx="4">
                  <c:v>0.90124498839417599</c:v>
                </c:pt>
                <c:pt idx="5">
                  <c:v>7.690461565513694E-2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574464"/>
        <c:axId val="131830272"/>
      </c:lineChart>
      <c:catAx>
        <c:axId val="1525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1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296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2573952"/>
        <c:crosses val="autoZero"/>
        <c:crossBetween val="between"/>
      </c:valAx>
      <c:catAx>
        <c:axId val="152574464"/>
        <c:scaling>
          <c:orientation val="minMax"/>
        </c:scaling>
        <c:delete val="1"/>
        <c:axPos val="b"/>
        <c:majorTickMark val="out"/>
        <c:minorTickMark val="none"/>
        <c:tickLblPos val="none"/>
        <c:crossAx val="131830272"/>
        <c:crosses val="autoZero"/>
        <c:auto val="1"/>
        <c:lblAlgn val="ctr"/>
        <c:lblOffset val="100"/>
        <c:noMultiLvlLbl val="0"/>
      </c:catAx>
      <c:valAx>
        <c:axId val="1318302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25744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2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7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1.xml"/><Relationship Id="rId4" Type="http://schemas.openxmlformats.org/officeDocument/2006/relationships/chart" Target="../charts/chart2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image" Target="../media/image2.jpeg"/><Relationship Id="rId7" Type="http://schemas.openxmlformats.org/officeDocument/2006/relationships/chart" Target="../charts/chart27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3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9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0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17</xdr:row>
      <xdr:rowOff>171450</xdr:rowOff>
    </xdr:from>
    <xdr:to>
      <xdr:col>15</xdr:col>
      <xdr:colOff>523875</xdr:colOff>
      <xdr:row>19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429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9</xdr:col>
      <xdr:colOff>247650</xdr:colOff>
      <xdr:row>23</xdr:row>
      <xdr:rowOff>104775</xdr:rowOff>
    </xdr:from>
    <xdr:to>
      <xdr:col>17</xdr:col>
      <xdr:colOff>485775</xdr:colOff>
      <xdr:row>39</xdr:row>
      <xdr:rowOff>111125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18</xdr:row>
      <xdr:rowOff>142875</xdr:rowOff>
    </xdr:from>
    <xdr:to>
      <xdr:col>12</xdr:col>
      <xdr:colOff>590550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9</xdr:col>
      <xdr:colOff>22225</xdr:colOff>
      <xdr:row>21</xdr:row>
      <xdr:rowOff>136525</xdr:rowOff>
    </xdr:from>
    <xdr:to>
      <xdr:col>17</xdr:col>
      <xdr:colOff>203200</xdr:colOff>
      <xdr:row>37</xdr:row>
      <xdr:rowOff>139700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38100</xdr:colOff>
      <xdr:row>27</xdr:row>
      <xdr:rowOff>152400</xdr:rowOff>
    </xdr:from>
    <xdr:to>
      <xdr:col>3</xdr:col>
      <xdr:colOff>400050</xdr:colOff>
      <xdr:row>28</xdr:row>
      <xdr:rowOff>323850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657225</xdr:colOff>
      <xdr:row>22</xdr:row>
      <xdr:rowOff>63500</xdr:rowOff>
    </xdr:from>
    <xdr:to>
      <xdr:col>16</xdr:col>
      <xdr:colOff>850899</xdr:colOff>
      <xdr:row>38</xdr:row>
      <xdr:rowOff>69850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104775</xdr:colOff>
      <xdr:row>4</xdr:row>
      <xdr:rowOff>485775</xdr:rowOff>
    </xdr:from>
    <xdr:to>
      <xdr:col>7</xdr:col>
      <xdr:colOff>466725</xdr:colOff>
      <xdr:row>6</xdr:row>
      <xdr:rowOff>123825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342900</xdr:colOff>
      <xdr:row>4</xdr:row>
      <xdr:rowOff>28575</xdr:rowOff>
    </xdr:from>
    <xdr:to>
      <xdr:col>7</xdr:col>
      <xdr:colOff>704850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85725</xdr:colOff>
      <xdr:row>4</xdr:row>
      <xdr:rowOff>190500</xdr:rowOff>
    </xdr:from>
    <xdr:to>
      <xdr:col>7</xdr:col>
      <xdr:colOff>447675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361950</xdr:colOff>
      <xdr:row>41</xdr:row>
      <xdr:rowOff>38100</xdr:rowOff>
    </xdr:from>
    <xdr:to>
      <xdr:col>8</xdr:col>
      <xdr:colOff>723900</xdr:colOff>
      <xdr:row>42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981825" y="866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123825</xdr:colOff>
      <xdr:row>30</xdr:row>
      <xdr:rowOff>85725</xdr:rowOff>
    </xdr:from>
    <xdr:to>
      <xdr:col>6</xdr:col>
      <xdr:colOff>485775</xdr:colOff>
      <xdr:row>32</xdr:row>
      <xdr:rowOff>123825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34025" y="6334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238125</xdr:colOff>
      <xdr:row>32</xdr:row>
      <xdr:rowOff>38100</xdr:rowOff>
    </xdr:from>
    <xdr:to>
      <xdr:col>9</xdr:col>
      <xdr:colOff>184150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158750</xdr:colOff>
      <xdr:row>45</xdr:row>
      <xdr:rowOff>6350</xdr:rowOff>
    </xdr:from>
    <xdr:to>
      <xdr:col>15</xdr:col>
      <xdr:colOff>520700</xdr:colOff>
      <xdr:row>46</xdr:row>
      <xdr:rowOff>174625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2284075" y="105029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15</xdr:col>
      <xdr:colOff>66675</xdr:colOff>
      <xdr:row>10</xdr:row>
      <xdr:rowOff>47625</xdr:rowOff>
    </xdr:from>
    <xdr:to>
      <xdr:col>15</xdr:col>
      <xdr:colOff>428625</xdr:colOff>
      <xdr:row>12</xdr:row>
      <xdr:rowOff>28575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2192000" y="24098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22</xdr:row>
      <xdr:rowOff>3174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133350</xdr:rowOff>
    </xdr:from>
    <xdr:to>
      <xdr:col>17</xdr:col>
      <xdr:colOff>539750</xdr:colOff>
      <xdr:row>44</xdr:row>
      <xdr:rowOff>152399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66675</xdr:rowOff>
    </xdr:from>
    <xdr:to>
      <xdr:col>9</xdr:col>
      <xdr:colOff>66675</xdr:colOff>
      <xdr:row>64</xdr:row>
      <xdr:rowOff>22225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82550</xdr:rowOff>
    </xdr:from>
    <xdr:to>
      <xdr:col>17</xdr:col>
      <xdr:colOff>488950</xdr:colOff>
      <xdr:row>64</xdr:row>
      <xdr:rowOff>66674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66675</xdr:rowOff>
    </xdr:from>
    <xdr:to>
      <xdr:col>9</xdr:col>
      <xdr:colOff>66675</xdr:colOff>
      <xdr:row>109</xdr:row>
      <xdr:rowOff>95250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98425</xdr:rowOff>
    </xdr:from>
    <xdr:to>
      <xdr:col>17</xdr:col>
      <xdr:colOff>695325</xdr:colOff>
      <xdr:row>109</xdr:row>
      <xdr:rowOff>155574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1</xdr:row>
      <xdr:rowOff>117476</xdr:rowOff>
    </xdr:from>
    <xdr:to>
      <xdr:col>8</xdr:col>
      <xdr:colOff>149224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136525</xdr:colOff>
      <xdr:row>57</xdr:row>
      <xdr:rowOff>133350</xdr:rowOff>
    </xdr:from>
    <xdr:to>
      <xdr:col>8</xdr:col>
      <xdr:colOff>107950</xdr:colOff>
      <xdr:row>74</xdr:row>
      <xdr:rowOff>85724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733425</xdr:colOff>
      <xdr:row>57</xdr:row>
      <xdr:rowOff>171450</xdr:rowOff>
    </xdr:from>
    <xdr:to>
      <xdr:col>15</xdr:col>
      <xdr:colOff>704850</xdr:colOff>
      <xdr:row>74</xdr:row>
      <xdr:rowOff>117474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0.21195</cdr:x>
      <cdr:y>0.94211</cdr:y>
    </cdr:from>
    <cdr:to>
      <cdr:x>0.92586</cdr:x>
      <cdr:y>0.98989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3800" y="3203575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0.39802</cdr:x>
      <cdr:y>0.51091</cdr:y>
    </cdr:from>
    <cdr:to>
      <cdr:x>0.56609</cdr:x>
      <cdr:y>0.5737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41822" y="1737326"/>
          <a:ext cx="946646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0.07244</cdr:x>
      <cdr:y>0.0112</cdr:y>
    </cdr:from>
    <cdr:to>
      <cdr:x>0.90655</cdr:x>
      <cdr:y>0.19586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08459" y="38100"/>
          <a:ext cx="4703380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0.2134</cdr:x>
      <cdr:y>0.95222</cdr:y>
    </cdr:from>
    <cdr:to>
      <cdr:x>0.92651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3325" y="3237949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5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7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8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266700</xdr:colOff>
      <xdr:row>26</xdr:row>
      <xdr:rowOff>114300</xdr:rowOff>
    </xdr:from>
    <xdr:to>
      <xdr:col>9</xdr:col>
      <xdr:colOff>628650</xdr:colOff>
      <xdr:row>28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9</xdr:col>
      <xdr:colOff>0</xdr:colOff>
      <xdr:row>24</xdr:row>
      <xdr:rowOff>0</xdr:rowOff>
    </xdr:from>
    <xdr:to>
      <xdr:col>16</xdr:col>
      <xdr:colOff>38100</xdr:colOff>
      <xdr:row>40</xdr:row>
      <xdr:rowOff>171449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18</xdr:row>
      <xdr:rowOff>114300</xdr:rowOff>
    </xdr:from>
    <xdr:to>
      <xdr:col>16</xdr:col>
      <xdr:colOff>381000</xdr:colOff>
      <xdr:row>20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9</xdr:col>
      <xdr:colOff>219075</xdr:colOff>
      <xdr:row>22</xdr:row>
      <xdr:rowOff>171450</xdr:rowOff>
    </xdr:from>
    <xdr:to>
      <xdr:col>17</xdr:col>
      <xdr:colOff>79374</xdr:colOff>
      <xdr:row>38</xdr:row>
      <xdr:rowOff>177800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123825</xdr:colOff>
      <xdr:row>4</xdr:row>
      <xdr:rowOff>0</xdr:rowOff>
    </xdr:from>
    <xdr:to>
      <xdr:col>12</xdr:col>
      <xdr:colOff>485775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D5" sqref="D5:F5"/>
    </sheetView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33" t="s">
        <v>0</v>
      </c>
      <c r="E5" s="233"/>
      <c r="F5" s="233"/>
      <c r="G5" s="3"/>
    </row>
    <row r="6" spans="3:7" ht="20.100000000000001" customHeight="1" x14ac:dyDescent="0.25">
      <c r="C6" s="3"/>
      <c r="D6" s="233" t="str">
        <f>actualizaciones!A2</f>
        <v>acum. julio 2014</v>
      </c>
      <c r="E6" s="233"/>
      <c r="F6" s="233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9"/>
      <c r="F34" s="8"/>
      <c r="G34" s="3"/>
    </row>
    <row r="35" spans="2:9" ht="20.100000000000001" customHeight="1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2"/>
      <c r="D37" s="12"/>
      <c r="E37" s="12"/>
      <c r="F37" s="12"/>
      <c r="G37" s="12"/>
    </row>
    <row r="38" spans="2:9" x14ac:dyDescent="0.25">
      <c r="C38" s="12"/>
      <c r="D38" s="12"/>
      <c r="E38" s="12"/>
      <c r="F38" s="12"/>
      <c r="G38" s="12"/>
    </row>
    <row r="39" spans="2:9" x14ac:dyDescent="0.25">
      <c r="C39" s="234" t="s">
        <v>24</v>
      </c>
      <c r="D39" s="234"/>
      <c r="E39" s="234"/>
      <c r="F39" s="234"/>
      <c r="G39" s="234"/>
      <c r="H39" s="11"/>
    </row>
    <row r="40" spans="2:9" x14ac:dyDescent="0.25">
      <c r="C40" s="12"/>
      <c r="D40" s="12"/>
      <c r="E40" s="12"/>
      <c r="F40" s="12"/>
      <c r="G40" s="12"/>
    </row>
    <row r="43" spans="2:9" x14ac:dyDescent="0.25">
      <c r="E43" s="11"/>
    </row>
    <row r="45" spans="2:9" ht="14.25" x14ac:dyDescent="0.25">
      <c r="B45" s="13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RowColHeaders="0" showOutlineSymbols="0" topLeftCell="A16" zoomScaleNormal="100" workbookViewId="0">
      <selection activeCell="I41" sqref="I41"/>
    </sheetView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3" width="11.140625" style="56" customWidth="1"/>
    <col min="4" max="4" width="10.7109375" style="56" customWidth="1"/>
    <col min="5" max="5" width="11.140625" style="56" customWidth="1"/>
    <col min="6" max="7" width="10.7109375" style="56" customWidth="1"/>
    <col min="8" max="8" width="11.42578125" style="56"/>
    <col min="9" max="9" width="23.7109375" style="56" customWidth="1"/>
    <col min="10" max="10" width="11.140625" style="56" customWidth="1"/>
    <col min="11" max="11" width="10.7109375" style="56" customWidth="1"/>
    <col min="12" max="12" width="11.140625" style="56" customWidth="1"/>
    <col min="13" max="14" width="10.7109375" style="56" customWidth="1"/>
    <col min="15" max="15" width="13.28515625" style="56" customWidth="1"/>
    <col min="16" max="257" width="11.42578125" style="56"/>
    <col min="258" max="258" width="36.7109375" style="56" customWidth="1"/>
    <col min="259" max="259" width="12.7109375" style="56" customWidth="1"/>
    <col min="260" max="260" width="10.7109375" style="56" customWidth="1"/>
    <col min="261" max="261" width="12.7109375" style="56" customWidth="1"/>
    <col min="262" max="263" width="10.7109375" style="56" customWidth="1"/>
    <col min="264" max="270" width="11.42578125" style="56"/>
    <col min="271" max="271" width="13.28515625" style="56" customWidth="1"/>
    <col min="272" max="513" width="11.42578125" style="56"/>
    <col min="514" max="514" width="36.7109375" style="56" customWidth="1"/>
    <col min="515" max="515" width="12.7109375" style="56" customWidth="1"/>
    <col min="516" max="516" width="10.7109375" style="56" customWidth="1"/>
    <col min="517" max="517" width="12.7109375" style="56" customWidth="1"/>
    <col min="518" max="519" width="10.7109375" style="56" customWidth="1"/>
    <col min="520" max="526" width="11.42578125" style="56"/>
    <col min="527" max="527" width="13.28515625" style="56" customWidth="1"/>
    <col min="528" max="769" width="11.42578125" style="56"/>
    <col min="770" max="770" width="36.7109375" style="56" customWidth="1"/>
    <col min="771" max="771" width="12.7109375" style="56" customWidth="1"/>
    <col min="772" max="772" width="10.7109375" style="56" customWidth="1"/>
    <col min="773" max="773" width="12.7109375" style="56" customWidth="1"/>
    <col min="774" max="775" width="10.7109375" style="56" customWidth="1"/>
    <col min="776" max="782" width="11.42578125" style="56"/>
    <col min="783" max="783" width="13.28515625" style="56" customWidth="1"/>
    <col min="784" max="1025" width="11.42578125" style="56"/>
    <col min="1026" max="1026" width="36.7109375" style="56" customWidth="1"/>
    <col min="1027" max="1027" width="12.7109375" style="56" customWidth="1"/>
    <col min="1028" max="1028" width="10.7109375" style="56" customWidth="1"/>
    <col min="1029" max="1029" width="12.7109375" style="56" customWidth="1"/>
    <col min="1030" max="1031" width="10.7109375" style="56" customWidth="1"/>
    <col min="1032" max="1038" width="11.42578125" style="56"/>
    <col min="1039" max="1039" width="13.28515625" style="56" customWidth="1"/>
    <col min="1040" max="1281" width="11.42578125" style="56"/>
    <col min="1282" max="1282" width="36.7109375" style="56" customWidth="1"/>
    <col min="1283" max="1283" width="12.7109375" style="56" customWidth="1"/>
    <col min="1284" max="1284" width="10.7109375" style="56" customWidth="1"/>
    <col min="1285" max="1285" width="12.7109375" style="56" customWidth="1"/>
    <col min="1286" max="1287" width="10.7109375" style="56" customWidth="1"/>
    <col min="1288" max="1294" width="11.42578125" style="56"/>
    <col min="1295" max="1295" width="13.28515625" style="56" customWidth="1"/>
    <col min="1296" max="1537" width="11.42578125" style="56"/>
    <col min="1538" max="1538" width="36.7109375" style="56" customWidth="1"/>
    <col min="1539" max="1539" width="12.7109375" style="56" customWidth="1"/>
    <col min="1540" max="1540" width="10.7109375" style="56" customWidth="1"/>
    <col min="1541" max="1541" width="12.7109375" style="56" customWidth="1"/>
    <col min="1542" max="1543" width="10.7109375" style="56" customWidth="1"/>
    <col min="1544" max="1550" width="11.42578125" style="56"/>
    <col min="1551" max="1551" width="13.28515625" style="56" customWidth="1"/>
    <col min="1552" max="1793" width="11.42578125" style="56"/>
    <col min="1794" max="1794" width="36.7109375" style="56" customWidth="1"/>
    <col min="1795" max="1795" width="12.7109375" style="56" customWidth="1"/>
    <col min="1796" max="1796" width="10.7109375" style="56" customWidth="1"/>
    <col min="1797" max="1797" width="12.7109375" style="56" customWidth="1"/>
    <col min="1798" max="1799" width="10.7109375" style="56" customWidth="1"/>
    <col min="1800" max="1806" width="11.42578125" style="56"/>
    <col min="1807" max="1807" width="13.28515625" style="56" customWidth="1"/>
    <col min="1808" max="2049" width="11.42578125" style="56"/>
    <col min="2050" max="2050" width="36.7109375" style="56" customWidth="1"/>
    <col min="2051" max="2051" width="12.7109375" style="56" customWidth="1"/>
    <col min="2052" max="2052" width="10.7109375" style="56" customWidth="1"/>
    <col min="2053" max="2053" width="12.7109375" style="56" customWidth="1"/>
    <col min="2054" max="2055" width="10.7109375" style="56" customWidth="1"/>
    <col min="2056" max="2062" width="11.42578125" style="56"/>
    <col min="2063" max="2063" width="13.28515625" style="56" customWidth="1"/>
    <col min="2064" max="2305" width="11.42578125" style="56"/>
    <col min="2306" max="2306" width="36.7109375" style="56" customWidth="1"/>
    <col min="2307" max="2307" width="12.7109375" style="56" customWidth="1"/>
    <col min="2308" max="2308" width="10.7109375" style="56" customWidth="1"/>
    <col min="2309" max="2309" width="12.7109375" style="56" customWidth="1"/>
    <col min="2310" max="2311" width="10.7109375" style="56" customWidth="1"/>
    <col min="2312" max="2318" width="11.42578125" style="56"/>
    <col min="2319" max="2319" width="13.28515625" style="56" customWidth="1"/>
    <col min="2320" max="2561" width="11.42578125" style="56"/>
    <col min="2562" max="2562" width="36.7109375" style="56" customWidth="1"/>
    <col min="2563" max="2563" width="12.7109375" style="56" customWidth="1"/>
    <col min="2564" max="2564" width="10.7109375" style="56" customWidth="1"/>
    <col min="2565" max="2565" width="12.7109375" style="56" customWidth="1"/>
    <col min="2566" max="2567" width="10.7109375" style="56" customWidth="1"/>
    <col min="2568" max="2574" width="11.42578125" style="56"/>
    <col min="2575" max="2575" width="13.28515625" style="56" customWidth="1"/>
    <col min="2576" max="2817" width="11.42578125" style="56"/>
    <col min="2818" max="2818" width="36.7109375" style="56" customWidth="1"/>
    <col min="2819" max="2819" width="12.7109375" style="56" customWidth="1"/>
    <col min="2820" max="2820" width="10.7109375" style="56" customWidth="1"/>
    <col min="2821" max="2821" width="12.7109375" style="56" customWidth="1"/>
    <col min="2822" max="2823" width="10.7109375" style="56" customWidth="1"/>
    <col min="2824" max="2830" width="11.42578125" style="56"/>
    <col min="2831" max="2831" width="13.28515625" style="56" customWidth="1"/>
    <col min="2832" max="3073" width="11.42578125" style="56"/>
    <col min="3074" max="3074" width="36.7109375" style="56" customWidth="1"/>
    <col min="3075" max="3075" width="12.7109375" style="56" customWidth="1"/>
    <col min="3076" max="3076" width="10.7109375" style="56" customWidth="1"/>
    <col min="3077" max="3077" width="12.7109375" style="56" customWidth="1"/>
    <col min="3078" max="3079" width="10.7109375" style="56" customWidth="1"/>
    <col min="3080" max="3086" width="11.42578125" style="56"/>
    <col min="3087" max="3087" width="13.28515625" style="56" customWidth="1"/>
    <col min="3088" max="3329" width="11.42578125" style="56"/>
    <col min="3330" max="3330" width="36.7109375" style="56" customWidth="1"/>
    <col min="3331" max="3331" width="12.7109375" style="56" customWidth="1"/>
    <col min="3332" max="3332" width="10.7109375" style="56" customWidth="1"/>
    <col min="3333" max="3333" width="12.7109375" style="56" customWidth="1"/>
    <col min="3334" max="3335" width="10.7109375" style="56" customWidth="1"/>
    <col min="3336" max="3342" width="11.42578125" style="56"/>
    <col min="3343" max="3343" width="13.28515625" style="56" customWidth="1"/>
    <col min="3344" max="3585" width="11.42578125" style="56"/>
    <col min="3586" max="3586" width="36.7109375" style="56" customWidth="1"/>
    <col min="3587" max="3587" width="12.7109375" style="56" customWidth="1"/>
    <col min="3588" max="3588" width="10.7109375" style="56" customWidth="1"/>
    <col min="3589" max="3589" width="12.7109375" style="56" customWidth="1"/>
    <col min="3590" max="3591" width="10.7109375" style="56" customWidth="1"/>
    <col min="3592" max="3598" width="11.42578125" style="56"/>
    <col min="3599" max="3599" width="13.28515625" style="56" customWidth="1"/>
    <col min="3600" max="3841" width="11.42578125" style="56"/>
    <col min="3842" max="3842" width="36.7109375" style="56" customWidth="1"/>
    <col min="3843" max="3843" width="12.7109375" style="56" customWidth="1"/>
    <col min="3844" max="3844" width="10.7109375" style="56" customWidth="1"/>
    <col min="3845" max="3845" width="12.7109375" style="56" customWidth="1"/>
    <col min="3846" max="3847" width="10.7109375" style="56" customWidth="1"/>
    <col min="3848" max="3854" width="11.42578125" style="56"/>
    <col min="3855" max="3855" width="13.28515625" style="56" customWidth="1"/>
    <col min="3856" max="4097" width="11.42578125" style="56"/>
    <col min="4098" max="4098" width="36.7109375" style="56" customWidth="1"/>
    <col min="4099" max="4099" width="12.7109375" style="56" customWidth="1"/>
    <col min="4100" max="4100" width="10.7109375" style="56" customWidth="1"/>
    <col min="4101" max="4101" width="12.7109375" style="56" customWidth="1"/>
    <col min="4102" max="4103" width="10.7109375" style="56" customWidth="1"/>
    <col min="4104" max="4110" width="11.42578125" style="56"/>
    <col min="4111" max="4111" width="13.28515625" style="56" customWidth="1"/>
    <col min="4112" max="4353" width="11.42578125" style="56"/>
    <col min="4354" max="4354" width="36.7109375" style="56" customWidth="1"/>
    <col min="4355" max="4355" width="12.7109375" style="56" customWidth="1"/>
    <col min="4356" max="4356" width="10.7109375" style="56" customWidth="1"/>
    <col min="4357" max="4357" width="12.7109375" style="56" customWidth="1"/>
    <col min="4358" max="4359" width="10.7109375" style="56" customWidth="1"/>
    <col min="4360" max="4366" width="11.42578125" style="56"/>
    <col min="4367" max="4367" width="13.28515625" style="56" customWidth="1"/>
    <col min="4368" max="4609" width="11.42578125" style="56"/>
    <col min="4610" max="4610" width="36.7109375" style="56" customWidth="1"/>
    <col min="4611" max="4611" width="12.7109375" style="56" customWidth="1"/>
    <col min="4612" max="4612" width="10.7109375" style="56" customWidth="1"/>
    <col min="4613" max="4613" width="12.7109375" style="56" customWidth="1"/>
    <col min="4614" max="4615" width="10.7109375" style="56" customWidth="1"/>
    <col min="4616" max="4622" width="11.42578125" style="56"/>
    <col min="4623" max="4623" width="13.28515625" style="56" customWidth="1"/>
    <col min="4624" max="4865" width="11.42578125" style="56"/>
    <col min="4866" max="4866" width="36.7109375" style="56" customWidth="1"/>
    <col min="4867" max="4867" width="12.7109375" style="56" customWidth="1"/>
    <col min="4868" max="4868" width="10.7109375" style="56" customWidth="1"/>
    <col min="4869" max="4869" width="12.7109375" style="56" customWidth="1"/>
    <col min="4870" max="4871" width="10.7109375" style="56" customWidth="1"/>
    <col min="4872" max="4878" width="11.42578125" style="56"/>
    <col min="4879" max="4879" width="13.28515625" style="56" customWidth="1"/>
    <col min="4880" max="5121" width="11.42578125" style="56"/>
    <col min="5122" max="5122" width="36.7109375" style="56" customWidth="1"/>
    <col min="5123" max="5123" width="12.7109375" style="56" customWidth="1"/>
    <col min="5124" max="5124" width="10.7109375" style="56" customWidth="1"/>
    <col min="5125" max="5125" width="12.7109375" style="56" customWidth="1"/>
    <col min="5126" max="5127" width="10.7109375" style="56" customWidth="1"/>
    <col min="5128" max="5134" width="11.42578125" style="56"/>
    <col min="5135" max="5135" width="13.28515625" style="56" customWidth="1"/>
    <col min="5136" max="5377" width="11.42578125" style="56"/>
    <col min="5378" max="5378" width="36.7109375" style="56" customWidth="1"/>
    <col min="5379" max="5379" width="12.7109375" style="56" customWidth="1"/>
    <col min="5380" max="5380" width="10.7109375" style="56" customWidth="1"/>
    <col min="5381" max="5381" width="12.7109375" style="56" customWidth="1"/>
    <col min="5382" max="5383" width="10.7109375" style="56" customWidth="1"/>
    <col min="5384" max="5390" width="11.42578125" style="56"/>
    <col min="5391" max="5391" width="13.28515625" style="56" customWidth="1"/>
    <col min="5392" max="5633" width="11.42578125" style="56"/>
    <col min="5634" max="5634" width="36.7109375" style="56" customWidth="1"/>
    <col min="5635" max="5635" width="12.7109375" style="56" customWidth="1"/>
    <col min="5636" max="5636" width="10.7109375" style="56" customWidth="1"/>
    <col min="5637" max="5637" width="12.7109375" style="56" customWidth="1"/>
    <col min="5638" max="5639" width="10.7109375" style="56" customWidth="1"/>
    <col min="5640" max="5646" width="11.42578125" style="56"/>
    <col min="5647" max="5647" width="13.28515625" style="56" customWidth="1"/>
    <col min="5648" max="5889" width="11.42578125" style="56"/>
    <col min="5890" max="5890" width="36.7109375" style="56" customWidth="1"/>
    <col min="5891" max="5891" width="12.7109375" style="56" customWidth="1"/>
    <col min="5892" max="5892" width="10.7109375" style="56" customWidth="1"/>
    <col min="5893" max="5893" width="12.7109375" style="56" customWidth="1"/>
    <col min="5894" max="5895" width="10.7109375" style="56" customWidth="1"/>
    <col min="5896" max="5902" width="11.42578125" style="56"/>
    <col min="5903" max="5903" width="13.28515625" style="56" customWidth="1"/>
    <col min="5904" max="6145" width="11.42578125" style="56"/>
    <col min="6146" max="6146" width="36.7109375" style="56" customWidth="1"/>
    <col min="6147" max="6147" width="12.7109375" style="56" customWidth="1"/>
    <col min="6148" max="6148" width="10.7109375" style="56" customWidth="1"/>
    <col min="6149" max="6149" width="12.7109375" style="56" customWidth="1"/>
    <col min="6150" max="6151" width="10.7109375" style="56" customWidth="1"/>
    <col min="6152" max="6158" width="11.42578125" style="56"/>
    <col min="6159" max="6159" width="13.28515625" style="56" customWidth="1"/>
    <col min="6160" max="6401" width="11.42578125" style="56"/>
    <col min="6402" max="6402" width="36.7109375" style="56" customWidth="1"/>
    <col min="6403" max="6403" width="12.7109375" style="56" customWidth="1"/>
    <col min="6404" max="6404" width="10.7109375" style="56" customWidth="1"/>
    <col min="6405" max="6405" width="12.7109375" style="56" customWidth="1"/>
    <col min="6406" max="6407" width="10.7109375" style="56" customWidth="1"/>
    <col min="6408" max="6414" width="11.42578125" style="56"/>
    <col min="6415" max="6415" width="13.28515625" style="56" customWidth="1"/>
    <col min="6416" max="6657" width="11.42578125" style="56"/>
    <col min="6658" max="6658" width="36.7109375" style="56" customWidth="1"/>
    <col min="6659" max="6659" width="12.7109375" style="56" customWidth="1"/>
    <col min="6660" max="6660" width="10.7109375" style="56" customWidth="1"/>
    <col min="6661" max="6661" width="12.7109375" style="56" customWidth="1"/>
    <col min="6662" max="6663" width="10.7109375" style="56" customWidth="1"/>
    <col min="6664" max="6670" width="11.42578125" style="56"/>
    <col min="6671" max="6671" width="13.28515625" style="56" customWidth="1"/>
    <col min="6672" max="6913" width="11.42578125" style="56"/>
    <col min="6914" max="6914" width="36.7109375" style="56" customWidth="1"/>
    <col min="6915" max="6915" width="12.7109375" style="56" customWidth="1"/>
    <col min="6916" max="6916" width="10.7109375" style="56" customWidth="1"/>
    <col min="6917" max="6917" width="12.7109375" style="56" customWidth="1"/>
    <col min="6918" max="6919" width="10.7109375" style="56" customWidth="1"/>
    <col min="6920" max="6926" width="11.42578125" style="56"/>
    <col min="6927" max="6927" width="13.28515625" style="56" customWidth="1"/>
    <col min="6928" max="7169" width="11.42578125" style="56"/>
    <col min="7170" max="7170" width="36.7109375" style="56" customWidth="1"/>
    <col min="7171" max="7171" width="12.7109375" style="56" customWidth="1"/>
    <col min="7172" max="7172" width="10.7109375" style="56" customWidth="1"/>
    <col min="7173" max="7173" width="12.7109375" style="56" customWidth="1"/>
    <col min="7174" max="7175" width="10.7109375" style="56" customWidth="1"/>
    <col min="7176" max="7182" width="11.42578125" style="56"/>
    <col min="7183" max="7183" width="13.28515625" style="56" customWidth="1"/>
    <col min="7184" max="7425" width="11.42578125" style="56"/>
    <col min="7426" max="7426" width="36.7109375" style="56" customWidth="1"/>
    <col min="7427" max="7427" width="12.7109375" style="56" customWidth="1"/>
    <col min="7428" max="7428" width="10.7109375" style="56" customWidth="1"/>
    <col min="7429" max="7429" width="12.7109375" style="56" customWidth="1"/>
    <col min="7430" max="7431" width="10.7109375" style="56" customWidth="1"/>
    <col min="7432" max="7438" width="11.42578125" style="56"/>
    <col min="7439" max="7439" width="13.28515625" style="56" customWidth="1"/>
    <col min="7440" max="7681" width="11.42578125" style="56"/>
    <col min="7682" max="7682" width="36.7109375" style="56" customWidth="1"/>
    <col min="7683" max="7683" width="12.7109375" style="56" customWidth="1"/>
    <col min="7684" max="7684" width="10.7109375" style="56" customWidth="1"/>
    <col min="7685" max="7685" width="12.7109375" style="56" customWidth="1"/>
    <col min="7686" max="7687" width="10.7109375" style="56" customWidth="1"/>
    <col min="7688" max="7694" width="11.42578125" style="56"/>
    <col min="7695" max="7695" width="13.28515625" style="56" customWidth="1"/>
    <col min="7696" max="7937" width="11.42578125" style="56"/>
    <col min="7938" max="7938" width="36.7109375" style="56" customWidth="1"/>
    <col min="7939" max="7939" width="12.7109375" style="56" customWidth="1"/>
    <col min="7940" max="7940" width="10.7109375" style="56" customWidth="1"/>
    <col min="7941" max="7941" width="12.7109375" style="56" customWidth="1"/>
    <col min="7942" max="7943" width="10.7109375" style="56" customWidth="1"/>
    <col min="7944" max="7950" width="11.42578125" style="56"/>
    <col min="7951" max="7951" width="13.28515625" style="56" customWidth="1"/>
    <col min="7952" max="8193" width="11.42578125" style="56"/>
    <col min="8194" max="8194" width="36.7109375" style="56" customWidth="1"/>
    <col min="8195" max="8195" width="12.7109375" style="56" customWidth="1"/>
    <col min="8196" max="8196" width="10.7109375" style="56" customWidth="1"/>
    <col min="8197" max="8197" width="12.7109375" style="56" customWidth="1"/>
    <col min="8198" max="8199" width="10.7109375" style="56" customWidth="1"/>
    <col min="8200" max="8206" width="11.42578125" style="56"/>
    <col min="8207" max="8207" width="13.28515625" style="56" customWidth="1"/>
    <col min="8208" max="8449" width="11.42578125" style="56"/>
    <col min="8450" max="8450" width="36.7109375" style="56" customWidth="1"/>
    <col min="8451" max="8451" width="12.7109375" style="56" customWidth="1"/>
    <col min="8452" max="8452" width="10.7109375" style="56" customWidth="1"/>
    <col min="8453" max="8453" width="12.7109375" style="56" customWidth="1"/>
    <col min="8454" max="8455" width="10.7109375" style="56" customWidth="1"/>
    <col min="8456" max="8462" width="11.42578125" style="56"/>
    <col min="8463" max="8463" width="13.28515625" style="56" customWidth="1"/>
    <col min="8464" max="8705" width="11.42578125" style="56"/>
    <col min="8706" max="8706" width="36.7109375" style="56" customWidth="1"/>
    <col min="8707" max="8707" width="12.7109375" style="56" customWidth="1"/>
    <col min="8708" max="8708" width="10.7109375" style="56" customWidth="1"/>
    <col min="8709" max="8709" width="12.7109375" style="56" customWidth="1"/>
    <col min="8710" max="8711" width="10.7109375" style="56" customWidth="1"/>
    <col min="8712" max="8718" width="11.42578125" style="56"/>
    <col min="8719" max="8719" width="13.28515625" style="56" customWidth="1"/>
    <col min="8720" max="8961" width="11.42578125" style="56"/>
    <col min="8962" max="8962" width="36.7109375" style="56" customWidth="1"/>
    <col min="8963" max="8963" width="12.7109375" style="56" customWidth="1"/>
    <col min="8964" max="8964" width="10.7109375" style="56" customWidth="1"/>
    <col min="8965" max="8965" width="12.7109375" style="56" customWidth="1"/>
    <col min="8966" max="8967" width="10.7109375" style="56" customWidth="1"/>
    <col min="8968" max="8974" width="11.42578125" style="56"/>
    <col min="8975" max="8975" width="13.28515625" style="56" customWidth="1"/>
    <col min="8976" max="9217" width="11.42578125" style="56"/>
    <col min="9218" max="9218" width="36.7109375" style="56" customWidth="1"/>
    <col min="9219" max="9219" width="12.7109375" style="56" customWidth="1"/>
    <col min="9220" max="9220" width="10.7109375" style="56" customWidth="1"/>
    <col min="9221" max="9221" width="12.7109375" style="56" customWidth="1"/>
    <col min="9222" max="9223" width="10.7109375" style="56" customWidth="1"/>
    <col min="9224" max="9230" width="11.42578125" style="56"/>
    <col min="9231" max="9231" width="13.28515625" style="56" customWidth="1"/>
    <col min="9232" max="9473" width="11.42578125" style="56"/>
    <col min="9474" max="9474" width="36.7109375" style="56" customWidth="1"/>
    <col min="9475" max="9475" width="12.7109375" style="56" customWidth="1"/>
    <col min="9476" max="9476" width="10.7109375" style="56" customWidth="1"/>
    <col min="9477" max="9477" width="12.7109375" style="56" customWidth="1"/>
    <col min="9478" max="9479" width="10.7109375" style="56" customWidth="1"/>
    <col min="9480" max="9486" width="11.42578125" style="56"/>
    <col min="9487" max="9487" width="13.28515625" style="56" customWidth="1"/>
    <col min="9488" max="9729" width="11.42578125" style="56"/>
    <col min="9730" max="9730" width="36.7109375" style="56" customWidth="1"/>
    <col min="9731" max="9731" width="12.7109375" style="56" customWidth="1"/>
    <col min="9732" max="9732" width="10.7109375" style="56" customWidth="1"/>
    <col min="9733" max="9733" width="12.7109375" style="56" customWidth="1"/>
    <col min="9734" max="9735" width="10.7109375" style="56" customWidth="1"/>
    <col min="9736" max="9742" width="11.42578125" style="56"/>
    <col min="9743" max="9743" width="13.28515625" style="56" customWidth="1"/>
    <col min="9744" max="9985" width="11.42578125" style="56"/>
    <col min="9986" max="9986" width="36.7109375" style="56" customWidth="1"/>
    <col min="9987" max="9987" width="12.7109375" style="56" customWidth="1"/>
    <col min="9988" max="9988" width="10.7109375" style="56" customWidth="1"/>
    <col min="9989" max="9989" width="12.7109375" style="56" customWidth="1"/>
    <col min="9990" max="9991" width="10.7109375" style="56" customWidth="1"/>
    <col min="9992" max="9998" width="11.42578125" style="56"/>
    <col min="9999" max="9999" width="13.28515625" style="56" customWidth="1"/>
    <col min="10000" max="10241" width="11.42578125" style="56"/>
    <col min="10242" max="10242" width="36.7109375" style="56" customWidth="1"/>
    <col min="10243" max="10243" width="12.7109375" style="56" customWidth="1"/>
    <col min="10244" max="10244" width="10.7109375" style="56" customWidth="1"/>
    <col min="10245" max="10245" width="12.7109375" style="56" customWidth="1"/>
    <col min="10246" max="10247" width="10.7109375" style="56" customWidth="1"/>
    <col min="10248" max="10254" width="11.42578125" style="56"/>
    <col min="10255" max="10255" width="13.28515625" style="56" customWidth="1"/>
    <col min="10256" max="10497" width="11.42578125" style="56"/>
    <col min="10498" max="10498" width="36.7109375" style="56" customWidth="1"/>
    <col min="10499" max="10499" width="12.7109375" style="56" customWidth="1"/>
    <col min="10500" max="10500" width="10.7109375" style="56" customWidth="1"/>
    <col min="10501" max="10501" width="12.7109375" style="56" customWidth="1"/>
    <col min="10502" max="10503" width="10.7109375" style="56" customWidth="1"/>
    <col min="10504" max="10510" width="11.42578125" style="56"/>
    <col min="10511" max="10511" width="13.28515625" style="56" customWidth="1"/>
    <col min="10512" max="10753" width="11.42578125" style="56"/>
    <col min="10754" max="10754" width="36.7109375" style="56" customWidth="1"/>
    <col min="10755" max="10755" width="12.7109375" style="56" customWidth="1"/>
    <col min="10756" max="10756" width="10.7109375" style="56" customWidth="1"/>
    <col min="10757" max="10757" width="12.7109375" style="56" customWidth="1"/>
    <col min="10758" max="10759" width="10.7109375" style="56" customWidth="1"/>
    <col min="10760" max="10766" width="11.42578125" style="56"/>
    <col min="10767" max="10767" width="13.28515625" style="56" customWidth="1"/>
    <col min="10768" max="11009" width="11.42578125" style="56"/>
    <col min="11010" max="11010" width="36.7109375" style="56" customWidth="1"/>
    <col min="11011" max="11011" width="12.7109375" style="56" customWidth="1"/>
    <col min="11012" max="11012" width="10.7109375" style="56" customWidth="1"/>
    <col min="11013" max="11013" width="12.7109375" style="56" customWidth="1"/>
    <col min="11014" max="11015" width="10.7109375" style="56" customWidth="1"/>
    <col min="11016" max="11022" width="11.42578125" style="56"/>
    <col min="11023" max="11023" width="13.28515625" style="56" customWidth="1"/>
    <col min="11024" max="11265" width="11.42578125" style="56"/>
    <col min="11266" max="11266" width="36.7109375" style="56" customWidth="1"/>
    <col min="11267" max="11267" width="12.7109375" style="56" customWidth="1"/>
    <col min="11268" max="11268" width="10.7109375" style="56" customWidth="1"/>
    <col min="11269" max="11269" width="12.7109375" style="56" customWidth="1"/>
    <col min="11270" max="11271" width="10.7109375" style="56" customWidth="1"/>
    <col min="11272" max="11278" width="11.42578125" style="56"/>
    <col min="11279" max="11279" width="13.28515625" style="56" customWidth="1"/>
    <col min="11280" max="11521" width="11.42578125" style="56"/>
    <col min="11522" max="11522" width="36.7109375" style="56" customWidth="1"/>
    <col min="11523" max="11523" width="12.7109375" style="56" customWidth="1"/>
    <col min="11524" max="11524" width="10.7109375" style="56" customWidth="1"/>
    <col min="11525" max="11525" width="12.7109375" style="56" customWidth="1"/>
    <col min="11526" max="11527" width="10.7109375" style="56" customWidth="1"/>
    <col min="11528" max="11534" width="11.42578125" style="56"/>
    <col min="11535" max="11535" width="13.28515625" style="56" customWidth="1"/>
    <col min="11536" max="11777" width="11.42578125" style="56"/>
    <col min="11778" max="11778" width="36.7109375" style="56" customWidth="1"/>
    <col min="11779" max="11779" width="12.7109375" style="56" customWidth="1"/>
    <col min="11780" max="11780" width="10.7109375" style="56" customWidth="1"/>
    <col min="11781" max="11781" width="12.7109375" style="56" customWidth="1"/>
    <col min="11782" max="11783" width="10.7109375" style="56" customWidth="1"/>
    <col min="11784" max="11790" width="11.42578125" style="56"/>
    <col min="11791" max="11791" width="13.28515625" style="56" customWidth="1"/>
    <col min="11792" max="12033" width="11.42578125" style="56"/>
    <col min="12034" max="12034" width="36.7109375" style="56" customWidth="1"/>
    <col min="12035" max="12035" width="12.7109375" style="56" customWidth="1"/>
    <col min="12036" max="12036" width="10.7109375" style="56" customWidth="1"/>
    <col min="12037" max="12037" width="12.7109375" style="56" customWidth="1"/>
    <col min="12038" max="12039" width="10.7109375" style="56" customWidth="1"/>
    <col min="12040" max="12046" width="11.42578125" style="56"/>
    <col min="12047" max="12047" width="13.28515625" style="56" customWidth="1"/>
    <col min="12048" max="12289" width="11.42578125" style="56"/>
    <col min="12290" max="12290" width="36.7109375" style="56" customWidth="1"/>
    <col min="12291" max="12291" width="12.7109375" style="56" customWidth="1"/>
    <col min="12292" max="12292" width="10.7109375" style="56" customWidth="1"/>
    <col min="12293" max="12293" width="12.7109375" style="56" customWidth="1"/>
    <col min="12294" max="12295" width="10.7109375" style="56" customWidth="1"/>
    <col min="12296" max="12302" width="11.42578125" style="56"/>
    <col min="12303" max="12303" width="13.28515625" style="56" customWidth="1"/>
    <col min="12304" max="12545" width="11.42578125" style="56"/>
    <col min="12546" max="12546" width="36.7109375" style="56" customWidth="1"/>
    <col min="12547" max="12547" width="12.7109375" style="56" customWidth="1"/>
    <col min="12548" max="12548" width="10.7109375" style="56" customWidth="1"/>
    <col min="12549" max="12549" width="12.7109375" style="56" customWidth="1"/>
    <col min="12550" max="12551" width="10.7109375" style="56" customWidth="1"/>
    <col min="12552" max="12558" width="11.42578125" style="56"/>
    <col min="12559" max="12559" width="13.28515625" style="56" customWidth="1"/>
    <col min="12560" max="12801" width="11.42578125" style="56"/>
    <col min="12802" max="12802" width="36.7109375" style="56" customWidth="1"/>
    <col min="12803" max="12803" width="12.7109375" style="56" customWidth="1"/>
    <col min="12804" max="12804" width="10.7109375" style="56" customWidth="1"/>
    <col min="12805" max="12805" width="12.7109375" style="56" customWidth="1"/>
    <col min="12806" max="12807" width="10.7109375" style="56" customWidth="1"/>
    <col min="12808" max="12814" width="11.42578125" style="56"/>
    <col min="12815" max="12815" width="13.28515625" style="56" customWidth="1"/>
    <col min="12816" max="13057" width="11.42578125" style="56"/>
    <col min="13058" max="13058" width="36.7109375" style="56" customWidth="1"/>
    <col min="13059" max="13059" width="12.7109375" style="56" customWidth="1"/>
    <col min="13060" max="13060" width="10.7109375" style="56" customWidth="1"/>
    <col min="13061" max="13061" width="12.7109375" style="56" customWidth="1"/>
    <col min="13062" max="13063" width="10.7109375" style="56" customWidth="1"/>
    <col min="13064" max="13070" width="11.42578125" style="56"/>
    <col min="13071" max="13071" width="13.28515625" style="56" customWidth="1"/>
    <col min="13072" max="13313" width="11.42578125" style="56"/>
    <col min="13314" max="13314" width="36.7109375" style="56" customWidth="1"/>
    <col min="13315" max="13315" width="12.7109375" style="56" customWidth="1"/>
    <col min="13316" max="13316" width="10.7109375" style="56" customWidth="1"/>
    <col min="13317" max="13317" width="12.7109375" style="56" customWidth="1"/>
    <col min="13318" max="13319" width="10.7109375" style="56" customWidth="1"/>
    <col min="13320" max="13326" width="11.42578125" style="56"/>
    <col min="13327" max="13327" width="13.28515625" style="56" customWidth="1"/>
    <col min="13328" max="13569" width="11.42578125" style="56"/>
    <col min="13570" max="13570" width="36.7109375" style="56" customWidth="1"/>
    <col min="13571" max="13571" width="12.7109375" style="56" customWidth="1"/>
    <col min="13572" max="13572" width="10.7109375" style="56" customWidth="1"/>
    <col min="13573" max="13573" width="12.7109375" style="56" customWidth="1"/>
    <col min="13574" max="13575" width="10.7109375" style="56" customWidth="1"/>
    <col min="13576" max="13582" width="11.42578125" style="56"/>
    <col min="13583" max="13583" width="13.28515625" style="56" customWidth="1"/>
    <col min="13584" max="13825" width="11.42578125" style="56"/>
    <col min="13826" max="13826" width="36.7109375" style="56" customWidth="1"/>
    <col min="13827" max="13827" width="12.7109375" style="56" customWidth="1"/>
    <col min="13828" max="13828" width="10.7109375" style="56" customWidth="1"/>
    <col min="13829" max="13829" width="12.7109375" style="56" customWidth="1"/>
    <col min="13830" max="13831" width="10.7109375" style="56" customWidth="1"/>
    <col min="13832" max="13838" width="11.42578125" style="56"/>
    <col min="13839" max="13839" width="13.28515625" style="56" customWidth="1"/>
    <col min="13840" max="14081" width="11.42578125" style="56"/>
    <col min="14082" max="14082" width="36.7109375" style="56" customWidth="1"/>
    <col min="14083" max="14083" width="12.7109375" style="56" customWidth="1"/>
    <col min="14084" max="14084" width="10.7109375" style="56" customWidth="1"/>
    <col min="14085" max="14085" width="12.7109375" style="56" customWidth="1"/>
    <col min="14086" max="14087" width="10.7109375" style="56" customWidth="1"/>
    <col min="14088" max="14094" width="11.42578125" style="56"/>
    <col min="14095" max="14095" width="13.28515625" style="56" customWidth="1"/>
    <col min="14096" max="14337" width="11.42578125" style="56"/>
    <col min="14338" max="14338" width="36.7109375" style="56" customWidth="1"/>
    <col min="14339" max="14339" width="12.7109375" style="56" customWidth="1"/>
    <col min="14340" max="14340" width="10.7109375" style="56" customWidth="1"/>
    <col min="14341" max="14341" width="12.7109375" style="56" customWidth="1"/>
    <col min="14342" max="14343" width="10.7109375" style="56" customWidth="1"/>
    <col min="14344" max="14350" width="11.42578125" style="56"/>
    <col min="14351" max="14351" width="13.28515625" style="56" customWidth="1"/>
    <col min="14352" max="14593" width="11.42578125" style="56"/>
    <col min="14594" max="14594" width="36.7109375" style="56" customWidth="1"/>
    <col min="14595" max="14595" width="12.7109375" style="56" customWidth="1"/>
    <col min="14596" max="14596" width="10.7109375" style="56" customWidth="1"/>
    <col min="14597" max="14597" width="12.7109375" style="56" customWidth="1"/>
    <col min="14598" max="14599" width="10.7109375" style="56" customWidth="1"/>
    <col min="14600" max="14606" width="11.42578125" style="56"/>
    <col min="14607" max="14607" width="13.28515625" style="56" customWidth="1"/>
    <col min="14608" max="14849" width="11.42578125" style="56"/>
    <col min="14850" max="14850" width="36.7109375" style="56" customWidth="1"/>
    <col min="14851" max="14851" width="12.7109375" style="56" customWidth="1"/>
    <col min="14852" max="14852" width="10.7109375" style="56" customWidth="1"/>
    <col min="14853" max="14853" width="12.7109375" style="56" customWidth="1"/>
    <col min="14854" max="14855" width="10.7109375" style="56" customWidth="1"/>
    <col min="14856" max="14862" width="11.42578125" style="56"/>
    <col min="14863" max="14863" width="13.28515625" style="56" customWidth="1"/>
    <col min="14864" max="15105" width="11.42578125" style="56"/>
    <col min="15106" max="15106" width="36.7109375" style="56" customWidth="1"/>
    <col min="15107" max="15107" width="12.7109375" style="56" customWidth="1"/>
    <col min="15108" max="15108" width="10.7109375" style="56" customWidth="1"/>
    <col min="15109" max="15109" width="12.7109375" style="56" customWidth="1"/>
    <col min="15110" max="15111" width="10.7109375" style="56" customWidth="1"/>
    <col min="15112" max="15118" width="11.42578125" style="56"/>
    <col min="15119" max="15119" width="13.28515625" style="56" customWidth="1"/>
    <col min="15120" max="15361" width="11.42578125" style="56"/>
    <col min="15362" max="15362" width="36.7109375" style="56" customWidth="1"/>
    <col min="15363" max="15363" width="12.7109375" style="56" customWidth="1"/>
    <col min="15364" max="15364" width="10.7109375" style="56" customWidth="1"/>
    <col min="15365" max="15365" width="12.7109375" style="56" customWidth="1"/>
    <col min="15366" max="15367" width="10.7109375" style="56" customWidth="1"/>
    <col min="15368" max="15374" width="11.42578125" style="56"/>
    <col min="15375" max="15375" width="13.28515625" style="56" customWidth="1"/>
    <col min="15376" max="15617" width="11.42578125" style="56"/>
    <col min="15618" max="15618" width="36.7109375" style="56" customWidth="1"/>
    <col min="15619" max="15619" width="12.7109375" style="56" customWidth="1"/>
    <col min="15620" max="15620" width="10.7109375" style="56" customWidth="1"/>
    <col min="15621" max="15621" width="12.7109375" style="56" customWidth="1"/>
    <col min="15622" max="15623" width="10.7109375" style="56" customWidth="1"/>
    <col min="15624" max="15630" width="11.42578125" style="56"/>
    <col min="15631" max="15631" width="13.28515625" style="56" customWidth="1"/>
    <col min="15632" max="15873" width="11.42578125" style="56"/>
    <col min="15874" max="15874" width="36.7109375" style="56" customWidth="1"/>
    <col min="15875" max="15875" width="12.7109375" style="56" customWidth="1"/>
    <col min="15876" max="15876" width="10.7109375" style="56" customWidth="1"/>
    <col min="15877" max="15877" width="12.7109375" style="56" customWidth="1"/>
    <col min="15878" max="15879" width="10.7109375" style="56" customWidth="1"/>
    <col min="15880" max="15886" width="11.42578125" style="56"/>
    <col min="15887" max="15887" width="13.28515625" style="56" customWidth="1"/>
    <col min="15888" max="16129" width="11.42578125" style="56"/>
    <col min="16130" max="16130" width="36.7109375" style="56" customWidth="1"/>
    <col min="16131" max="16131" width="12.7109375" style="56" customWidth="1"/>
    <col min="16132" max="16132" width="10.7109375" style="56" customWidth="1"/>
    <col min="16133" max="16133" width="12.7109375" style="56" customWidth="1"/>
    <col min="16134" max="16135" width="10.7109375" style="56" customWidth="1"/>
    <col min="16136" max="16142" width="11.42578125" style="56"/>
    <col min="16143" max="16143" width="13.28515625" style="56" customWidth="1"/>
    <col min="16144" max="16384" width="11.42578125" style="56"/>
  </cols>
  <sheetData>
    <row r="1" spans="2:14" ht="15" customHeight="1" x14ac:dyDescent="0.25">
      <c r="B1" s="5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9" t="s">
        <v>85</v>
      </c>
      <c r="C5" s="239"/>
      <c r="D5" s="239"/>
      <c r="E5" s="239"/>
      <c r="F5" s="239"/>
      <c r="G5" s="239"/>
      <c r="H5" s="57"/>
      <c r="I5" s="239" t="s">
        <v>86</v>
      </c>
      <c r="J5" s="239"/>
      <c r="K5" s="239"/>
      <c r="L5" s="239"/>
      <c r="M5" s="239"/>
      <c r="N5" s="239"/>
    </row>
    <row r="6" spans="2:14" ht="25.5" x14ac:dyDescent="0.25">
      <c r="B6" s="58" t="s">
        <v>61</v>
      </c>
      <c r="C6" s="39" t="str">
        <f>actualizaciones!$A$3</f>
        <v>acum. julio 2013</v>
      </c>
      <c r="D6" s="59" t="s">
        <v>48</v>
      </c>
      <c r="E6" s="39" t="str">
        <f>actualizaciones!$A$2</f>
        <v>acum. julio 2014</v>
      </c>
      <c r="F6" s="59" t="s">
        <v>48</v>
      </c>
      <c r="G6" s="60" t="s">
        <v>49</v>
      </c>
      <c r="H6" s="61"/>
      <c r="I6" s="58" t="s">
        <v>61</v>
      </c>
      <c r="J6" s="39" t="str">
        <f>actualizaciones!$A$3</f>
        <v>acum. julio 2013</v>
      </c>
      <c r="K6" s="59" t="s">
        <v>48</v>
      </c>
      <c r="L6" s="39" t="str">
        <f>actualizaciones!$A$2</f>
        <v>acum. julio 2014</v>
      </c>
      <c r="M6" s="59" t="s">
        <v>48</v>
      </c>
      <c r="N6" s="60" t="s">
        <v>49</v>
      </c>
    </row>
    <row r="7" spans="2:14" ht="15" customHeight="1" x14ac:dyDescent="0.25">
      <c r="B7" s="62" t="s">
        <v>62</v>
      </c>
      <c r="C7" s="63"/>
      <c r="D7" s="63"/>
      <c r="E7" s="63"/>
      <c r="F7" s="63"/>
      <c r="G7" s="63"/>
      <c r="H7" s="61"/>
      <c r="I7" s="62" t="s">
        <v>62</v>
      </c>
      <c r="J7" s="63"/>
      <c r="K7" s="63"/>
      <c r="L7" s="63"/>
      <c r="M7" s="63"/>
      <c r="N7" s="63"/>
    </row>
    <row r="8" spans="2:14" ht="15" customHeight="1" x14ac:dyDescent="0.25">
      <c r="B8" s="64" t="s">
        <v>87</v>
      </c>
      <c r="C8" s="65">
        <v>8198856</v>
      </c>
      <c r="D8" s="66">
        <f>C8/$C$8</f>
        <v>1</v>
      </c>
      <c r="E8" s="65">
        <v>8564749</v>
      </c>
      <c r="F8" s="66">
        <f>E8/$E$8</f>
        <v>1</v>
      </c>
      <c r="G8" s="66">
        <f>(E8-C8)/C8</f>
        <v>4.4627323616855813E-2</v>
      </c>
      <c r="H8" s="61"/>
      <c r="I8" s="64" t="s">
        <v>87</v>
      </c>
      <c r="J8" s="65">
        <v>6708708</v>
      </c>
      <c r="K8" s="66">
        <f>J8/$J$8</f>
        <v>1</v>
      </c>
      <c r="L8" s="65">
        <v>6904207</v>
      </c>
      <c r="M8" s="66">
        <f>L8/$L$8</f>
        <v>1</v>
      </c>
      <c r="N8" s="66">
        <f>(L8-J8)/J8</f>
        <v>2.9141080518037155E-2</v>
      </c>
    </row>
    <row r="9" spans="2:14" ht="15" customHeight="1" x14ac:dyDescent="0.25">
      <c r="B9" s="62" t="s">
        <v>64</v>
      </c>
      <c r="C9" s="63"/>
      <c r="D9" s="63"/>
      <c r="E9" s="63"/>
      <c r="F9" s="67"/>
      <c r="G9" s="67"/>
      <c r="H9" s="61"/>
      <c r="I9" s="62" t="s">
        <v>64</v>
      </c>
      <c r="J9" s="63"/>
      <c r="K9" s="63"/>
      <c r="L9" s="63"/>
      <c r="M9" s="67"/>
      <c r="N9" s="67"/>
    </row>
    <row r="10" spans="2:14" ht="15" customHeight="1" x14ac:dyDescent="0.25">
      <c r="B10" s="68" t="s">
        <v>65</v>
      </c>
      <c r="C10" s="69">
        <v>5534715</v>
      </c>
      <c r="D10" s="70">
        <f>C10/$C$8</f>
        <v>0.67505942292436893</v>
      </c>
      <c r="E10" s="69">
        <v>5991053</v>
      </c>
      <c r="F10" s="70">
        <f>E10/$E$8</f>
        <v>0.69950129303263875</v>
      </c>
      <c r="G10" s="70">
        <f>(E10-C10)/C10</f>
        <v>8.2450135192146293E-2</v>
      </c>
      <c r="H10" s="61"/>
      <c r="I10" s="68" t="s">
        <v>65</v>
      </c>
      <c r="J10" s="69">
        <v>3304052</v>
      </c>
      <c r="K10" s="70">
        <f t="shared" ref="K10:K15" si="0">J10/$J$8</f>
        <v>0.49250198398857126</v>
      </c>
      <c r="L10" s="69">
        <v>3441065</v>
      </c>
      <c r="M10" s="70">
        <f t="shared" ref="M10:M15" si="1">L10/$L$8</f>
        <v>0.49840119220063939</v>
      </c>
      <c r="N10" s="70">
        <f t="shared" ref="N10:N15" si="2">(L10-J10)/J10</f>
        <v>4.1468173019068709E-2</v>
      </c>
    </row>
    <row r="11" spans="2:14" ht="15" hidden="1" customHeight="1" x14ac:dyDescent="0.25">
      <c r="B11" s="68"/>
      <c r="C11" s="69"/>
      <c r="D11" s="70"/>
      <c r="E11" s="69"/>
      <c r="F11" s="70"/>
      <c r="G11" s="70"/>
      <c r="H11" s="61"/>
      <c r="I11" s="71" t="s">
        <v>66</v>
      </c>
      <c r="J11" s="72">
        <v>383695</v>
      </c>
      <c r="K11" s="73">
        <f t="shared" si="0"/>
        <v>5.7193575871837023E-2</v>
      </c>
      <c r="L11" s="72">
        <v>288730</v>
      </c>
      <c r="M11" s="73">
        <f t="shared" si="1"/>
        <v>4.1819429805624309E-2</v>
      </c>
      <c r="N11" s="74">
        <f t="shared" si="2"/>
        <v>-0.24750127054040319</v>
      </c>
    </row>
    <row r="12" spans="2:14" ht="15" hidden="1" customHeight="1" x14ac:dyDescent="0.25">
      <c r="B12" s="68"/>
      <c r="C12" s="69"/>
      <c r="D12" s="70"/>
      <c r="E12" s="69"/>
      <c r="F12" s="70"/>
      <c r="G12" s="70"/>
      <c r="H12" s="61"/>
      <c r="I12" s="71" t="s">
        <v>67</v>
      </c>
      <c r="J12" s="72">
        <v>1933934</v>
      </c>
      <c r="K12" s="73">
        <f t="shared" si="0"/>
        <v>0.28827219786581859</v>
      </c>
      <c r="L12" s="72">
        <v>2178009</v>
      </c>
      <c r="M12" s="73">
        <f t="shared" si="1"/>
        <v>0.315461138404454</v>
      </c>
      <c r="N12" s="74">
        <f t="shared" si="2"/>
        <v>0.12620647860785322</v>
      </c>
    </row>
    <row r="13" spans="2:14" ht="15" customHeight="1" x14ac:dyDescent="0.25">
      <c r="B13" s="71" t="s">
        <v>66</v>
      </c>
      <c r="C13" s="72">
        <v>1062584</v>
      </c>
      <c r="D13" s="73">
        <f>C13/$C$8</f>
        <v>0.12960149562329185</v>
      </c>
      <c r="E13" s="72">
        <v>1052649</v>
      </c>
      <c r="F13" s="73">
        <f>E13/$E$8</f>
        <v>0.12290482768380019</v>
      </c>
      <c r="G13" s="74">
        <f>(E13-C13)/C13</f>
        <v>-9.3498490472282668E-3</v>
      </c>
      <c r="H13" s="61"/>
      <c r="I13" s="71" t="s">
        <v>68</v>
      </c>
      <c r="J13" s="72">
        <f>SUM(J11:J12)</f>
        <v>2317629</v>
      </c>
      <c r="K13" s="73">
        <f t="shared" si="0"/>
        <v>0.34546577373765558</v>
      </c>
      <c r="L13" s="72">
        <f>SUM(L11:L12)</f>
        <v>2466739</v>
      </c>
      <c r="M13" s="73">
        <f t="shared" si="1"/>
        <v>0.35728056821007831</v>
      </c>
      <c r="N13" s="74">
        <f t="shared" si="2"/>
        <v>6.4337303338886417E-2</v>
      </c>
    </row>
    <row r="14" spans="2:14" ht="15" customHeight="1" x14ac:dyDescent="0.25">
      <c r="B14" s="71" t="s">
        <v>67</v>
      </c>
      <c r="C14" s="72">
        <v>3533362</v>
      </c>
      <c r="D14" s="73">
        <f>C14/$C$8</f>
        <v>0.43095792876469596</v>
      </c>
      <c r="E14" s="72">
        <v>3758312</v>
      </c>
      <c r="F14" s="73">
        <f>E14/$E$8</f>
        <v>0.43881169197135839</v>
      </c>
      <c r="G14" s="74">
        <f>(E14-C14)/C14</f>
        <v>6.3664577815689419E-2</v>
      </c>
      <c r="H14" s="61"/>
      <c r="I14" s="71" t="s">
        <v>69</v>
      </c>
      <c r="J14" s="72">
        <v>924083</v>
      </c>
      <c r="K14" s="73">
        <f t="shared" si="0"/>
        <v>0.13774380998546965</v>
      </c>
      <c r="L14" s="72">
        <v>907743</v>
      </c>
      <c r="M14" s="73">
        <f t="shared" si="1"/>
        <v>0.13147679378674482</v>
      </c>
      <c r="N14" s="74">
        <f t="shared" si="2"/>
        <v>-1.7682394330379415E-2</v>
      </c>
    </row>
    <row r="15" spans="2:14" ht="15" customHeight="1" x14ac:dyDescent="0.25">
      <c r="B15" s="71" t="s">
        <v>69</v>
      </c>
      <c r="C15" s="72">
        <v>846988</v>
      </c>
      <c r="D15" s="73">
        <f>C15/$C$8</f>
        <v>0.10330563190767102</v>
      </c>
      <c r="E15" s="72">
        <v>1086532</v>
      </c>
      <c r="F15" s="73">
        <f>E15/$E$8</f>
        <v>0.12686092727294168</v>
      </c>
      <c r="G15" s="74">
        <f>(E15-C15)/C15</f>
        <v>0.28281864678130031</v>
      </c>
      <c r="H15" s="61"/>
      <c r="I15" s="71" t="s">
        <v>70</v>
      </c>
      <c r="J15" s="72">
        <v>62340</v>
      </c>
      <c r="K15" s="73">
        <f t="shared" si="0"/>
        <v>9.2924002654460446E-3</v>
      </c>
      <c r="L15" s="72">
        <v>66583</v>
      </c>
      <c r="M15" s="73">
        <f t="shared" si="1"/>
        <v>9.6438302038163101E-3</v>
      </c>
      <c r="N15" s="74">
        <f t="shared" si="2"/>
        <v>6.806223933269169E-2</v>
      </c>
    </row>
    <row r="16" spans="2:14" ht="15" customHeight="1" x14ac:dyDescent="0.25">
      <c r="B16" s="71" t="s">
        <v>70</v>
      </c>
      <c r="C16" s="72">
        <v>91781</v>
      </c>
      <c r="D16" s="73">
        <f>C16/$C$8</f>
        <v>1.1194366628710152E-2</v>
      </c>
      <c r="E16" s="72">
        <v>93560</v>
      </c>
      <c r="F16" s="73">
        <f>E16/$E$8</f>
        <v>1.0923846104538499E-2</v>
      </c>
      <c r="G16" s="74">
        <f>(E16-C16)/C16</f>
        <v>1.9383096719364574E-2</v>
      </c>
      <c r="H16" s="61"/>
      <c r="I16" s="62" t="s">
        <v>71</v>
      </c>
      <c r="J16" s="63"/>
      <c r="K16" s="63"/>
      <c r="L16" s="63"/>
      <c r="M16" s="67"/>
      <c r="N16" s="67"/>
    </row>
    <row r="17" spans="2:16" ht="15" customHeight="1" x14ac:dyDescent="0.25">
      <c r="B17" s="62" t="s">
        <v>71</v>
      </c>
      <c r="C17" s="63"/>
      <c r="D17" s="63"/>
      <c r="E17" s="63"/>
      <c r="F17" s="67"/>
      <c r="G17" s="67"/>
      <c r="H17" s="61"/>
      <c r="I17" s="68" t="s">
        <v>72</v>
      </c>
      <c r="J17" s="69">
        <v>3404656</v>
      </c>
      <c r="K17" s="70">
        <f>J17/$J$8</f>
        <v>0.50749801601142874</v>
      </c>
      <c r="L17" s="69">
        <v>3463142</v>
      </c>
      <c r="M17" s="70">
        <f>L17/$L$8</f>
        <v>0.50159880779936061</v>
      </c>
      <c r="N17" s="70">
        <f>(L17-J17)/J17</f>
        <v>1.7178240621078898E-2</v>
      </c>
    </row>
    <row r="18" spans="2:16" ht="15" customHeight="1" x14ac:dyDescent="0.25">
      <c r="B18" s="68" t="s">
        <v>72</v>
      </c>
      <c r="C18" s="69">
        <v>2664141</v>
      </c>
      <c r="D18" s="70">
        <f>C18/$C$8</f>
        <v>0.32494057707563107</v>
      </c>
      <c r="E18" s="69">
        <v>2573696</v>
      </c>
      <c r="F18" s="70">
        <f>E18/$E$8</f>
        <v>0.3004987069673612</v>
      </c>
      <c r="G18" s="70">
        <f>(E18-C18)/C18</f>
        <v>-3.3949028974067062E-2</v>
      </c>
      <c r="H18" s="61"/>
      <c r="I18" s="241" t="s">
        <v>73</v>
      </c>
      <c r="J18" s="241"/>
      <c r="K18" s="241"/>
      <c r="L18" s="241"/>
      <c r="M18" s="241"/>
      <c r="N18" s="241"/>
    </row>
    <row r="19" spans="2:16" ht="15" customHeight="1" x14ac:dyDescent="0.25">
      <c r="B19" s="241" t="s">
        <v>73</v>
      </c>
      <c r="C19" s="241"/>
      <c r="D19" s="241"/>
      <c r="E19" s="241"/>
      <c r="F19" s="241"/>
      <c r="G19" s="241"/>
      <c r="H19" s="61"/>
      <c r="I19" s="57"/>
      <c r="J19" s="57"/>
      <c r="K19" s="57"/>
      <c r="L19" s="57"/>
      <c r="M19" s="57"/>
      <c r="N19" s="57"/>
    </row>
    <row r="20" spans="2:16" ht="20.100000000000001" customHeight="1" x14ac:dyDescent="0.2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P20" s="96"/>
    </row>
    <row r="21" spans="2:16" ht="36" customHeight="1" x14ac:dyDescent="0.25">
      <c r="B21" s="239" t="s">
        <v>88</v>
      </c>
      <c r="C21" s="239"/>
      <c r="D21" s="239"/>
      <c r="E21" s="239"/>
      <c r="F21" s="239"/>
      <c r="G21" s="239"/>
      <c r="H21" s="57"/>
      <c r="I21" s="239" t="s">
        <v>89</v>
      </c>
      <c r="J21" s="239"/>
      <c r="K21" s="239"/>
      <c r="L21" s="239"/>
      <c r="M21" s="239"/>
      <c r="N21" s="239"/>
      <c r="P21" s="54" t="s">
        <v>44</v>
      </c>
    </row>
    <row r="22" spans="2:16" ht="25.5" x14ac:dyDescent="0.25">
      <c r="B22" s="58" t="s">
        <v>61</v>
      </c>
      <c r="C22" s="39" t="str">
        <f>actualizaciones!$A$3</f>
        <v>acum. julio 2013</v>
      </c>
      <c r="D22" s="59" t="s">
        <v>48</v>
      </c>
      <c r="E22" s="39" t="str">
        <f>actualizaciones!$A$2</f>
        <v>acum. julio 2014</v>
      </c>
      <c r="F22" s="59" t="s">
        <v>48</v>
      </c>
      <c r="G22" s="60" t="s">
        <v>49</v>
      </c>
      <c r="H22" s="61"/>
      <c r="I22" s="58" t="s">
        <v>61</v>
      </c>
      <c r="J22" s="39" t="str">
        <f>actualizaciones!$A$3</f>
        <v>acum. julio 2013</v>
      </c>
      <c r="K22" s="59" t="s">
        <v>48</v>
      </c>
      <c r="L22" s="39" t="str">
        <f>actualizaciones!$A$2</f>
        <v>acum. julio 2014</v>
      </c>
      <c r="M22" s="59" t="s">
        <v>48</v>
      </c>
      <c r="N22" s="60" t="s">
        <v>49</v>
      </c>
      <c r="O22" s="96"/>
    </row>
    <row r="23" spans="2:16" ht="15" customHeight="1" x14ac:dyDescent="0.25">
      <c r="B23" s="62" t="s">
        <v>62</v>
      </c>
      <c r="C23" s="63"/>
      <c r="D23" s="63"/>
      <c r="E23" s="63"/>
      <c r="F23" s="63"/>
      <c r="G23" s="63"/>
      <c r="H23" s="61"/>
      <c r="I23" s="62" t="s">
        <v>62</v>
      </c>
      <c r="J23" s="63"/>
      <c r="K23" s="63"/>
      <c r="L23" s="63"/>
      <c r="M23" s="63"/>
      <c r="N23" s="63"/>
      <c r="O23" s="96"/>
    </row>
    <row r="24" spans="2:16" ht="15" customHeight="1" x14ac:dyDescent="0.25">
      <c r="B24" s="64" t="s">
        <v>87</v>
      </c>
      <c r="C24" s="65">
        <v>3115271</v>
      </c>
      <c r="D24" s="66">
        <f>C24/$C$24</f>
        <v>1</v>
      </c>
      <c r="E24" s="65">
        <v>3236490</v>
      </c>
      <c r="F24" s="66">
        <f>E24/$E$24</f>
        <v>1</v>
      </c>
      <c r="G24" s="66">
        <f>(E24-C24)/C24</f>
        <v>3.8911221527757937E-2</v>
      </c>
      <c r="H24" s="61"/>
      <c r="I24" s="64" t="s">
        <v>87</v>
      </c>
      <c r="J24" s="65">
        <v>21778618</v>
      </c>
      <c r="K24" s="66">
        <f>J24/$J$24</f>
        <v>1</v>
      </c>
      <c r="L24" s="65">
        <v>22702483</v>
      </c>
      <c r="M24" s="66">
        <f>L24/$L$24</f>
        <v>1</v>
      </c>
      <c r="N24" s="66">
        <f>L24/J24-1</f>
        <v>4.2420735787734642E-2</v>
      </c>
      <c r="O24" s="96"/>
    </row>
    <row r="25" spans="2:16" ht="15" customHeight="1" x14ac:dyDescent="0.25">
      <c r="B25" s="62" t="s">
        <v>64</v>
      </c>
      <c r="C25" s="63"/>
      <c r="D25" s="63"/>
      <c r="E25" s="63"/>
      <c r="F25" s="67"/>
      <c r="G25" s="67"/>
      <c r="H25" s="61"/>
      <c r="I25" s="62" t="s">
        <v>64</v>
      </c>
      <c r="J25" s="63"/>
      <c r="K25" s="63"/>
      <c r="L25" s="63"/>
      <c r="M25" s="67"/>
      <c r="N25" s="67"/>
      <c r="O25" s="96"/>
    </row>
    <row r="26" spans="2:16" ht="15" customHeight="1" x14ac:dyDescent="0.25">
      <c r="B26" s="68" t="s">
        <v>65</v>
      </c>
      <c r="C26" s="69">
        <v>2273592</v>
      </c>
      <c r="D26" s="70">
        <f>C26/$C$24</f>
        <v>0.72982157892523636</v>
      </c>
      <c r="E26" s="69">
        <v>2330082</v>
      </c>
      <c r="F26" s="70">
        <f>E26/$E$24</f>
        <v>0.71994104724562724</v>
      </c>
      <c r="G26" s="70">
        <f>(E26-C26)/C26</f>
        <v>2.4846146538165158E-2</v>
      </c>
      <c r="H26" s="61"/>
      <c r="I26" s="68" t="s">
        <v>65</v>
      </c>
      <c r="J26" s="69">
        <v>13401562</v>
      </c>
      <c r="K26" s="70">
        <f>J26/$J$24</f>
        <v>0.61535410557272274</v>
      </c>
      <c r="L26" s="69">
        <v>14219295</v>
      </c>
      <c r="M26" s="70">
        <f>L26/$L$24</f>
        <v>0.62633215054053781</v>
      </c>
      <c r="N26" s="70">
        <f t="shared" ref="N26:N31" si="3">L26/J26-1</f>
        <v>6.1017738081575956E-2</v>
      </c>
      <c r="O26" s="96"/>
    </row>
    <row r="27" spans="2:16" ht="15" customHeight="1" x14ac:dyDescent="0.25">
      <c r="B27" s="71" t="s">
        <v>68</v>
      </c>
      <c r="C27" s="72">
        <v>1970892</v>
      </c>
      <c r="D27" s="73">
        <f>C27/$C$24</f>
        <v>0.63265507238375085</v>
      </c>
      <c r="E27" s="72">
        <v>1962520</v>
      </c>
      <c r="F27" s="73">
        <f>E27/$E$24</f>
        <v>0.60637295341558295</v>
      </c>
      <c r="G27" s="74">
        <f>(E27-C27)/C27</f>
        <v>-4.2478228132236569E-3</v>
      </c>
      <c r="H27" s="61"/>
      <c r="I27" s="71" t="s">
        <v>66</v>
      </c>
      <c r="J27" s="72">
        <v>2076190</v>
      </c>
      <c r="K27" s="73">
        <f>J27/$J$24</f>
        <v>9.5331577054154681E-2</v>
      </c>
      <c r="L27" s="72">
        <v>2032025</v>
      </c>
      <c r="M27" s="73">
        <f>L27/$L$24</f>
        <v>8.9506729285955197E-2</v>
      </c>
      <c r="N27" s="74">
        <f t="shared" si="3"/>
        <v>-2.1272137906453659E-2</v>
      </c>
      <c r="O27" s="96"/>
    </row>
    <row r="28" spans="2:16" ht="15" customHeight="1" x14ac:dyDescent="0.25">
      <c r="B28" s="71" t="s">
        <v>69</v>
      </c>
      <c r="C28" s="72">
        <v>283744</v>
      </c>
      <c r="D28" s="73">
        <f>C28/$C$24</f>
        <v>9.1081642656449469E-2</v>
      </c>
      <c r="E28" s="72">
        <v>331522</v>
      </c>
      <c r="F28" s="73">
        <f>E28/$E$24</f>
        <v>0.10243257355962787</v>
      </c>
      <c r="G28" s="74">
        <f>(E28-C28)/C28</f>
        <v>0.16838417728656818</v>
      </c>
      <c r="H28" s="61"/>
      <c r="I28" s="71" t="s">
        <v>67</v>
      </c>
      <c r="J28" s="72">
        <v>8566914</v>
      </c>
      <c r="K28" s="73">
        <f>J28/$J$24</f>
        <v>0.39336352747451653</v>
      </c>
      <c r="L28" s="72">
        <v>9164788</v>
      </c>
      <c r="M28" s="73">
        <f>L28/$L$24</f>
        <v>0.40369099714775691</v>
      </c>
      <c r="N28" s="74">
        <f t="shared" si="3"/>
        <v>6.9788724387801704E-2</v>
      </c>
      <c r="O28" s="96"/>
    </row>
    <row r="29" spans="2:16" ht="15" customHeight="1" x14ac:dyDescent="0.25">
      <c r="B29" s="71" t="s">
        <v>70</v>
      </c>
      <c r="C29" s="72">
        <v>18956</v>
      </c>
      <c r="D29" s="73">
        <f>C29/$C$24</f>
        <v>6.0848638850360048E-3</v>
      </c>
      <c r="E29" s="72">
        <v>36040</v>
      </c>
      <c r="F29" s="73">
        <f>E29/$E$24</f>
        <v>1.1135520270416407E-2</v>
      </c>
      <c r="G29" s="74">
        <f>(E29-C29)/C29</f>
        <v>0.90124498839417599</v>
      </c>
      <c r="H29" s="61"/>
      <c r="I29" s="71" t="s">
        <v>69</v>
      </c>
      <c r="J29" s="72">
        <v>2436735</v>
      </c>
      <c r="K29" s="73">
        <f>J29/$J$24</f>
        <v>0.11188657609036533</v>
      </c>
      <c r="L29" s="72">
        <v>2656526</v>
      </c>
      <c r="M29" s="73">
        <f>L29/$L$24</f>
        <v>0.11701477763467547</v>
      </c>
      <c r="N29" s="74">
        <f t="shared" si="3"/>
        <v>9.0198975268135362E-2</v>
      </c>
      <c r="O29" s="96"/>
    </row>
    <row r="30" spans="2:16" ht="15" customHeight="1" x14ac:dyDescent="0.25">
      <c r="B30" s="62" t="s">
        <v>71</v>
      </c>
      <c r="C30" s="63"/>
      <c r="D30" s="63"/>
      <c r="E30" s="63"/>
      <c r="F30" s="67"/>
      <c r="G30" s="67"/>
      <c r="H30" s="61"/>
      <c r="I30" s="71" t="s">
        <v>75</v>
      </c>
      <c r="J30" s="72">
        <v>215703</v>
      </c>
      <c r="K30" s="73">
        <f>J30/$J$24</f>
        <v>9.9043474659411355E-3</v>
      </c>
      <c r="L30" s="72">
        <v>236113</v>
      </c>
      <c r="M30" s="73">
        <f>L30/$L$24</f>
        <v>1.0400316124011634E-2</v>
      </c>
      <c r="N30" s="74">
        <f t="shared" si="3"/>
        <v>9.4620844401793303E-2</v>
      </c>
      <c r="O30" s="96"/>
    </row>
    <row r="31" spans="2:16" ht="15" customHeight="1" x14ac:dyDescent="0.25">
      <c r="B31" s="68" t="s">
        <v>72</v>
      </c>
      <c r="C31" s="69">
        <v>841679</v>
      </c>
      <c r="D31" s="70">
        <f>C31/$C$24</f>
        <v>0.27017842107476364</v>
      </c>
      <c r="E31" s="69">
        <v>906408</v>
      </c>
      <c r="F31" s="70">
        <f>E31/$E$24</f>
        <v>0.28005895275437281</v>
      </c>
      <c r="G31" s="70">
        <f>(E31-C31)/C31</f>
        <v>7.690461565513694E-2</v>
      </c>
      <c r="H31" s="61"/>
      <c r="I31" s="71" t="s">
        <v>76</v>
      </c>
      <c r="J31" s="72">
        <v>106020</v>
      </c>
      <c r="K31" s="73">
        <f>J31/$J$24</f>
        <v>4.8680774877450901E-3</v>
      </c>
      <c r="L31" s="72">
        <v>129843</v>
      </c>
      <c r="M31" s="73">
        <f>L31/$L$24</f>
        <v>5.7193303481385717E-3</v>
      </c>
      <c r="N31" s="74">
        <f t="shared" si="3"/>
        <v>0.22470288624787771</v>
      </c>
      <c r="O31" s="96"/>
    </row>
    <row r="32" spans="2:16" ht="15" customHeight="1" x14ac:dyDescent="0.25">
      <c r="B32" s="241" t="s">
        <v>73</v>
      </c>
      <c r="C32" s="241"/>
      <c r="D32" s="241"/>
      <c r="E32" s="241"/>
      <c r="F32" s="241"/>
      <c r="G32" s="241"/>
      <c r="H32" s="61"/>
      <c r="I32" s="62" t="s">
        <v>71</v>
      </c>
      <c r="J32" s="63"/>
      <c r="K32" s="63"/>
      <c r="L32" s="63"/>
      <c r="M32" s="67"/>
      <c r="N32" s="67"/>
      <c r="O32" s="96"/>
    </row>
    <row r="33" spans="2:15" ht="15" customHeight="1" x14ac:dyDescent="0.25">
      <c r="B33" s="61"/>
      <c r="C33" s="61"/>
      <c r="D33" s="61"/>
      <c r="E33" s="61"/>
      <c r="F33" s="61"/>
      <c r="G33" s="61"/>
      <c r="H33" s="61"/>
      <c r="I33" s="68" t="s">
        <v>72</v>
      </c>
      <c r="J33" s="69">
        <v>8377056</v>
      </c>
      <c r="K33" s="70">
        <f>J33/$J$24</f>
        <v>0.38464589442727726</v>
      </c>
      <c r="L33" s="69">
        <v>8483188</v>
      </c>
      <c r="M33" s="70">
        <f>L33/$L$24</f>
        <v>0.37366784945946219</v>
      </c>
      <c r="N33" s="70">
        <f>L33/J33-1</f>
        <v>1.2669367376796803E-2</v>
      </c>
      <c r="O33" s="96"/>
    </row>
    <row r="34" spans="2:15" x14ac:dyDescent="0.25">
      <c r="B34" s="57"/>
      <c r="C34" s="57"/>
      <c r="D34" s="57"/>
      <c r="E34" s="57"/>
      <c r="F34" s="57"/>
      <c r="G34" s="57"/>
      <c r="H34" s="57"/>
      <c r="I34" s="241" t="s">
        <v>73</v>
      </c>
      <c r="J34" s="241"/>
      <c r="K34" s="241"/>
      <c r="L34" s="241"/>
      <c r="M34" s="241"/>
      <c r="N34" s="241"/>
    </row>
    <row r="35" spans="2:15" x14ac:dyDescent="0.25">
      <c r="B35" s="57"/>
      <c r="C35" s="57"/>
      <c r="D35" s="57"/>
      <c r="E35" s="57"/>
      <c r="F35" s="57"/>
      <c r="G35" s="57"/>
      <c r="H35" s="57"/>
      <c r="I35" s="57"/>
    </row>
    <row r="36" spans="2:15" x14ac:dyDescent="0.25">
      <c r="H36" s="57"/>
      <c r="I36" s="57"/>
    </row>
    <row r="37" spans="2:15" ht="18" customHeight="1" x14ac:dyDescent="0.25">
      <c r="H37" s="57"/>
      <c r="I37" s="57"/>
    </row>
    <row r="38" spans="2:15" x14ac:dyDescent="0.25">
      <c r="H38" s="57"/>
      <c r="I38" s="57"/>
    </row>
    <row r="39" spans="2:15" ht="15" customHeight="1" x14ac:dyDescent="0.25">
      <c r="H39" s="57"/>
      <c r="I39" s="57"/>
    </row>
    <row r="40" spans="2:15" ht="15" customHeight="1" x14ac:dyDescent="0.25">
      <c r="H40" s="57"/>
      <c r="I40" s="57"/>
    </row>
    <row r="41" spans="2:15" ht="15" customHeight="1" x14ac:dyDescent="0.25">
      <c r="H41" s="57"/>
      <c r="I41" s="57"/>
    </row>
    <row r="42" spans="2:15" ht="15" customHeight="1" x14ac:dyDescent="0.25">
      <c r="H42" s="57"/>
      <c r="I42" s="57"/>
    </row>
    <row r="43" spans="2:15" ht="15" customHeight="1" x14ac:dyDescent="0.25">
      <c r="H43" s="57"/>
      <c r="I43" s="57"/>
    </row>
    <row r="44" spans="2:15" ht="15" customHeight="1" x14ac:dyDescent="0.25">
      <c r="H44" s="57"/>
      <c r="I44" s="57"/>
    </row>
    <row r="45" spans="2:15" ht="15" customHeight="1" x14ac:dyDescent="0.25">
      <c r="H45" s="57"/>
      <c r="I45" s="57"/>
    </row>
    <row r="46" spans="2:15" ht="15" customHeight="1" x14ac:dyDescent="0.25">
      <c r="H46" s="57"/>
      <c r="I46" s="57"/>
    </row>
    <row r="47" spans="2:15" ht="15" customHeight="1" x14ac:dyDescent="0.25">
      <c r="H47" s="57"/>
      <c r="I47" s="57"/>
    </row>
    <row r="48" spans="2:15" ht="15" customHeight="1" x14ac:dyDescent="0.25">
      <c r="H48" s="57"/>
      <c r="I48" s="57"/>
    </row>
    <row r="49" spans="8:9" ht="15" customHeight="1" x14ac:dyDescent="0.25">
      <c r="H49" s="57"/>
      <c r="I49" s="57"/>
    </row>
    <row r="50" spans="8:9" ht="15" customHeight="1" x14ac:dyDescent="0.25">
      <c r="H50" s="57"/>
    </row>
    <row r="51" spans="8:9" ht="15" customHeight="1" x14ac:dyDescent="0.25"/>
  </sheetData>
  <mergeCells count="8">
    <mergeCell ref="B32:G32"/>
    <mergeCell ref="I34:N34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topLeftCell="A13" zoomScaleNormal="100" workbookViewId="0">
      <selection activeCell="S32" sqref="S32:S33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54" t="s">
        <v>58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P120"/>
  <sheetViews>
    <sheetView showGridLines="0" zoomScaleNormal="100" workbookViewId="0">
      <selection activeCell="K1" sqref="K1:L1048576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6" t="s">
        <v>90</v>
      </c>
      <c r="C5" s="236"/>
      <c r="D5" s="236"/>
      <c r="E5" s="236"/>
      <c r="F5" s="236"/>
      <c r="G5" s="236"/>
      <c r="H5" s="236"/>
      <c r="I5" s="236"/>
      <c r="J5" s="236"/>
    </row>
    <row r="6" spans="2:16" ht="15" customHeight="1" x14ac:dyDescent="0.25">
      <c r="B6" s="14"/>
      <c r="C6" s="237" t="s">
        <v>26</v>
      </c>
      <c r="D6" s="237"/>
      <c r="E6" s="238" t="s">
        <v>27</v>
      </c>
      <c r="F6" s="238"/>
      <c r="G6" s="237" t="s">
        <v>28</v>
      </c>
      <c r="H6" s="237"/>
      <c r="I6" s="238" t="s">
        <v>29</v>
      </c>
      <c r="J6" s="238"/>
      <c r="L6" s="15"/>
      <c r="M6" s="15"/>
      <c r="N6" s="15"/>
    </row>
    <row r="7" spans="2:16" ht="30" customHeight="1" x14ac:dyDescent="0.25">
      <c r="B7" s="14"/>
      <c r="C7" s="16" t="s">
        <v>91</v>
      </c>
      <c r="D7" s="16" t="s">
        <v>31</v>
      </c>
      <c r="E7" s="17" t="s">
        <v>91</v>
      </c>
      <c r="F7" s="17" t="s">
        <v>31</v>
      </c>
      <c r="G7" s="16" t="s">
        <v>91</v>
      </c>
      <c r="H7" s="16" t="s">
        <v>31</v>
      </c>
      <c r="I7" s="17" t="s">
        <v>91</v>
      </c>
      <c r="J7" s="17" t="s">
        <v>31</v>
      </c>
      <c r="L7" s="15"/>
      <c r="M7" s="15"/>
      <c r="N7" s="15"/>
    </row>
    <row r="8" spans="2:16" x14ac:dyDescent="0.25">
      <c r="B8" s="18" t="s">
        <v>37</v>
      </c>
      <c r="C8" s="97">
        <v>68.885605880529923</v>
      </c>
      <c r="D8" s="20">
        <f t="shared" ref="D8:D13" si="0">C8/C21-1</f>
        <v>3.2818881531360589E-2</v>
      </c>
      <c r="E8" s="98">
        <v>72.239999999999995</v>
      </c>
      <c r="F8" s="22">
        <f t="shared" ref="F8:F13" si="1">E8/E21-1</f>
        <v>4.6749132754061673E-2</v>
      </c>
      <c r="G8" s="97">
        <v>74.7</v>
      </c>
      <c r="H8" s="20">
        <f t="shared" ref="H8:H14" si="2">G8/G21-1</f>
        <v>-1.2460640699728964E-2</v>
      </c>
      <c r="I8" s="98">
        <v>63.45</v>
      </c>
      <c r="J8" s="22">
        <f t="shared" ref="J8:J14" si="3">I8/I21-1</f>
        <v>8.752436649576012E-2</v>
      </c>
    </row>
    <row r="9" spans="2:16" x14ac:dyDescent="0.25">
      <c r="B9" s="18" t="s">
        <v>38</v>
      </c>
      <c r="C9" s="97">
        <v>60.571537858830645</v>
      </c>
      <c r="D9" s="20">
        <f t="shared" si="0"/>
        <v>7.4534998382661755E-2</v>
      </c>
      <c r="E9" s="98">
        <v>66.016887871592957</v>
      </c>
      <c r="F9" s="22">
        <f t="shared" si="1"/>
        <v>8.9828804283111463E-2</v>
      </c>
      <c r="G9" s="97">
        <v>65.608318147711444</v>
      </c>
      <c r="H9" s="20">
        <f t="shared" si="2"/>
        <v>8.6247893085944494E-2</v>
      </c>
      <c r="I9" s="98">
        <v>51.5775278474526</v>
      </c>
      <c r="J9" s="22">
        <f t="shared" si="3"/>
        <v>3.249070569216661E-2</v>
      </c>
      <c r="L9" s="23"/>
      <c r="M9" s="23"/>
      <c r="N9" s="23"/>
    </row>
    <row r="10" spans="2:16" x14ac:dyDescent="0.25">
      <c r="B10" s="18" t="s">
        <v>39</v>
      </c>
      <c r="C10" s="97">
        <v>55.05</v>
      </c>
      <c r="D10" s="20">
        <f t="shared" si="0"/>
        <v>4.737442922374413E-2</v>
      </c>
      <c r="E10" s="98">
        <v>61.359970862332787</v>
      </c>
      <c r="F10" s="22">
        <f t="shared" si="1"/>
        <v>5.9883566986653536E-2</v>
      </c>
      <c r="G10" s="97">
        <v>57.87</v>
      </c>
      <c r="H10" s="20">
        <f t="shared" si="2"/>
        <v>4.5095687500541048E-2</v>
      </c>
      <c r="I10" s="98">
        <v>44.41</v>
      </c>
      <c r="J10" s="22">
        <f t="shared" si="3"/>
        <v>1.3109114908209207E-2</v>
      </c>
    </row>
    <row r="11" spans="2:16" x14ac:dyDescent="0.25">
      <c r="B11" s="18" t="s">
        <v>40</v>
      </c>
      <c r="C11" s="97">
        <v>64.787164253383423</v>
      </c>
      <c r="D11" s="20">
        <f t="shared" si="0"/>
        <v>0.11798385251740151</v>
      </c>
      <c r="E11" s="98">
        <v>67.816305963138205</v>
      </c>
      <c r="F11" s="22">
        <f t="shared" si="1"/>
        <v>0.12240675343105401</v>
      </c>
      <c r="G11" s="97">
        <v>69.648479651266655</v>
      </c>
      <c r="H11" s="20">
        <f t="shared" si="2"/>
        <v>0.11384412396158483</v>
      </c>
      <c r="I11" s="98">
        <v>56.78</v>
      </c>
      <c r="J11" s="22">
        <f t="shared" si="3"/>
        <v>0.12849467991675212</v>
      </c>
    </row>
    <row r="12" spans="2:16" x14ac:dyDescent="0.25">
      <c r="B12" s="18" t="s">
        <v>41</v>
      </c>
      <c r="C12" s="97">
        <v>69.22</v>
      </c>
      <c r="D12" s="20">
        <f t="shared" si="0"/>
        <v>2.3167532932761858E-2</v>
      </c>
      <c r="E12" s="98">
        <v>69.670101877142415</v>
      </c>
      <c r="F12" s="22">
        <f t="shared" si="1"/>
        <v>2.1943679891174517E-2</v>
      </c>
      <c r="G12" s="97">
        <v>72.908896642104565</v>
      </c>
      <c r="H12" s="20">
        <f t="shared" si="2"/>
        <v>1.1200082838144887E-2</v>
      </c>
      <c r="I12" s="98">
        <v>68.62</v>
      </c>
      <c r="J12" s="22">
        <f t="shared" si="3"/>
        <v>4.9794961921501013E-3</v>
      </c>
    </row>
    <row r="13" spans="2:16" x14ac:dyDescent="0.25">
      <c r="B13" s="18" t="s">
        <v>42</v>
      </c>
      <c r="C13" s="97">
        <v>73.099999999999994</v>
      </c>
      <c r="D13" s="20">
        <f t="shared" si="0"/>
        <v>6.4821558630735465E-2</v>
      </c>
      <c r="E13" s="98">
        <v>72.61</v>
      </c>
      <c r="F13" s="22">
        <f t="shared" si="1"/>
        <v>7.0644287015199092E-2</v>
      </c>
      <c r="G13" s="97">
        <v>75.78</v>
      </c>
      <c r="H13" s="20">
        <f t="shared" si="2"/>
        <v>3.8973110150402279E-2</v>
      </c>
      <c r="I13" s="98">
        <v>75.98</v>
      </c>
      <c r="J13" s="22">
        <f t="shared" si="3"/>
        <v>3.6805458275905201E-2</v>
      </c>
    </row>
    <row r="14" spans="2:16" x14ac:dyDescent="0.25">
      <c r="B14" s="18" t="s">
        <v>43</v>
      </c>
      <c r="C14" s="97">
        <v>71.849999999999994</v>
      </c>
      <c r="D14" s="20">
        <f>C14/C27-1</f>
        <v>5.0159505127413739E-2</v>
      </c>
      <c r="E14" s="98">
        <v>73.569999999999993</v>
      </c>
      <c r="F14" s="22">
        <f>E14/E27-1</f>
        <v>5.5368931959943524E-2</v>
      </c>
      <c r="G14" s="97">
        <v>73.31</v>
      </c>
      <c r="H14" s="20">
        <f t="shared" si="2"/>
        <v>2.5620660993127986E-2</v>
      </c>
      <c r="I14" s="98">
        <v>74.72</v>
      </c>
      <c r="J14" s="22">
        <f t="shared" si="3"/>
        <v>5.9419062142864965E-2</v>
      </c>
    </row>
    <row r="15" spans="2:16" ht="28.5" customHeight="1" x14ac:dyDescent="0.25">
      <c r="B15" s="24" t="str">
        <f>actualizaciones!$A$2</f>
        <v>acum. julio 2014</v>
      </c>
      <c r="C15" s="99">
        <v>66.142923478327049</v>
      </c>
      <c r="D15" s="26">
        <v>6.1963747706329064E-2</v>
      </c>
      <c r="E15" s="100">
        <v>69.008693497023145</v>
      </c>
      <c r="F15" s="28">
        <v>6.5091677050308716E-2</v>
      </c>
      <c r="G15" s="100">
        <v>69.908728507305057</v>
      </c>
      <c r="H15" s="28">
        <v>4.0594877424804388E-2</v>
      </c>
      <c r="I15" s="100">
        <v>62.093127124295613</v>
      </c>
      <c r="J15" s="28">
        <v>5.0507574256273502E-2</v>
      </c>
      <c r="M15" s="15"/>
      <c r="N15" s="15"/>
      <c r="O15" s="15"/>
      <c r="P15" s="15"/>
    </row>
    <row r="16" spans="2:16" outlineLevel="1" x14ac:dyDescent="0.25">
      <c r="B16" s="18" t="s">
        <v>32</v>
      </c>
      <c r="C16" s="97">
        <v>67.241166214435452</v>
      </c>
      <c r="D16" s="20">
        <f t="shared" ref="D16:D25" si="4">C16/C29-1</f>
        <v>8.6070374047204412E-2</v>
      </c>
      <c r="E16" s="98">
        <v>68.25</v>
      </c>
      <c r="F16" s="22">
        <f t="shared" ref="F16:F27" si="5">E16/E29-1</f>
        <v>7.7837812380407323E-2</v>
      </c>
      <c r="G16" s="97">
        <v>69.290000000000006</v>
      </c>
      <c r="H16" s="20">
        <f t="shared" ref="H16:H27" si="6">G16/G29-1</f>
        <v>6.597486415417686E-2</v>
      </c>
      <c r="I16" s="98">
        <v>68.260000000000005</v>
      </c>
      <c r="J16" s="22">
        <f t="shared" ref="J16:J27" si="7">I16/I29-1</f>
        <v>0.104051913684998</v>
      </c>
    </row>
    <row r="17" spans="2:16" outlineLevel="1" x14ac:dyDescent="0.25">
      <c r="B17" s="18" t="s">
        <v>33</v>
      </c>
      <c r="C17" s="97">
        <v>70.404432358662547</v>
      </c>
      <c r="D17" s="20">
        <f t="shared" si="4"/>
        <v>9.7913789237438653E-2</v>
      </c>
      <c r="E17" s="98">
        <v>71.349999999999994</v>
      </c>
      <c r="F17" s="22">
        <f t="shared" si="5"/>
        <v>5.8205392920907872E-2</v>
      </c>
      <c r="G17" s="97">
        <v>72.66</v>
      </c>
      <c r="H17" s="20">
        <f t="shared" si="6"/>
        <v>4.5819157315834635E-2</v>
      </c>
      <c r="I17" s="98">
        <v>73.209999999999994</v>
      </c>
      <c r="J17" s="22">
        <f t="shared" si="7"/>
        <v>0.26478396874453303</v>
      </c>
    </row>
    <row r="18" spans="2:16" outlineLevel="1" x14ac:dyDescent="0.25">
      <c r="B18" s="18" t="s">
        <v>34</v>
      </c>
      <c r="C18" s="97">
        <v>65.069999999999993</v>
      </c>
      <c r="D18" s="20">
        <f t="shared" si="4"/>
        <v>4.0099119749046785E-2</v>
      </c>
      <c r="E18" s="98">
        <v>70.77</v>
      </c>
      <c r="F18" s="22">
        <f t="shared" si="5"/>
        <v>4.774152503291984E-2</v>
      </c>
      <c r="G18" s="97">
        <v>68.849999999999994</v>
      </c>
      <c r="H18" s="20">
        <f t="shared" si="6"/>
        <v>8.719588579677362E-3</v>
      </c>
      <c r="I18" s="98">
        <v>55.08</v>
      </c>
      <c r="J18" s="22">
        <f t="shared" si="7"/>
        <v>9.1252930822038225E-2</v>
      </c>
    </row>
    <row r="19" spans="2:16" outlineLevel="1" x14ac:dyDescent="0.25">
      <c r="B19" s="18" t="s">
        <v>35</v>
      </c>
      <c r="C19" s="97">
        <v>61.551631071323087</v>
      </c>
      <c r="D19" s="20">
        <f t="shared" si="4"/>
        <v>3.2834518463809248E-2</v>
      </c>
      <c r="E19" s="98">
        <v>64.034689778138898</v>
      </c>
      <c r="F19" s="22">
        <f t="shared" si="5"/>
        <v>2.0167300322105008E-2</v>
      </c>
      <c r="G19" s="97">
        <v>68.561235107987002</v>
      </c>
      <c r="H19" s="20">
        <f t="shared" si="6"/>
        <v>4.3926629775310255E-2</v>
      </c>
      <c r="I19" s="98">
        <v>55.327145732852372</v>
      </c>
      <c r="J19" s="22">
        <f t="shared" si="7"/>
        <v>3.170083156978265E-2</v>
      </c>
    </row>
    <row r="20" spans="2:16" outlineLevel="1" x14ac:dyDescent="0.25">
      <c r="B20" s="18" t="s">
        <v>36</v>
      </c>
      <c r="C20" s="97">
        <v>72.48</v>
      </c>
      <c r="D20" s="20">
        <f t="shared" si="4"/>
        <v>2.9399233063485353E-2</v>
      </c>
      <c r="E20" s="98">
        <v>76.8092058562071</v>
      </c>
      <c r="F20" s="22">
        <f t="shared" si="5"/>
        <v>4.9173881746943593E-2</v>
      </c>
      <c r="G20" s="97">
        <v>78.201538747149357</v>
      </c>
      <c r="H20" s="20">
        <f t="shared" si="6"/>
        <v>7.5901465387135936E-3</v>
      </c>
      <c r="I20" s="98">
        <v>65.570304747386132</v>
      </c>
      <c r="J20" s="22">
        <f t="shared" si="7"/>
        <v>0.11472532971318694</v>
      </c>
    </row>
    <row r="21" spans="2:16" outlineLevel="1" x14ac:dyDescent="0.25">
      <c r="B21" s="18" t="s">
        <v>37</v>
      </c>
      <c r="C21" s="97">
        <v>66.696694950418831</v>
      </c>
      <c r="D21" s="20">
        <f t="shared" si="4"/>
        <v>2.1781654464190225E-3</v>
      </c>
      <c r="E21" s="98">
        <v>69.013670744519359</v>
      </c>
      <c r="F21" s="22">
        <f t="shared" si="5"/>
        <v>-2.556400440382578E-2</v>
      </c>
      <c r="G21" s="97">
        <v>75.642554695672374</v>
      </c>
      <c r="H21" s="20">
        <f t="shared" si="6"/>
        <v>-8.002726510546565E-3</v>
      </c>
      <c r="I21" s="98">
        <v>58.343520342858788</v>
      </c>
      <c r="J21" s="22">
        <f t="shared" si="7"/>
        <v>0.41786707096330877</v>
      </c>
    </row>
    <row r="22" spans="2:16" outlineLevel="1" x14ac:dyDescent="0.25">
      <c r="B22" s="18" t="s">
        <v>38</v>
      </c>
      <c r="C22" s="97">
        <v>56.37</v>
      </c>
      <c r="D22" s="20">
        <f t="shared" si="4"/>
        <v>6.1974951758105856E-3</v>
      </c>
      <c r="E22" s="98">
        <v>60.575466176101678</v>
      </c>
      <c r="F22" s="22">
        <f t="shared" si="5"/>
        <v>1.8783376002375896E-2</v>
      </c>
      <c r="G22" s="97">
        <v>60.399029139953861</v>
      </c>
      <c r="H22" s="20">
        <f t="shared" si="6"/>
        <v>4.466240586482817E-3</v>
      </c>
      <c r="I22" s="98">
        <v>49.954471805996334</v>
      </c>
      <c r="J22" s="22">
        <f t="shared" si="7"/>
        <v>-3.7922290375273837E-2</v>
      </c>
      <c r="L22" s="23"/>
      <c r="M22" s="23"/>
      <c r="N22" s="23"/>
    </row>
    <row r="23" spans="2:16" outlineLevel="1" x14ac:dyDescent="0.25">
      <c r="B23" s="18" t="s">
        <v>39</v>
      </c>
      <c r="C23" s="97">
        <v>52.56</v>
      </c>
      <c r="D23" s="20">
        <f t="shared" si="4"/>
        <v>5.792995354593633E-2</v>
      </c>
      <c r="E23" s="98">
        <v>57.893124087945644</v>
      </c>
      <c r="F23" s="22">
        <f t="shared" si="5"/>
        <v>6.8299492040645005E-2</v>
      </c>
      <c r="G23" s="97">
        <v>55.372920099213445</v>
      </c>
      <c r="H23" s="20">
        <f t="shared" si="6"/>
        <v>7.7002853583319375E-2</v>
      </c>
      <c r="I23" s="98">
        <v>43.83535726457626</v>
      </c>
      <c r="J23" s="22">
        <f t="shared" si="7"/>
        <v>-6.3686660899215708E-2</v>
      </c>
    </row>
    <row r="24" spans="2:16" outlineLevel="1" x14ac:dyDescent="0.25">
      <c r="B24" s="18" t="s">
        <v>40</v>
      </c>
      <c r="C24" s="97">
        <v>57.95</v>
      </c>
      <c r="D24" s="20">
        <f t="shared" si="4"/>
        <v>-2.7289428825036488E-2</v>
      </c>
      <c r="E24" s="98">
        <v>60.420436491345427</v>
      </c>
      <c r="F24" s="22">
        <f t="shared" si="5"/>
        <v>-4.8010880324479643E-2</v>
      </c>
      <c r="G24" s="97">
        <v>62.529826349085042</v>
      </c>
      <c r="H24" s="20">
        <f t="shared" si="6"/>
        <v>-5.4807036458219827E-3</v>
      </c>
      <c r="I24" s="98">
        <v>50.31481407089008</v>
      </c>
      <c r="J24" s="22">
        <f t="shared" si="7"/>
        <v>-8.5502494785236749E-2</v>
      </c>
    </row>
    <row r="25" spans="2:16" outlineLevel="1" x14ac:dyDescent="0.25">
      <c r="B25" s="18" t="s">
        <v>41</v>
      </c>
      <c r="C25" s="97">
        <v>67.652654889850609</v>
      </c>
      <c r="D25" s="20">
        <f t="shared" si="4"/>
        <v>3.9729364095761888E-2</v>
      </c>
      <c r="E25" s="98">
        <v>68.174111008310646</v>
      </c>
      <c r="F25" s="22">
        <f t="shared" si="5"/>
        <v>3.1686633067870007E-2</v>
      </c>
      <c r="G25" s="97">
        <v>72.101355487897578</v>
      </c>
      <c r="H25" s="20">
        <f t="shared" si="6"/>
        <v>5.3759024994078253E-2</v>
      </c>
      <c r="I25" s="98">
        <v>68.28</v>
      </c>
      <c r="J25" s="22">
        <f t="shared" si="7"/>
        <v>-2.1100813701886434E-2</v>
      </c>
    </row>
    <row r="26" spans="2:16" outlineLevel="1" x14ac:dyDescent="0.25">
      <c r="B26" s="18" t="s">
        <v>42</v>
      </c>
      <c r="C26" s="97">
        <v>68.650000000000006</v>
      </c>
      <c r="D26" s="20">
        <f>C26/C39-1</f>
        <v>-5.5791788849200774E-2</v>
      </c>
      <c r="E26" s="98">
        <v>67.81897674196361</v>
      </c>
      <c r="F26" s="22">
        <f t="shared" si="5"/>
        <v>-8.2358170216706772E-2</v>
      </c>
      <c r="G26" s="97">
        <v>72.937402575346781</v>
      </c>
      <c r="H26" s="20">
        <f t="shared" si="6"/>
        <v>-3.2566068130712056E-2</v>
      </c>
      <c r="I26" s="98">
        <v>73.28279321209061</v>
      </c>
      <c r="J26" s="22">
        <f t="shared" si="7"/>
        <v>-5.8129939006520748E-2</v>
      </c>
    </row>
    <row r="27" spans="2:16" outlineLevel="1" x14ac:dyDescent="0.25">
      <c r="B27" s="18" t="s">
        <v>43</v>
      </c>
      <c r="C27" s="97">
        <v>68.418178047422018</v>
      </c>
      <c r="D27" s="20">
        <f>C27/C40-1</f>
        <v>-2.1276534903934996E-2</v>
      </c>
      <c r="E27" s="98">
        <v>69.710219594366777</v>
      </c>
      <c r="F27" s="22">
        <f t="shared" si="5"/>
        <v>-5.743101624255742E-2</v>
      </c>
      <c r="G27" s="97">
        <v>71.478669246983131</v>
      </c>
      <c r="H27" s="20">
        <f t="shared" si="6"/>
        <v>-6.0963469899978362E-3</v>
      </c>
      <c r="I27" s="98">
        <v>70.52921989988117</v>
      </c>
      <c r="J27" s="22">
        <f t="shared" si="7"/>
        <v>-3.6799417313490457E-2</v>
      </c>
    </row>
    <row r="28" spans="2:16" ht="15" customHeight="1" x14ac:dyDescent="0.25">
      <c r="B28" s="85">
        <v>2013</v>
      </c>
      <c r="C28" s="101">
        <v>64.58131253771289</v>
      </c>
      <c r="D28" s="102">
        <f>C28/C41-1</f>
        <v>2.2569885005343293E-2</v>
      </c>
      <c r="E28" s="101">
        <v>67.075670315590656</v>
      </c>
      <c r="F28" s="102">
        <f>E28/E41-1</f>
        <v>1.1138119115006173E-2</v>
      </c>
      <c r="G28" s="101">
        <v>69.001409028977648</v>
      </c>
      <c r="H28" s="102">
        <f>G28/G41-1</f>
        <v>1.9968403316671823E-2</v>
      </c>
      <c r="I28" s="101">
        <v>60.932257213974076</v>
      </c>
      <c r="J28" s="102">
        <f>I28/I41-1</f>
        <v>4.8920742278788731E-2</v>
      </c>
      <c r="M28" s="15"/>
      <c r="N28" s="15"/>
      <c r="O28" s="15"/>
      <c r="P28" s="15"/>
    </row>
    <row r="29" spans="2:16" outlineLevel="1" x14ac:dyDescent="0.25">
      <c r="B29" s="18" t="s">
        <v>32</v>
      </c>
      <c r="C29" s="97">
        <v>61.912347322267458</v>
      </c>
      <c r="D29" s="20">
        <f t="shared" ref="D29:D38" si="8">C29/C42-1</f>
        <v>9.7107755442673582E-3</v>
      </c>
      <c r="E29" s="98">
        <v>63.321215136505295</v>
      </c>
      <c r="F29" s="22">
        <f t="shared" ref="F29:F40" si="9">E29/E42-1</f>
        <v>-1.2120490794252148E-2</v>
      </c>
      <c r="G29" s="97">
        <v>65.001532709666478</v>
      </c>
      <c r="H29" s="20">
        <f t="shared" ref="H29:H40" si="10">G29/G42-1</f>
        <v>3.7719834838934041E-3</v>
      </c>
      <c r="I29" s="98">
        <v>61.826802846768643</v>
      </c>
      <c r="J29" s="22">
        <f t="shared" ref="J29:J40" si="11">I29/I42-1</f>
        <v>-4.0928276245753792E-2</v>
      </c>
    </row>
    <row r="30" spans="2:16" outlineLevel="1" x14ac:dyDescent="0.25">
      <c r="B30" s="18" t="s">
        <v>33</v>
      </c>
      <c r="C30" s="97">
        <v>64.125647249190934</v>
      </c>
      <c r="D30" s="20">
        <f t="shared" si="8"/>
        <v>-4.1115854240655003E-2</v>
      </c>
      <c r="E30" s="98">
        <v>67.425473804340001</v>
      </c>
      <c r="F30" s="22">
        <f t="shared" si="9"/>
        <v>-3.4018999937822314E-2</v>
      </c>
      <c r="G30" s="97">
        <v>69.476638950166858</v>
      </c>
      <c r="H30" s="20">
        <f t="shared" si="10"/>
        <v>-2.1455789434269623E-2</v>
      </c>
      <c r="I30" s="98">
        <v>57.883402864973604</v>
      </c>
      <c r="J30" s="22">
        <f t="shared" si="11"/>
        <v>-0.11776554084783408</v>
      </c>
    </row>
    <row r="31" spans="2:16" outlineLevel="1" x14ac:dyDescent="0.25">
      <c r="B31" s="18" t="s">
        <v>34</v>
      </c>
      <c r="C31" s="97">
        <v>62.561345129971812</v>
      </c>
      <c r="D31" s="20">
        <f t="shared" si="8"/>
        <v>-9.3667949581899279E-4</v>
      </c>
      <c r="E31" s="98">
        <v>67.545285081429242</v>
      </c>
      <c r="F31" s="22">
        <f t="shared" si="9"/>
        <v>-3.3548646710126806E-2</v>
      </c>
      <c r="G31" s="97">
        <v>68.254845825829449</v>
      </c>
      <c r="H31" s="20">
        <f t="shared" si="10"/>
        <v>1.4489385045027392E-2</v>
      </c>
      <c r="I31" s="98">
        <v>50.474091243455689</v>
      </c>
      <c r="J31" s="22">
        <f t="shared" si="11"/>
        <v>6.1941747179795614E-2</v>
      </c>
    </row>
    <row r="32" spans="2:16" outlineLevel="1" x14ac:dyDescent="0.25">
      <c r="B32" s="18" t="s">
        <v>35</v>
      </c>
      <c r="C32" s="97">
        <v>59.594862459546924</v>
      </c>
      <c r="D32" s="20">
        <f t="shared" si="8"/>
        <v>-3.3821159583392824E-2</v>
      </c>
      <c r="E32" s="98">
        <v>62.768812289828098</v>
      </c>
      <c r="F32" s="22">
        <f t="shared" si="9"/>
        <v>-7.1737182826790535E-2</v>
      </c>
      <c r="G32" s="97">
        <v>65.676296736240744</v>
      </c>
      <c r="H32" s="20">
        <f t="shared" si="10"/>
        <v>1.9592429759840435E-4</v>
      </c>
      <c r="I32" s="98">
        <v>53.627121390092753</v>
      </c>
      <c r="J32" s="22">
        <f t="shared" si="11"/>
        <v>1.481047358320442E-3</v>
      </c>
    </row>
    <row r="33" spans="2:16" outlineLevel="1" x14ac:dyDescent="0.25">
      <c r="B33" s="18" t="s">
        <v>36</v>
      </c>
      <c r="C33" s="97">
        <v>70.41</v>
      </c>
      <c r="D33" s="20">
        <f t="shared" si="8"/>
        <v>-2.48886915669152E-2</v>
      </c>
      <c r="E33" s="98">
        <v>73.209224126237984</v>
      </c>
      <c r="F33" s="22">
        <f t="shared" si="9"/>
        <v>-3.9375093475423339E-2</v>
      </c>
      <c r="G33" s="97">
        <v>77.612448886869601</v>
      </c>
      <c r="H33" s="20">
        <f t="shared" si="10"/>
        <v>1.6934602815377398E-2</v>
      </c>
      <c r="I33" s="98">
        <v>58.821938462865141</v>
      </c>
      <c r="J33" s="22">
        <f t="shared" si="11"/>
        <v>-9.6159519624075873E-2</v>
      </c>
    </row>
    <row r="34" spans="2:16" outlineLevel="1" x14ac:dyDescent="0.25">
      <c r="B34" s="18" t="s">
        <v>37</v>
      </c>
      <c r="C34" s="97">
        <v>66.551734262449102</v>
      </c>
      <c r="D34" s="20">
        <f t="shared" si="8"/>
        <v>5.2977605104920222E-4</v>
      </c>
      <c r="E34" s="98">
        <v>70.824221453658211</v>
      </c>
      <c r="F34" s="22">
        <f t="shared" si="9"/>
        <v>-2.7940962755171439E-2</v>
      </c>
      <c r="G34" s="97">
        <v>76.252784878724341</v>
      </c>
      <c r="H34" s="20">
        <f t="shared" si="10"/>
        <v>6.423984478331235E-2</v>
      </c>
      <c r="I34" s="98">
        <v>41.14879422597761</v>
      </c>
      <c r="J34" s="22">
        <f t="shared" si="11"/>
        <v>-0.24079715450225814</v>
      </c>
    </row>
    <row r="35" spans="2:16" outlineLevel="1" x14ac:dyDescent="0.25">
      <c r="B35" s="18" t="s">
        <v>38</v>
      </c>
      <c r="C35" s="97">
        <v>56.022798973625541</v>
      </c>
      <c r="D35" s="20">
        <f t="shared" si="8"/>
        <v>1.601013735265755E-2</v>
      </c>
      <c r="E35" s="98">
        <v>59.458632328488648</v>
      </c>
      <c r="F35" s="22">
        <f t="shared" si="9"/>
        <v>-7.5340956686922311E-3</v>
      </c>
      <c r="G35" s="97">
        <v>60.130471985487901</v>
      </c>
      <c r="H35" s="20">
        <f t="shared" si="10"/>
        <v>1.008688032064331E-2</v>
      </c>
      <c r="I35" s="98">
        <v>51.923531026908293</v>
      </c>
      <c r="J35" s="22">
        <f t="shared" si="11"/>
        <v>5.6859984264365782E-2</v>
      </c>
      <c r="L35" s="23"/>
      <c r="M35" s="23"/>
      <c r="N35" s="23"/>
    </row>
    <row r="36" spans="2:16" outlineLevel="1" x14ac:dyDescent="0.25">
      <c r="B36" s="18" t="s">
        <v>39</v>
      </c>
      <c r="C36" s="97">
        <v>49.681928206901645</v>
      </c>
      <c r="D36" s="20">
        <f t="shared" si="8"/>
        <v>2.494308719193894E-2</v>
      </c>
      <c r="E36" s="98">
        <v>54.19184837143311</v>
      </c>
      <c r="F36" s="22">
        <f t="shared" si="9"/>
        <v>2.406523546601691E-2</v>
      </c>
      <c r="G36" s="97">
        <v>51.413902864770513</v>
      </c>
      <c r="H36" s="20">
        <f t="shared" si="10"/>
        <v>2.9598980883504877E-2</v>
      </c>
      <c r="I36" s="98">
        <v>46.816974012860712</v>
      </c>
      <c r="J36" s="22">
        <f t="shared" si="11"/>
        <v>9.3152943585183223E-2</v>
      </c>
    </row>
    <row r="37" spans="2:16" outlineLevel="1" x14ac:dyDescent="0.25">
      <c r="B37" s="18" t="s">
        <v>40</v>
      </c>
      <c r="C37" s="97">
        <v>59.575789260725955</v>
      </c>
      <c r="D37" s="20">
        <f t="shared" si="8"/>
        <v>-7.9665830532518078E-2</v>
      </c>
      <c r="E37" s="98">
        <v>63.467570419228494</v>
      </c>
      <c r="F37" s="22">
        <f t="shared" si="9"/>
        <v>-7.3478292105916831E-2</v>
      </c>
      <c r="G37" s="97">
        <v>62.874422425300338</v>
      </c>
      <c r="H37" s="20">
        <f t="shared" si="10"/>
        <v>-6.4152365917303888E-2</v>
      </c>
      <c r="I37" s="98">
        <v>55.019082921471721</v>
      </c>
      <c r="J37" s="22">
        <f t="shared" si="11"/>
        <v>-3.4149426968933194E-2</v>
      </c>
    </row>
    <row r="38" spans="2:16" outlineLevel="1" x14ac:dyDescent="0.25">
      <c r="B38" s="18" t="s">
        <v>41</v>
      </c>
      <c r="C38" s="97">
        <v>65.067562027246566</v>
      </c>
      <c r="D38" s="20">
        <f t="shared" si="8"/>
        <v>-3.7868025500848446E-2</v>
      </c>
      <c r="E38" s="98">
        <v>66.080250362055224</v>
      </c>
      <c r="F38" s="22">
        <f t="shared" si="9"/>
        <v>-4.4511837300146628E-2</v>
      </c>
      <c r="G38" s="97">
        <v>68.423001632942373</v>
      </c>
      <c r="H38" s="20">
        <f t="shared" si="10"/>
        <v>-3.3063532432460963E-2</v>
      </c>
      <c r="I38" s="98">
        <v>69.751820162618912</v>
      </c>
      <c r="J38" s="22">
        <f t="shared" si="11"/>
        <v>-5.3925543616295535E-3</v>
      </c>
    </row>
    <row r="39" spans="2:16" outlineLevel="1" x14ac:dyDescent="0.25">
      <c r="B39" s="18" t="s">
        <v>42</v>
      </c>
      <c r="C39" s="97">
        <v>72.706421305454981</v>
      </c>
      <c r="D39" s="20">
        <f>C39/C52-1</f>
        <v>-7.4208695501026822E-3</v>
      </c>
      <c r="E39" s="98">
        <v>73.905716305434197</v>
      </c>
      <c r="F39" s="22">
        <f t="shared" si="9"/>
        <v>-1.2351779962124887E-2</v>
      </c>
      <c r="G39" s="97">
        <v>75.392644575135193</v>
      </c>
      <c r="H39" s="20">
        <f t="shared" si="10"/>
        <v>-6.6845247017761622E-3</v>
      </c>
      <c r="I39" s="98">
        <v>77.805629722206405</v>
      </c>
      <c r="J39" s="22">
        <f t="shared" si="11"/>
        <v>3.7961976016627652E-2</v>
      </c>
    </row>
    <row r="40" spans="2:16" outlineLevel="1" x14ac:dyDescent="0.25">
      <c r="B40" s="18" t="s">
        <v>43</v>
      </c>
      <c r="C40" s="97">
        <v>69.905525398542011</v>
      </c>
      <c r="D40" s="20">
        <f>C40/C53-1</f>
        <v>0.10663672820066972</v>
      </c>
      <c r="E40" s="98">
        <v>73.95768457866609</v>
      </c>
      <c r="F40" s="22">
        <f t="shared" si="9"/>
        <v>0.13658651573176739</v>
      </c>
      <c r="G40" s="97">
        <v>71.917100848268845</v>
      </c>
      <c r="H40" s="20">
        <f t="shared" si="10"/>
        <v>5.5431477080552405E-2</v>
      </c>
      <c r="I40" s="98">
        <v>73.22381357283308</v>
      </c>
      <c r="J40" s="22">
        <f t="shared" si="11"/>
        <v>0.11012452354204205</v>
      </c>
    </row>
    <row r="41" spans="2:16" ht="15" customHeight="1" x14ac:dyDescent="0.25">
      <c r="B41" s="85">
        <v>2012</v>
      </c>
      <c r="C41" s="101">
        <v>63.155891332918948</v>
      </c>
      <c r="D41" s="102">
        <f>C41/C54-1</f>
        <v>-6.3903897702469736E-3</v>
      </c>
      <c r="E41" s="101">
        <v>66.336803100943641</v>
      </c>
      <c r="F41" s="102">
        <f>E41/E54-1</f>
        <v>-1.7290611781754506E-2</v>
      </c>
      <c r="G41" s="101">
        <v>67.65053584464286</v>
      </c>
      <c r="H41" s="102">
        <f>G41/G54-1</f>
        <v>5.7628359113788274E-3</v>
      </c>
      <c r="I41" s="101">
        <v>58.090430246996789</v>
      </c>
      <c r="J41" s="102">
        <f>I41/I54-1</f>
        <v>-1.7320730175295007E-2</v>
      </c>
      <c r="M41" s="15"/>
      <c r="N41" s="15"/>
      <c r="O41" s="15"/>
      <c r="P41" s="15"/>
    </row>
    <row r="42" spans="2:16" hidden="1" outlineLevel="1" x14ac:dyDescent="0.25">
      <c r="B42" s="18" t="s">
        <v>32</v>
      </c>
      <c r="C42" s="97">
        <v>61.316912547451679</v>
      </c>
      <c r="D42" s="20">
        <f t="shared" ref="D42:D53" si="12">C42/C55-1</f>
        <v>9.5419818839440174E-2</v>
      </c>
      <c r="E42" s="98">
        <v>64.098115758484923</v>
      </c>
      <c r="F42" s="22">
        <f t="shared" ref="F42:F53" si="13">E42/E55-1</f>
        <v>9.7382567342662707E-2</v>
      </c>
      <c r="G42" s="97">
        <v>64.757269359181606</v>
      </c>
      <c r="H42" s="20">
        <f t="shared" ref="H42:H53" si="14">G42/G55-1</f>
        <v>9.5167755102005813E-2</v>
      </c>
      <c r="I42" s="98">
        <v>64.465254595089306</v>
      </c>
      <c r="J42" s="22">
        <f t="shared" ref="J42:J53" si="15">I42/I55-1</f>
        <v>0.14839140816470708</v>
      </c>
    </row>
    <row r="43" spans="2:16" hidden="1" outlineLevel="1" x14ac:dyDescent="0.25">
      <c r="B43" s="18" t="s">
        <v>33</v>
      </c>
      <c r="C43" s="97">
        <v>66.875281578891389</v>
      </c>
      <c r="D43" s="20">
        <f t="shared" si="12"/>
        <v>9.1118939073830729E-2</v>
      </c>
      <c r="E43" s="98">
        <v>69.8</v>
      </c>
      <c r="F43" s="22">
        <f t="shared" si="13"/>
        <v>7.9826732673267342E-2</v>
      </c>
      <c r="G43" s="97">
        <v>71</v>
      </c>
      <c r="H43" s="20">
        <f t="shared" si="14"/>
        <v>9.1803782869444905E-2</v>
      </c>
      <c r="I43" s="98">
        <v>65.61</v>
      </c>
      <c r="J43" s="22">
        <f t="shared" si="15"/>
        <v>0.13492475350285416</v>
      </c>
    </row>
    <row r="44" spans="2:16" hidden="1" outlineLevel="1" x14ac:dyDescent="0.25">
      <c r="B44" s="18" t="s">
        <v>34</v>
      </c>
      <c r="C44" s="97">
        <v>62.62</v>
      </c>
      <c r="D44" s="20">
        <f t="shared" si="12"/>
        <v>0.11081987234246893</v>
      </c>
      <c r="E44" s="98">
        <v>69.89</v>
      </c>
      <c r="F44" s="22">
        <f t="shared" si="13"/>
        <v>0.15961506553841054</v>
      </c>
      <c r="G44" s="97">
        <v>67.28</v>
      </c>
      <c r="H44" s="20">
        <f t="shared" si="14"/>
        <v>5.2071931196246979E-2</v>
      </c>
      <c r="I44" s="98">
        <v>47.53</v>
      </c>
      <c r="J44" s="22">
        <f t="shared" si="15"/>
        <v>0.10457820125493833</v>
      </c>
    </row>
    <row r="45" spans="2:16" hidden="1" outlineLevel="1" x14ac:dyDescent="0.25">
      <c r="B45" s="18" t="s">
        <v>35</v>
      </c>
      <c r="C45" s="97">
        <v>61.680984892869503</v>
      </c>
      <c r="D45" s="20">
        <f t="shared" si="12"/>
        <v>0.16991745383896695</v>
      </c>
      <c r="E45" s="98">
        <v>67.619655908414714</v>
      </c>
      <c r="F45" s="22">
        <f t="shared" si="13"/>
        <v>0.17931649422456308</v>
      </c>
      <c r="G45" s="97">
        <v>65.663431674512012</v>
      </c>
      <c r="H45" s="20">
        <f t="shared" si="14"/>
        <v>0.16829027928631768</v>
      </c>
      <c r="I45" s="98">
        <v>53.547814540823239</v>
      </c>
      <c r="J45" s="22">
        <f t="shared" si="15"/>
        <v>0.19598959001221661</v>
      </c>
    </row>
    <row r="46" spans="2:16" hidden="1" outlineLevel="1" x14ac:dyDescent="0.25">
      <c r="B46" s="18" t="s">
        <v>36</v>
      </c>
      <c r="C46" s="97">
        <v>72.207141267946596</v>
      </c>
      <c r="D46" s="20">
        <f t="shared" si="12"/>
        <v>8.8036657975689714E-2</v>
      </c>
      <c r="E46" s="98">
        <v>76.209999999999994</v>
      </c>
      <c r="F46" s="22">
        <f t="shared" si="13"/>
        <v>6.7816889574920269E-2</v>
      </c>
      <c r="G46" s="97">
        <v>76.319999999999993</v>
      </c>
      <c r="H46" s="20">
        <f t="shared" si="14"/>
        <v>7.7176603153649159E-2</v>
      </c>
      <c r="I46" s="98">
        <v>65.08</v>
      </c>
      <c r="J46" s="22">
        <f t="shared" si="15"/>
        <v>0.15999678609817281</v>
      </c>
    </row>
    <row r="47" spans="2:16" hidden="1" outlineLevel="1" x14ac:dyDescent="0.25">
      <c r="B47" s="18" t="s">
        <v>37</v>
      </c>
      <c r="C47" s="97">
        <v>66.516495416177889</v>
      </c>
      <c r="D47" s="20">
        <f t="shared" si="12"/>
        <v>0.11020050561954653</v>
      </c>
      <c r="E47" s="98">
        <v>72.86</v>
      </c>
      <c r="F47" s="22">
        <f t="shared" si="13"/>
        <v>8.5459489706793068E-2</v>
      </c>
      <c r="G47" s="97">
        <v>71.650000000000006</v>
      </c>
      <c r="H47" s="20">
        <f t="shared" si="14"/>
        <v>9.3161776208295022E-2</v>
      </c>
      <c r="I47" s="98">
        <v>54.2</v>
      </c>
      <c r="J47" s="22">
        <f t="shared" si="15"/>
        <v>0.16041055270434579</v>
      </c>
    </row>
    <row r="48" spans="2:16" hidden="1" outlineLevel="1" x14ac:dyDescent="0.25">
      <c r="B48" s="18" t="s">
        <v>38</v>
      </c>
      <c r="C48" s="97">
        <v>55.14</v>
      </c>
      <c r="D48" s="20">
        <f t="shared" si="12"/>
        <v>0.11074921090365808</v>
      </c>
      <c r="E48" s="98">
        <v>59.91</v>
      </c>
      <c r="F48" s="22">
        <f t="shared" si="13"/>
        <v>0.14386964814812964</v>
      </c>
      <c r="G48" s="97">
        <v>59.53</v>
      </c>
      <c r="H48" s="20">
        <f t="shared" si="14"/>
        <v>0.13919814848692913</v>
      </c>
      <c r="I48" s="98">
        <v>49.13</v>
      </c>
      <c r="J48" s="22">
        <f t="shared" si="15"/>
        <v>-2.4198057001118545E-2</v>
      </c>
      <c r="L48" s="23"/>
      <c r="M48" s="23"/>
      <c r="N48" s="23"/>
    </row>
    <row r="49" spans="2:16" hidden="1" outlineLevel="1" x14ac:dyDescent="0.25">
      <c r="B49" s="18" t="s">
        <v>39</v>
      </c>
      <c r="C49" s="97">
        <v>48.47286530124947</v>
      </c>
      <c r="D49" s="20">
        <f t="shared" si="12"/>
        <v>9.2167922798642055E-2</v>
      </c>
      <c r="E49" s="98">
        <v>52.918355681483774</v>
      </c>
      <c r="F49" s="22">
        <f t="shared" si="13"/>
        <v>9.2383080438528165E-2</v>
      </c>
      <c r="G49" s="97">
        <v>49.935852520611419</v>
      </c>
      <c r="H49" s="20">
        <f t="shared" si="14"/>
        <v>9.6456451057660653E-2</v>
      </c>
      <c r="I49" s="98">
        <v>42.827469191379926</v>
      </c>
      <c r="J49" s="22">
        <f t="shared" si="15"/>
        <v>-3.8077040704200926E-2</v>
      </c>
    </row>
    <row r="50" spans="2:16" hidden="1" outlineLevel="1" x14ac:dyDescent="0.25">
      <c r="B50" s="18" t="s">
        <v>40</v>
      </c>
      <c r="C50" s="97">
        <v>64.732779937093213</v>
      </c>
      <c r="D50" s="20">
        <f t="shared" si="12"/>
        <v>0.28307588975622822</v>
      </c>
      <c r="E50" s="98">
        <v>68.500899523968727</v>
      </c>
      <c r="F50" s="22">
        <f t="shared" si="13"/>
        <v>0.2282372390336207</v>
      </c>
      <c r="G50" s="97">
        <v>67.184464794772822</v>
      </c>
      <c r="H50" s="20">
        <f t="shared" si="14"/>
        <v>0.31659261662012539</v>
      </c>
      <c r="I50" s="98">
        <v>56.964383992452234</v>
      </c>
      <c r="J50" s="22">
        <f t="shared" si="15"/>
        <v>0.23817162041391637</v>
      </c>
    </row>
    <row r="51" spans="2:16" hidden="1" outlineLevel="1" x14ac:dyDescent="0.25">
      <c r="B51" s="18" t="s">
        <v>41</v>
      </c>
      <c r="C51" s="97">
        <v>67.628520568727808</v>
      </c>
      <c r="D51" s="20">
        <f t="shared" si="12"/>
        <v>0.1787627117731041</v>
      </c>
      <c r="E51" s="98">
        <v>69.158627957605532</v>
      </c>
      <c r="F51" s="22">
        <f t="shared" si="13"/>
        <v>0.1947350402938457</v>
      </c>
      <c r="G51" s="97">
        <v>70.762665312509924</v>
      </c>
      <c r="H51" s="20">
        <f t="shared" si="14"/>
        <v>0.1627521780163883</v>
      </c>
      <c r="I51" s="98">
        <v>70.13</v>
      </c>
      <c r="J51" s="22">
        <f t="shared" si="15"/>
        <v>0.21428151516519223</v>
      </c>
    </row>
    <row r="52" spans="2:16" hidden="1" outlineLevel="1" x14ac:dyDescent="0.25">
      <c r="B52" s="18" t="s">
        <v>42</v>
      </c>
      <c r="C52" s="97">
        <v>73.25</v>
      </c>
      <c r="D52" s="20">
        <f>C52/C65-1</f>
        <v>0.20180278838738097</v>
      </c>
      <c r="E52" s="98">
        <v>74.83</v>
      </c>
      <c r="F52" s="22">
        <f t="shared" si="13"/>
        <v>0.22913929040735859</v>
      </c>
      <c r="G52" s="97">
        <v>75.900000000000006</v>
      </c>
      <c r="H52" s="20">
        <f t="shared" si="14"/>
        <v>0.21284755512943443</v>
      </c>
      <c r="I52" s="98">
        <v>74.959999999999994</v>
      </c>
      <c r="J52" s="22">
        <f t="shared" si="15"/>
        <v>9.334889148191361E-2</v>
      </c>
    </row>
    <row r="53" spans="2:16" hidden="1" outlineLevel="1" x14ac:dyDescent="0.25">
      <c r="B53" s="18" t="s">
        <v>43</v>
      </c>
      <c r="C53" s="97">
        <v>63.169352342213095</v>
      </c>
      <c r="D53" s="20">
        <f t="shared" si="12"/>
        <v>8.4178259266423305E-2</v>
      </c>
      <c r="E53" s="98">
        <v>65.069999999999993</v>
      </c>
      <c r="F53" s="22">
        <f t="shared" si="13"/>
        <v>0.10082896295043131</v>
      </c>
      <c r="G53" s="97">
        <v>68.14</v>
      </c>
      <c r="H53" s="20">
        <f t="shared" si="14"/>
        <v>0.10923001790656039</v>
      </c>
      <c r="I53" s="98">
        <v>65.959999999999994</v>
      </c>
      <c r="J53" s="22">
        <f t="shared" si="15"/>
        <v>1.9632091513371419E-2</v>
      </c>
    </row>
    <row r="54" spans="2:16" ht="15" customHeight="1" collapsed="1" x14ac:dyDescent="0.25">
      <c r="B54" s="32">
        <v>2011</v>
      </c>
      <c r="C54" s="103">
        <v>63.562077784569098</v>
      </c>
      <c r="D54" s="34">
        <f>C54/C67-1</f>
        <v>0.13292697783112573</v>
      </c>
      <c r="E54" s="103">
        <v>67.503988357350664</v>
      </c>
      <c r="F54" s="34">
        <f>E54/E67-1</f>
        <v>0.13531091400353445</v>
      </c>
      <c r="G54" s="103">
        <v>67.262910727200278</v>
      </c>
      <c r="H54" s="34">
        <f>G54/G67-1</f>
        <v>0.13004998387293454</v>
      </c>
      <c r="I54" s="103">
        <v>59.114333669986991</v>
      </c>
      <c r="J54" s="34">
        <f>I54/I67-1</f>
        <v>0.11515895252531783</v>
      </c>
      <c r="M54" s="15"/>
      <c r="N54" s="15"/>
      <c r="O54" s="15"/>
      <c r="P54" s="15"/>
    </row>
    <row r="55" spans="2:16" hidden="1" outlineLevel="1" x14ac:dyDescent="0.25">
      <c r="B55" s="18" t="s">
        <v>32</v>
      </c>
      <c r="C55" s="97">
        <v>55.975719530448927</v>
      </c>
      <c r="D55" s="20">
        <f>C55/C68-1</f>
        <v>4.5511903302423162E-2</v>
      </c>
      <c r="E55" s="98">
        <v>58.41</v>
      </c>
      <c r="F55" s="22">
        <f>E55/E68-1</f>
        <v>5.2397657741426018E-2</v>
      </c>
      <c r="G55" s="97">
        <v>59.13</v>
      </c>
      <c r="H55" s="20">
        <f>G55/G68-1</f>
        <v>8.7612937132006019E-2</v>
      </c>
      <c r="I55" s="98">
        <v>56.135263758298194</v>
      </c>
      <c r="J55" s="22">
        <f>I55/I68-1</f>
        <v>-2.387901905193468E-2</v>
      </c>
    </row>
    <row r="56" spans="2:16" hidden="1" outlineLevel="1" x14ac:dyDescent="0.25">
      <c r="B56" s="18" t="s">
        <v>33</v>
      </c>
      <c r="C56" s="97">
        <v>61.290551546705636</v>
      </c>
      <c r="D56" s="20">
        <f t="shared" ref="D56:F106" si="16">C56/C69-1</f>
        <v>0.11613351176960762</v>
      </c>
      <c r="E56" s="98">
        <v>64.64</v>
      </c>
      <c r="F56" s="22">
        <f t="shared" si="16"/>
        <v>0.10085730566187268</v>
      </c>
      <c r="G56" s="97">
        <v>65.03</v>
      </c>
      <c r="H56" s="20">
        <f t="shared" ref="H56:H66" si="17">G56/G69-1</f>
        <v>0.19095136466173446</v>
      </c>
      <c r="I56" s="98">
        <v>57.81</v>
      </c>
      <c r="J56" s="22">
        <f t="shared" ref="J56:J66" si="18">I56/I69-1</f>
        <v>1.3015310863451646E-2</v>
      </c>
    </row>
    <row r="57" spans="2:16" hidden="1" outlineLevel="1" x14ac:dyDescent="0.25">
      <c r="B57" s="18" t="s">
        <v>34</v>
      </c>
      <c r="C57" s="97">
        <v>56.372776144118234</v>
      </c>
      <c r="D57" s="20">
        <f t="shared" si="16"/>
        <v>0.1051149329562584</v>
      </c>
      <c r="E57" s="98">
        <v>60.27</v>
      </c>
      <c r="F57" s="22">
        <f t="shared" si="16"/>
        <v>0.10150459793136801</v>
      </c>
      <c r="G57" s="97">
        <v>63.95</v>
      </c>
      <c r="H57" s="20">
        <f t="shared" si="17"/>
        <v>0.15475616110037338</v>
      </c>
      <c r="I57" s="98">
        <v>43.03</v>
      </c>
      <c r="J57" s="22">
        <f t="shared" si="18"/>
        <v>1.3513729680979303E-2</v>
      </c>
    </row>
    <row r="58" spans="2:16" hidden="1" outlineLevel="1" x14ac:dyDescent="0.25">
      <c r="B58" s="18" t="s">
        <v>35</v>
      </c>
      <c r="C58" s="97">
        <v>52.722510199732064</v>
      </c>
      <c r="D58" s="20">
        <f t="shared" si="16"/>
        <v>5.9118230753032686E-2</v>
      </c>
      <c r="E58" s="98">
        <v>57.338005734310293</v>
      </c>
      <c r="F58" s="22">
        <f t="shared" si="16"/>
        <v>5.3233022305479327E-2</v>
      </c>
      <c r="G58" s="97">
        <v>56.204723122941957</v>
      </c>
      <c r="H58" s="20">
        <f t="shared" si="17"/>
        <v>8.148399312953547E-2</v>
      </c>
      <c r="I58" s="98">
        <v>44.772809887313706</v>
      </c>
      <c r="J58" s="22">
        <f t="shared" si="18"/>
        <v>-2.3919557721523654E-2</v>
      </c>
    </row>
    <row r="59" spans="2:16" hidden="1" outlineLevel="1" x14ac:dyDescent="0.25">
      <c r="B59" s="18" t="s">
        <v>36</v>
      </c>
      <c r="C59" s="97">
        <v>66.364621760345088</v>
      </c>
      <c r="D59" s="20">
        <f t="shared" si="16"/>
        <v>4.8647891791392839E-2</v>
      </c>
      <c r="E59" s="98">
        <v>71.369914396407324</v>
      </c>
      <c r="F59" s="22">
        <f t="shared" si="16"/>
        <v>2.5724552980846971E-2</v>
      </c>
      <c r="G59" s="97">
        <v>70.851891673619704</v>
      </c>
      <c r="H59" s="20">
        <f t="shared" si="17"/>
        <v>9.2887423625169108E-2</v>
      </c>
      <c r="I59" s="98">
        <v>56.103603716788363</v>
      </c>
      <c r="J59" s="22">
        <f t="shared" si="18"/>
        <v>-0.12173444400769629</v>
      </c>
    </row>
    <row r="60" spans="2:16" hidden="1" outlineLevel="1" x14ac:dyDescent="0.25">
      <c r="B60" s="18" t="s">
        <v>37</v>
      </c>
      <c r="C60" s="97">
        <v>59.913948047662259</v>
      </c>
      <c r="D60" s="20">
        <f t="shared" si="16"/>
        <v>6.3081132242310378E-2</v>
      </c>
      <c r="E60" s="98">
        <v>67.123647350193707</v>
      </c>
      <c r="F60" s="22">
        <f t="shared" si="16"/>
        <v>9.6075234327134273E-2</v>
      </c>
      <c r="G60" s="97">
        <v>65.543821197739675</v>
      </c>
      <c r="H60" s="20">
        <f t="shared" si="17"/>
        <v>8.6421700608978469E-2</v>
      </c>
      <c r="I60" s="98">
        <v>46.707606953148165</v>
      </c>
      <c r="J60" s="22">
        <f t="shared" si="18"/>
        <v>-9.28800358681654E-2</v>
      </c>
    </row>
    <row r="61" spans="2:16" hidden="1" outlineLevel="1" x14ac:dyDescent="0.25">
      <c r="B61" s="18" t="s">
        <v>38</v>
      </c>
      <c r="C61" s="97">
        <v>49.642168960120578</v>
      </c>
      <c r="D61" s="20">
        <f t="shared" si="16"/>
        <v>7.3443333386952414E-2</v>
      </c>
      <c r="E61" s="98">
        <v>52.37484891481423</v>
      </c>
      <c r="F61" s="22">
        <f t="shared" si="16"/>
        <v>6.2154692517966126E-2</v>
      </c>
      <c r="G61" s="97">
        <v>52.256054031572219</v>
      </c>
      <c r="H61" s="20">
        <f t="shared" si="17"/>
        <v>7.410205102281453E-2</v>
      </c>
      <c r="I61" s="98">
        <v>50.348331802877254</v>
      </c>
      <c r="J61" s="22">
        <f t="shared" si="18"/>
        <v>7.8898167490600635E-2</v>
      </c>
      <c r="L61" s="23"/>
      <c r="M61" s="23"/>
      <c r="N61" s="23"/>
    </row>
    <row r="62" spans="2:16" hidden="1" outlineLevel="1" x14ac:dyDescent="0.25">
      <c r="B62" s="18" t="s">
        <v>39</v>
      </c>
      <c r="C62" s="97">
        <v>44.382245888562132</v>
      </c>
      <c r="D62" s="20">
        <f t="shared" si="16"/>
        <v>5.1243076318947756E-2</v>
      </c>
      <c r="E62" s="98">
        <v>48.443038554057559</v>
      </c>
      <c r="F62" s="22">
        <f t="shared" si="16"/>
        <v>9.0813748121088889E-2</v>
      </c>
      <c r="G62" s="97">
        <v>45.54294196768366</v>
      </c>
      <c r="H62" s="20">
        <f t="shared" si="17"/>
        <v>4.7204919928343525E-2</v>
      </c>
      <c r="I62" s="98">
        <v>44.522764299890397</v>
      </c>
      <c r="J62" s="22">
        <f t="shared" si="18"/>
        <v>5.3045513242440778E-2</v>
      </c>
    </row>
    <row r="63" spans="2:16" hidden="1" outlineLevel="1" x14ac:dyDescent="0.25">
      <c r="B63" s="18" t="s">
        <v>40</v>
      </c>
      <c r="C63" s="97">
        <v>50.451248015728673</v>
      </c>
      <c r="D63" s="20">
        <f t="shared" si="16"/>
        <v>-3.9832716267403034E-2</v>
      </c>
      <c r="E63" s="98">
        <v>55.771716853224028</v>
      </c>
      <c r="F63" s="22">
        <f t="shared" si="16"/>
        <v>-4.5498430163541936E-3</v>
      </c>
      <c r="G63" s="97">
        <v>51.02904569466947</v>
      </c>
      <c r="H63" s="20">
        <f t="shared" si="17"/>
        <v>-5.466754919100647E-2</v>
      </c>
      <c r="I63" s="98">
        <v>46.00685644322008</v>
      </c>
      <c r="J63" s="22">
        <f t="shared" si="18"/>
        <v>-0.11712039065016155</v>
      </c>
    </row>
    <row r="64" spans="2:16" hidden="1" outlineLevel="1" x14ac:dyDescent="0.25">
      <c r="B64" s="18" t="s">
        <v>41</v>
      </c>
      <c r="C64" s="97">
        <v>57.372463425654566</v>
      </c>
      <c r="D64" s="20">
        <f t="shared" si="16"/>
        <v>2.2417830811127804E-3</v>
      </c>
      <c r="E64" s="98">
        <v>57.886163563593087</v>
      </c>
      <c r="F64" s="22">
        <f t="shared" si="16"/>
        <v>1.5190521985146921E-2</v>
      </c>
      <c r="G64" s="97">
        <v>60.857908202957212</v>
      </c>
      <c r="H64" s="20">
        <f t="shared" si="17"/>
        <v>1.0425173550675959E-2</v>
      </c>
      <c r="I64" s="98">
        <v>57.754317367220594</v>
      </c>
      <c r="J64" s="22">
        <f t="shared" si="18"/>
        <v>-5.6610301090810222E-2</v>
      </c>
    </row>
    <row r="65" spans="2:15" hidden="1" outlineLevel="1" x14ac:dyDescent="0.25">
      <c r="B65" s="18" t="s">
        <v>42</v>
      </c>
      <c r="C65" s="97">
        <v>60.950099889757524</v>
      </c>
      <c r="D65" s="20">
        <f t="shared" si="16"/>
        <v>4.05339196311294E-3</v>
      </c>
      <c r="E65" s="98">
        <v>60.88</v>
      </c>
      <c r="F65" s="22">
        <f t="shared" si="16"/>
        <v>7.1133167907362349E-3</v>
      </c>
      <c r="G65" s="97">
        <v>62.58</v>
      </c>
      <c r="H65" s="20">
        <f t="shared" si="17"/>
        <v>-2.931596091205213E-2</v>
      </c>
      <c r="I65" s="98">
        <v>68.56</v>
      </c>
      <c r="J65" s="22">
        <f t="shared" si="18"/>
        <v>4.2262085740346622E-2</v>
      </c>
    </row>
    <row r="66" spans="2:15" hidden="1" outlineLevel="1" x14ac:dyDescent="0.25">
      <c r="B66" s="18" t="s">
        <v>43</v>
      </c>
      <c r="C66" s="97">
        <v>58.264728887807387</v>
      </c>
      <c r="D66" s="20">
        <f t="shared" si="16"/>
        <v>-2.2362553070906399E-2</v>
      </c>
      <c r="E66" s="98">
        <v>59.11</v>
      </c>
      <c r="F66" s="22">
        <f t="shared" si="16"/>
        <v>-3.4150326797385722E-2</v>
      </c>
      <c r="G66" s="97">
        <v>61.43</v>
      </c>
      <c r="H66" s="20">
        <f t="shared" si="17"/>
        <v>-2.4456090201683378E-2</v>
      </c>
      <c r="I66" s="98">
        <v>64.69</v>
      </c>
      <c r="J66" s="22">
        <f t="shared" si="18"/>
        <v>-2.6632560938910532E-2</v>
      </c>
    </row>
    <row r="67" spans="2:15" collapsed="1" x14ac:dyDescent="0.25">
      <c r="B67" s="32">
        <v>2010</v>
      </c>
      <c r="C67" s="103">
        <v>56.104302420489866</v>
      </c>
      <c r="D67" s="34">
        <f>C67/C80-1</f>
        <v>4.0435818049023187E-2</v>
      </c>
      <c r="E67" s="103">
        <v>59.458591936992967</v>
      </c>
      <c r="F67" s="34">
        <f>E67/E80-1</f>
        <v>4.5572847159077501E-2</v>
      </c>
      <c r="G67" s="103">
        <v>59.522066888293921</v>
      </c>
      <c r="H67" s="34">
        <f>G67/G80-1</f>
        <v>5.8326171297294671E-2</v>
      </c>
      <c r="I67" s="103">
        <v>53.009782628853443</v>
      </c>
      <c r="J67" s="34">
        <f>I67/I80-1</f>
        <v>-2.4803804613551916E-2</v>
      </c>
    </row>
    <row r="68" spans="2:15" ht="15" hidden="1" customHeight="1" outlineLevel="1" x14ac:dyDescent="0.25">
      <c r="B68" s="18" t="s">
        <v>32</v>
      </c>
      <c r="C68" s="97">
        <v>53.539055226095769</v>
      </c>
      <c r="D68" s="20">
        <f t="shared" si="16"/>
        <v>-7.6514199942942507E-2</v>
      </c>
      <c r="E68" s="98">
        <v>55.501833903122694</v>
      </c>
      <c r="F68" s="22">
        <f t="shared" si="16"/>
        <v>-6.8292195683688162E-2</v>
      </c>
      <c r="G68" s="97">
        <v>54.36676779141996</v>
      </c>
      <c r="H68" s="20">
        <f t="shared" ref="H68:H105" si="19">G68/G81-1</f>
        <v>-0.10285861730330104</v>
      </c>
      <c r="I68" s="98">
        <v>57.508510578039591</v>
      </c>
      <c r="J68" s="22">
        <f t="shared" ref="J68:J105" si="20">I68/I81-1</f>
        <v>-9.0055212372791349E-2</v>
      </c>
      <c r="L68" s="23"/>
      <c r="M68" s="23"/>
      <c r="N68" s="23"/>
    </row>
    <row r="69" spans="2:15" ht="15" hidden="1" customHeight="1" outlineLevel="1" x14ac:dyDescent="0.25">
      <c r="B69" s="18" t="s">
        <v>33</v>
      </c>
      <c r="C69" s="97">
        <v>54.913279549801061</v>
      </c>
      <c r="D69" s="20">
        <f t="shared" si="16"/>
        <v>-9.5231853005462996E-2</v>
      </c>
      <c r="E69" s="98">
        <v>58.71787348600666</v>
      </c>
      <c r="F69" s="22">
        <f t="shared" si="16"/>
        <v>-6.8118179876104357E-2</v>
      </c>
      <c r="G69" s="97">
        <v>54.603405251960439</v>
      </c>
      <c r="H69" s="20">
        <f t="shared" si="19"/>
        <v>-0.14628822307754163</v>
      </c>
      <c r="I69" s="98">
        <v>57.06725197541703</v>
      </c>
      <c r="J69" s="22">
        <f t="shared" si="20"/>
        <v>-7.5085057124521404E-2</v>
      </c>
      <c r="M69" s="23"/>
      <c r="N69" s="23"/>
      <c r="O69" s="23"/>
    </row>
    <row r="70" spans="2:15" ht="15" hidden="1" customHeight="1" outlineLevel="1" x14ac:dyDescent="0.25">
      <c r="B70" s="18" t="s">
        <v>34</v>
      </c>
      <c r="C70" s="97">
        <v>51.010781288890179</v>
      </c>
      <c r="D70" s="20">
        <f t="shared" si="16"/>
        <v>-0.10228116041542146</v>
      </c>
      <c r="E70" s="98">
        <v>54.716067561758173</v>
      </c>
      <c r="F70" s="22">
        <f t="shared" si="16"/>
        <v>-0.12384199260595408</v>
      </c>
      <c r="G70" s="97">
        <v>55.379656895756852</v>
      </c>
      <c r="H70" s="20">
        <f t="shared" si="19"/>
        <v>-7.6389978389645563E-2</v>
      </c>
      <c r="I70" s="98">
        <v>42.456257611373871</v>
      </c>
      <c r="J70" s="22">
        <f t="shared" si="20"/>
        <v>-0.18416107587675112</v>
      </c>
    </row>
    <row r="71" spans="2:15" ht="15" hidden="1" customHeight="1" outlineLevel="1" x14ac:dyDescent="0.25">
      <c r="B71" s="18" t="s">
        <v>35</v>
      </c>
      <c r="C71" s="97">
        <v>49.779626739355038</v>
      </c>
      <c r="D71" s="20">
        <f t="shared" si="16"/>
        <v>-9.6216339181741883E-2</v>
      </c>
      <c r="E71" s="98">
        <v>54.44</v>
      </c>
      <c r="F71" s="22">
        <f t="shared" si="16"/>
        <v>-8.9784317003845593E-2</v>
      </c>
      <c r="G71" s="97">
        <v>51.97</v>
      </c>
      <c r="H71" s="20">
        <f t="shared" si="19"/>
        <v>-8.1639865700653846E-2</v>
      </c>
      <c r="I71" s="98">
        <v>45.87</v>
      </c>
      <c r="J71" s="22">
        <f t="shared" si="20"/>
        <v>-0.19441517386722873</v>
      </c>
    </row>
    <row r="72" spans="2:15" ht="15" hidden="1" customHeight="1" outlineLevel="1" x14ac:dyDescent="0.25">
      <c r="B72" s="18" t="s">
        <v>36</v>
      </c>
      <c r="C72" s="97">
        <v>63.285896324051336</v>
      </c>
      <c r="D72" s="20">
        <f t="shared" si="16"/>
        <v>-0.11812677448346953</v>
      </c>
      <c r="E72" s="98">
        <v>69.58</v>
      </c>
      <c r="F72" s="22">
        <f t="shared" si="16"/>
        <v>-0.10346604818966632</v>
      </c>
      <c r="G72" s="97">
        <v>64.83</v>
      </c>
      <c r="H72" s="20">
        <f t="shared" si="19"/>
        <v>-9.7954640322805098E-2</v>
      </c>
      <c r="I72" s="98">
        <v>63.88</v>
      </c>
      <c r="J72" s="22">
        <f t="shared" si="20"/>
        <v>-0.21242756750092462</v>
      </c>
    </row>
    <row r="73" spans="2:15" ht="15" hidden="1" customHeight="1" outlineLevel="1" x14ac:dyDescent="0.25">
      <c r="B73" s="18" t="s">
        <v>37</v>
      </c>
      <c r="C73" s="97">
        <v>56.358772844823612</v>
      </c>
      <c r="D73" s="20">
        <f t="shared" si="16"/>
        <v>-0.14143615653805086</v>
      </c>
      <c r="E73" s="98">
        <v>61.24</v>
      </c>
      <c r="F73" s="22">
        <f t="shared" si="16"/>
        <v>-0.1560088202866593</v>
      </c>
      <c r="G73" s="97">
        <v>60.33</v>
      </c>
      <c r="H73" s="20">
        <f t="shared" si="19"/>
        <v>-0.11617345443891014</v>
      </c>
      <c r="I73" s="98">
        <v>51.49</v>
      </c>
      <c r="J73" s="22">
        <f t="shared" si="20"/>
        <v>-0.21124387254901955</v>
      </c>
      <c r="M73" s="15"/>
      <c r="N73" s="15"/>
      <c r="O73" s="15"/>
    </row>
    <row r="74" spans="2:15" ht="15" hidden="1" customHeight="1" outlineLevel="1" x14ac:dyDescent="0.25">
      <c r="B74" s="18" t="s">
        <v>38</v>
      </c>
      <c r="C74" s="97">
        <v>46.245728503887108</v>
      </c>
      <c r="D74" s="20">
        <f t="shared" si="16"/>
        <v>-0.16609189311090755</v>
      </c>
      <c r="E74" s="98">
        <v>49.310000966670231</v>
      </c>
      <c r="F74" s="22">
        <f t="shared" si="16"/>
        <v>-0.17789261476041629</v>
      </c>
      <c r="G74" s="97">
        <v>48.650921001232007</v>
      </c>
      <c r="H74" s="20">
        <f t="shared" si="19"/>
        <v>-0.18027091826062336</v>
      </c>
      <c r="I74" s="98">
        <v>46.666435554322959</v>
      </c>
      <c r="J74" s="22">
        <f t="shared" si="20"/>
        <v>-0.18013992350100216</v>
      </c>
    </row>
    <row r="75" spans="2:15" ht="15" hidden="1" customHeight="1" outlineLevel="1" x14ac:dyDescent="0.25">
      <c r="B75" s="18" t="s">
        <v>39</v>
      </c>
      <c r="C75" s="97">
        <v>42.218823494154968</v>
      </c>
      <c r="D75" s="20">
        <f t="shared" si="16"/>
        <v>-0.18192074877661413</v>
      </c>
      <c r="E75" s="98">
        <v>44.41</v>
      </c>
      <c r="F75" s="22">
        <f t="shared" si="16"/>
        <v>-0.22400838720950556</v>
      </c>
      <c r="G75" s="97">
        <v>43.49</v>
      </c>
      <c r="H75" s="20">
        <f t="shared" si="19"/>
        <v>-0.14909019761299158</v>
      </c>
      <c r="I75" s="98">
        <v>42.28</v>
      </c>
      <c r="J75" s="22">
        <f t="shared" si="20"/>
        <v>-0.23709852038975099</v>
      </c>
    </row>
    <row r="76" spans="2:15" ht="15" hidden="1" customHeight="1" outlineLevel="1" x14ac:dyDescent="0.25">
      <c r="B76" s="18" t="s">
        <v>40</v>
      </c>
      <c r="C76" s="97">
        <v>52.544227313809579</v>
      </c>
      <c r="D76" s="20">
        <f t="shared" si="16"/>
        <v>-0.13382983920848956</v>
      </c>
      <c r="E76" s="98">
        <v>56.026629220914671</v>
      </c>
      <c r="F76" s="22">
        <f t="shared" si="16"/>
        <v>-0.13725547858154186</v>
      </c>
      <c r="G76" s="97">
        <v>53.98</v>
      </c>
      <c r="H76" s="20">
        <f t="shared" si="19"/>
        <v>-8.2440931497535286E-2</v>
      </c>
      <c r="I76" s="98">
        <v>52.11</v>
      </c>
      <c r="J76" s="22">
        <f t="shared" si="20"/>
        <v>-0.24324716816729597</v>
      </c>
    </row>
    <row r="77" spans="2:15" ht="15" hidden="1" customHeight="1" outlineLevel="1" x14ac:dyDescent="0.25">
      <c r="B77" s="18" t="s">
        <v>41</v>
      </c>
      <c r="C77" s="97">
        <v>57.244134493454197</v>
      </c>
      <c r="D77" s="20">
        <f t="shared" si="16"/>
        <v>-0.1732634566793938</v>
      </c>
      <c r="E77" s="98">
        <v>57.02</v>
      </c>
      <c r="F77" s="22">
        <f t="shared" si="16"/>
        <v>-0.20871495975575904</v>
      </c>
      <c r="G77" s="97">
        <v>60.23</v>
      </c>
      <c r="H77" s="20">
        <f t="shared" si="19"/>
        <v>-0.16102521242512902</v>
      </c>
      <c r="I77" s="98">
        <v>61.22</v>
      </c>
      <c r="J77" s="22">
        <f t="shared" si="20"/>
        <v>-0.14995834490419324</v>
      </c>
    </row>
    <row r="78" spans="2:15" ht="15" hidden="1" customHeight="1" outlineLevel="1" x14ac:dyDescent="0.25">
      <c r="B78" s="18" t="s">
        <v>42</v>
      </c>
      <c r="C78" s="97">
        <v>60.704042611308388</v>
      </c>
      <c r="D78" s="20">
        <f t="shared" si="16"/>
        <v>-0.12847181637072957</v>
      </c>
      <c r="E78" s="98">
        <v>60.45</v>
      </c>
      <c r="F78" s="22">
        <f t="shared" si="16"/>
        <v>-0.15134072722167624</v>
      </c>
      <c r="G78" s="97">
        <v>64.47</v>
      </c>
      <c r="H78" s="20">
        <f t="shared" si="19"/>
        <v>-0.13509525087201513</v>
      </c>
      <c r="I78" s="98">
        <v>65.78</v>
      </c>
      <c r="J78" s="22">
        <f t="shared" si="20"/>
        <v>-0.10564242012236569</v>
      </c>
    </row>
    <row r="79" spans="2:15" ht="15" hidden="1" customHeight="1" outlineLevel="1" x14ac:dyDescent="0.25">
      <c r="B79" s="18" t="s">
        <v>43</v>
      </c>
      <c r="C79" s="97">
        <v>59.597480713147469</v>
      </c>
      <c r="D79" s="20">
        <f t="shared" si="16"/>
        <v>-9.7720527496153009E-2</v>
      </c>
      <c r="E79" s="98">
        <v>61.2</v>
      </c>
      <c r="F79" s="22">
        <f t="shared" si="16"/>
        <v>-0.11560693641618491</v>
      </c>
      <c r="G79" s="97">
        <v>62.97</v>
      </c>
      <c r="H79" s="20">
        <f t="shared" si="19"/>
        <v>-0.10324693819424668</v>
      </c>
      <c r="I79" s="98">
        <v>66.459999999999994</v>
      </c>
      <c r="J79" s="22">
        <f t="shared" si="20"/>
        <v>-4.0981240981241007E-2</v>
      </c>
    </row>
    <row r="80" spans="2:15" collapsed="1" x14ac:dyDescent="0.25">
      <c r="B80" s="32">
        <v>2009</v>
      </c>
      <c r="C80" s="103">
        <v>53.92384753313668</v>
      </c>
      <c r="D80" s="34">
        <f t="shared" si="16"/>
        <v>-0.12627383890505806</v>
      </c>
      <c r="E80" s="103">
        <v>56.867000801089766</v>
      </c>
      <c r="F80" s="34">
        <f>E80/E93-1</f>
        <v>-0.13599251003488066</v>
      </c>
      <c r="G80" s="103">
        <v>56.241703647309272</v>
      </c>
      <c r="H80" s="34">
        <f>G80/G93-1</f>
        <v>-0.12002217254634506</v>
      </c>
      <c r="I80" s="103">
        <v>54.358069565526627</v>
      </c>
      <c r="J80" s="34">
        <f>I80/I93-1</f>
        <v>-0.15964622936945139</v>
      </c>
    </row>
    <row r="81" spans="2:10" ht="15" hidden="1" customHeight="1" outlineLevel="1" x14ac:dyDescent="0.25">
      <c r="B81" s="18" t="s">
        <v>32</v>
      </c>
      <c r="C81" s="97">
        <v>57.974963148093735</v>
      </c>
      <c r="D81" s="20">
        <f t="shared" si="16"/>
        <v>-7.7130545293367381E-2</v>
      </c>
      <c r="E81" s="98">
        <v>59.57</v>
      </c>
      <c r="F81" s="22">
        <f t="shared" si="16"/>
        <v>-7.6863474353014105E-2</v>
      </c>
      <c r="G81" s="97">
        <v>60.6</v>
      </c>
      <c r="H81" s="20">
        <f t="shared" si="19"/>
        <v>-9.1181763647270597E-2</v>
      </c>
      <c r="I81" s="98">
        <v>63.2</v>
      </c>
      <c r="J81" s="22">
        <f t="shared" si="20"/>
        <v>-3.8198143357175307E-2</v>
      </c>
    </row>
    <row r="82" spans="2:10" ht="15" hidden="1" customHeight="1" outlineLevel="1" x14ac:dyDescent="0.25">
      <c r="B82" s="18" t="s">
        <v>33</v>
      </c>
      <c r="C82" s="97">
        <v>60.693206024341421</v>
      </c>
      <c r="D82" s="20">
        <f t="shared" si="16"/>
        <v>-7.1829271559538221E-2</v>
      </c>
      <c r="E82" s="98">
        <v>63.01</v>
      </c>
      <c r="F82" s="22">
        <f t="shared" si="16"/>
        <v>-7.1196933962264231E-2</v>
      </c>
      <c r="G82" s="97">
        <v>63.96</v>
      </c>
      <c r="H82" s="20">
        <f t="shared" si="19"/>
        <v>-7.1967498549042386E-2</v>
      </c>
      <c r="I82" s="98">
        <v>61.7</v>
      </c>
      <c r="J82" s="22">
        <f t="shared" si="20"/>
        <v>-5.9881151912235198E-2</v>
      </c>
    </row>
    <row r="83" spans="2:10" ht="15" hidden="1" customHeight="1" outlineLevel="1" x14ac:dyDescent="0.25">
      <c r="B83" s="18" t="s">
        <v>34</v>
      </c>
      <c r="C83" s="97">
        <v>56.822669904639113</v>
      </c>
      <c r="D83" s="20">
        <f t="shared" si="16"/>
        <v>-4.9017781936257276E-2</v>
      </c>
      <c r="E83" s="98">
        <v>62.45</v>
      </c>
      <c r="F83" s="22">
        <f t="shared" si="16"/>
        <v>-4.2618427104093248E-2</v>
      </c>
      <c r="G83" s="97">
        <v>59.96</v>
      </c>
      <c r="H83" s="20">
        <f t="shared" si="19"/>
        <v>-2.1540469973890364E-2</v>
      </c>
      <c r="I83" s="98">
        <v>52.04</v>
      </c>
      <c r="J83" s="22">
        <f t="shared" si="20"/>
        <v>-4.0029514849658776E-2</v>
      </c>
    </row>
    <row r="84" spans="2:10" ht="15" hidden="1" customHeight="1" outlineLevel="1" x14ac:dyDescent="0.25">
      <c r="B84" s="18" t="s">
        <v>35</v>
      </c>
      <c r="C84" s="97">
        <v>55.079139950689175</v>
      </c>
      <c r="D84" s="20">
        <f t="shared" si="16"/>
        <v>-4.5257818262839034E-2</v>
      </c>
      <c r="E84" s="98">
        <v>59.81</v>
      </c>
      <c r="F84" s="22">
        <f t="shared" si="16"/>
        <v>-1.9025750369033867E-2</v>
      </c>
      <c r="G84" s="97">
        <v>56.59</v>
      </c>
      <c r="H84" s="20">
        <f t="shared" si="19"/>
        <v>-2.1611341632088554E-2</v>
      </c>
      <c r="I84" s="98">
        <v>56.94</v>
      </c>
      <c r="J84" s="22">
        <f t="shared" si="20"/>
        <v>-5.9153998678122988E-2</v>
      </c>
    </row>
    <row r="85" spans="2:10" ht="13.5" hidden="1" customHeight="1" outlineLevel="1" x14ac:dyDescent="0.25">
      <c r="B85" s="18" t="s">
        <v>36</v>
      </c>
      <c r="C85" s="97">
        <v>71.763031797437264</v>
      </c>
      <c r="D85" s="20">
        <f t="shared" si="16"/>
        <v>-2.1725537089390734E-2</v>
      </c>
      <c r="E85" s="98">
        <v>77.61</v>
      </c>
      <c r="F85" s="22">
        <f t="shared" si="16"/>
        <v>-9.0113285272919175E-4</v>
      </c>
      <c r="G85" s="97">
        <v>71.87</v>
      </c>
      <c r="H85" s="20">
        <f t="shared" si="19"/>
        <v>-8.3414430696515662E-4</v>
      </c>
      <c r="I85" s="98">
        <v>81.11</v>
      </c>
      <c r="J85" s="22">
        <f t="shared" si="20"/>
        <v>3.4640603736235676E-3</v>
      </c>
    </row>
    <row r="86" spans="2:10" ht="13.5" hidden="1" customHeight="1" outlineLevel="1" x14ac:dyDescent="0.25">
      <c r="B86" s="18" t="s">
        <v>37</v>
      </c>
      <c r="C86" s="97">
        <v>65.643077418180823</v>
      </c>
      <c r="D86" s="20">
        <f t="shared" si="16"/>
        <v>2.7911086986943445E-2</v>
      </c>
      <c r="E86" s="98">
        <v>72.56</v>
      </c>
      <c r="F86" s="22">
        <f t="shared" si="16"/>
        <v>8.282345918519618E-2</v>
      </c>
      <c r="G86" s="97">
        <v>68.260000000000005</v>
      </c>
      <c r="H86" s="20">
        <f t="shared" si="19"/>
        <v>4.3730886850152917E-2</v>
      </c>
      <c r="I86" s="98">
        <v>65.28</v>
      </c>
      <c r="J86" s="22">
        <f t="shared" si="20"/>
        <v>-4.7980166253463463E-2</v>
      </c>
    </row>
    <row r="87" spans="2:10" ht="15" hidden="1" customHeight="1" outlineLevel="1" x14ac:dyDescent="0.25">
      <c r="B87" s="18" t="s">
        <v>38</v>
      </c>
      <c r="C87" s="97">
        <v>55.456624203364015</v>
      </c>
      <c r="D87" s="20">
        <f t="shared" si="16"/>
        <v>5.0001488404924466E-2</v>
      </c>
      <c r="E87" s="98">
        <v>59.98</v>
      </c>
      <c r="F87" s="22">
        <f t="shared" si="16"/>
        <v>0.1134211991832188</v>
      </c>
      <c r="G87" s="97">
        <v>59.35</v>
      </c>
      <c r="H87" s="20">
        <f t="shared" si="19"/>
        <v>0.11602106054907857</v>
      </c>
      <c r="I87" s="98">
        <v>56.92</v>
      </c>
      <c r="J87" s="22">
        <f t="shared" si="20"/>
        <v>-9.3978419770275323E-3</v>
      </c>
    </row>
    <row r="88" spans="2:10" ht="15" hidden="1" customHeight="1" outlineLevel="1" x14ac:dyDescent="0.25">
      <c r="B88" s="18" t="s">
        <v>39</v>
      </c>
      <c r="C88" s="97">
        <v>51.607253736137892</v>
      </c>
      <c r="D88" s="20">
        <f t="shared" si="16"/>
        <v>9.2375821819973281E-2</v>
      </c>
      <c r="E88" s="98">
        <v>57.23</v>
      </c>
      <c r="F88" s="22">
        <f t="shared" si="16"/>
        <v>0.19903624554787336</v>
      </c>
      <c r="G88" s="97">
        <v>51.11</v>
      </c>
      <c r="H88" s="20">
        <f t="shared" si="19"/>
        <v>2.5275827482447388E-2</v>
      </c>
      <c r="I88" s="98">
        <v>55.42</v>
      </c>
      <c r="J88" s="22">
        <f t="shared" si="20"/>
        <v>0.2058311575282854</v>
      </c>
    </row>
    <row r="89" spans="2:10" ht="15" hidden="1" customHeight="1" outlineLevel="1" x14ac:dyDescent="0.25">
      <c r="B89" s="18" t="s">
        <v>40</v>
      </c>
      <c r="C89" s="97">
        <v>60.662707736080876</v>
      </c>
      <c r="D89" s="20">
        <f t="shared" si="16"/>
        <v>1.989692699997514E-2</v>
      </c>
      <c r="E89" s="98">
        <v>64.94</v>
      </c>
      <c r="F89" s="22">
        <f t="shared" si="16"/>
        <v>2.0427404148334327E-2</v>
      </c>
      <c r="G89" s="97">
        <v>58.83</v>
      </c>
      <c r="H89" s="20">
        <f t="shared" si="19"/>
        <v>4.5680767863490956E-2</v>
      </c>
      <c r="I89" s="98">
        <v>68.86</v>
      </c>
      <c r="J89" s="22">
        <f t="shared" si="20"/>
        <v>0.1242448979591837</v>
      </c>
    </row>
    <row r="90" spans="2:10" ht="15" hidden="1" customHeight="1" outlineLevel="1" x14ac:dyDescent="0.25">
      <c r="B90" s="18" t="s">
        <v>41</v>
      </c>
      <c r="C90" s="97">
        <v>69.241084062320297</v>
      </c>
      <c r="D90" s="20">
        <f t="shared" si="16"/>
        <v>2.7754726081888892E-2</v>
      </c>
      <c r="E90" s="98">
        <v>72.06</v>
      </c>
      <c r="F90" s="22">
        <f t="shared" si="16"/>
        <v>7.0251002524877482E-2</v>
      </c>
      <c r="G90" s="97">
        <v>71.790000000000006</v>
      </c>
      <c r="H90" s="20">
        <f t="shared" si="19"/>
        <v>4.6044004079848655E-2</v>
      </c>
      <c r="I90" s="98">
        <v>72.02</v>
      </c>
      <c r="J90" s="22">
        <f t="shared" si="20"/>
        <v>-9.3535075653371491E-3</v>
      </c>
    </row>
    <row r="91" spans="2:10" ht="15" hidden="1" customHeight="1" outlineLevel="1" x14ac:dyDescent="0.25">
      <c r="B91" s="18" t="s">
        <v>42</v>
      </c>
      <c r="C91" s="97">
        <v>69.652414863419494</v>
      </c>
      <c r="D91" s="20">
        <f t="shared" si="16"/>
        <v>1.9612984767295005E-2</v>
      </c>
      <c r="E91" s="98">
        <v>71.23</v>
      </c>
      <c r="F91" s="22">
        <f t="shared" si="16"/>
        <v>5.1055039102847921E-2</v>
      </c>
      <c r="G91" s="97">
        <v>74.540000000000006</v>
      </c>
      <c r="H91" s="20">
        <f t="shared" si="19"/>
        <v>4.779308405960081E-2</v>
      </c>
      <c r="I91" s="98">
        <v>73.55</v>
      </c>
      <c r="J91" s="22">
        <f t="shared" si="20"/>
        <v>-4.6014345648938138E-3</v>
      </c>
    </row>
    <row r="92" spans="2:10" ht="15" hidden="1" customHeight="1" outlineLevel="1" x14ac:dyDescent="0.25">
      <c r="B92" s="18" t="s">
        <v>43</v>
      </c>
      <c r="C92" s="97">
        <v>66.052129666391551</v>
      </c>
      <c r="D92" s="20">
        <f t="shared" si="16"/>
        <v>1.1932664685926131E-2</v>
      </c>
      <c r="E92" s="98">
        <v>69.2</v>
      </c>
      <c r="F92" s="22">
        <f t="shared" si="16"/>
        <v>3.7636827110511417E-2</v>
      </c>
      <c r="G92" s="97">
        <v>70.22</v>
      </c>
      <c r="H92" s="20">
        <f t="shared" si="19"/>
        <v>4.6030090868464324E-2</v>
      </c>
      <c r="I92" s="98">
        <v>69.3</v>
      </c>
      <c r="J92" s="22">
        <f t="shared" si="20"/>
        <v>4.93039443155463E-3</v>
      </c>
    </row>
    <row r="93" spans="2:10" collapsed="1" x14ac:dyDescent="0.25">
      <c r="B93" s="32">
        <v>2008</v>
      </c>
      <c r="C93" s="103">
        <v>61.717103063000927</v>
      </c>
      <c r="D93" s="34">
        <f t="shared" si="16"/>
        <v>-3.5023520967877309E-3</v>
      </c>
      <c r="E93" s="103">
        <v>65.817717394308161</v>
      </c>
      <c r="F93" s="34">
        <f>E93/E106-1</f>
        <v>2.5365732768151794E-2</v>
      </c>
      <c r="G93" s="103">
        <v>63.912637219568246</v>
      </c>
      <c r="H93" s="34">
        <f>G93/G106-1</f>
        <v>1.1812566476002706E-2</v>
      </c>
      <c r="I93" s="103">
        <v>64.684745240971253</v>
      </c>
      <c r="J93" s="34">
        <f>I93/I106-1</f>
        <v>1.0161953465488427E-3</v>
      </c>
    </row>
    <row r="94" spans="2:10" ht="15" hidden="1" customHeight="1" outlineLevel="1" x14ac:dyDescent="0.25">
      <c r="B94" s="18" t="s">
        <v>32</v>
      </c>
      <c r="C94" s="97">
        <v>62.820329411079243</v>
      </c>
      <c r="D94" s="20">
        <f t="shared" si="16"/>
        <v>5.1172792302491832E-3</v>
      </c>
      <c r="E94" s="98">
        <v>64.53</v>
      </c>
      <c r="F94" s="22">
        <f t="shared" si="16"/>
        <v>3.5628310062590263E-2</v>
      </c>
      <c r="G94" s="97">
        <v>66.680000000000007</v>
      </c>
      <c r="H94" s="20">
        <f t="shared" si="19"/>
        <v>8.621993646952264E-3</v>
      </c>
      <c r="I94" s="98">
        <v>65.709999999999994</v>
      </c>
      <c r="J94" s="22">
        <f t="shared" si="20"/>
        <v>9.6803933620159821E-3</v>
      </c>
    </row>
    <row r="95" spans="2:10" ht="15" hidden="1" customHeight="1" outlineLevel="1" x14ac:dyDescent="0.25">
      <c r="B95" s="18" t="s">
        <v>33</v>
      </c>
      <c r="C95" s="97">
        <v>65.39013154004526</v>
      </c>
      <c r="D95" s="20">
        <f t="shared" si="16"/>
        <v>1.2115844891495975E-2</v>
      </c>
      <c r="E95" s="98">
        <v>67.84</v>
      </c>
      <c r="F95" s="22">
        <f t="shared" si="16"/>
        <v>4.3050430504304904E-2</v>
      </c>
      <c r="G95" s="97">
        <v>68.92</v>
      </c>
      <c r="H95" s="20">
        <f t="shared" si="19"/>
        <v>3.1119090365050894E-2</v>
      </c>
      <c r="I95" s="98">
        <v>65.63</v>
      </c>
      <c r="J95" s="22">
        <f t="shared" si="20"/>
        <v>-1.2042751768779336E-2</v>
      </c>
    </row>
    <row r="96" spans="2:10" ht="15" hidden="1" customHeight="1" outlineLevel="1" x14ac:dyDescent="0.25">
      <c r="B96" s="18" t="s">
        <v>34</v>
      </c>
      <c r="C96" s="97">
        <v>59.75155878343709</v>
      </c>
      <c r="D96" s="20">
        <f t="shared" si="16"/>
        <v>-7.0934011952755394E-2</v>
      </c>
      <c r="E96" s="98">
        <v>65.23</v>
      </c>
      <c r="F96" s="22">
        <f t="shared" si="16"/>
        <v>-2.4233358264771687E-2</v>
      </c>
      <c r="G96" s="97">
        <v>61.28</v>
      </c>
      <c r="H96" s="20">
        <f t="shared" si="19"/>
        <v>-0.10761613513907098</v>
      </c>
      <c r="I96" s="98">
        <v>54.21</v>
      </c>
      <c r="J96" s="22">
        <f t="shared" si="20"/>
        <v>-9.7252289758534505E-2</v>
      </c>
    </row>
    <row r="97" spans="2:12" ht="15" hidden="1" customHeight="1" outlineLevel="1" x14ac:dyDescent="0.25">
      <c r="B97" s="18" t="s">
        <v>35</v>
      </c>
      <c r="C97" s="97">
        <v>57.690066495723741</v>
      </c>
      <c r="D97" s="20">
        <f t="shared" si="16"/>
        <v>-8.1787987863093048E-2</v>
      </c>
      <c r="E97" s="98">
        <v>60.97</v>
      </c>
      <c r="F97" s="22">
        <f t="shared" si="16"/>
        <v>-5.7067738942158996E-2</v>
      </c>
      <c r="G97" s="97">
        <v>57.84</v>
      </c>
      <c r="H97" s="20">
        <f t="shared" si="19"/>
        <v>-9.0994813767090954E-2</v>
      </c>
      <c r="I97" s="98">
        <v>60.52</v>
      </c>
      <c r="J97" s="22">
        <f t="shared" si="20"/>
        <v>-0.11221945137157108</v>
      </c>
    </row>
    <row r="98" spans="2:12" ht="15" hidden="1" customHeight="1" outlineLevel="1" x14ac:dyDescent="0.25">
      <c r="B98" s="18" t="s">
        <v>36</v>
      </c>
      <c r="C98" s="97">
        <v>73.356746514597177</v>
      </c>
      <c r="D98" s="20">
        <f t="shared" si="16"/>
        <v>-7.486000149323413E-2</v>
      </c>
      <c r="E98" s="98">
        <v>77.680000000000007</v>
      </c>
      <c r="F98" s="22">
        <f t="shared" si="16"/>
        <v>-5.7738961669092537E-2</v>
      </c>
      <c r="G98" s="97">
        <v>71.930000000000007</v>
      </c>
      <c r="H98" s="20">
        <f t="shared" si="19"/>
        <v>-9.9974974974974873E-2</v>
      </c>
      <c r="I98" s="98">
        <v>80.83</v>
      </c>
      <c r="J98" s="22">
        <f t="shared" si="20"/>
        <v>-3.3596365375418435E-2</v>
      </c>
    </row>
    <row r="99" spans="2:12" ht="15" hidden="1" customHeight="1" outlineLevel="1" x14ac:dyDescent="0.25">
      <c r="B99" s="18" t="s">
        <v>37</v>
      </c>
      <c r="C99" s="97">
        <v>63.860657063828924</v>
      </c>
      <c r="D99" s="20">
        <f t="shared" si="16"/>
        <v>-9.0719090399179803E-2</v>
      </c>
      <c r="E99" s="98">
        <v>67.010000000000005</v>
      </c>
      <c r="F99" s="22">
        <f t="shared" si="16"/>
        <v>-7.661568141105124E-2</v>
      </c>
      <c r="G99" s="97">
        <v>65.400000000000006</v>
      </c>
      <c r="H99" s="20">
        <f t="shared" si="19"/>
        <v>-8.1718618365627549E-2</v>
      </c>
      <c r="I99" s="98">
        <v>68.569999999999993</v>
      </c>
      <c r="J99" s="22">
        <f t="shared" si="20"/>
        <v>-9.5501912676428047E-2</v>
      </c>
    </row>
    <row r="100" spans="2:12" ht="15" hidden="1" customHeight="1" outlineLevel="1" thickBot="1" x14ac:dyDescent="0.25">
      <c r="B100" s="18" t="s">
        <v>38</v>
      </c>
      <c r="C100" s="97">
        <v>52.815757706790627</v>
      </c>
      <c r="D100" s="20">
        <f t="shared" si="16"/>
        <v>-8.1411747683396096E-2</v>
      </c>
      <c r="E100" s="98">
        <v>53.87</v>
      </c>
      <c r="F100" s="22">
        <f t="shared" si="16"/>
        <v>-9.0033783783783905E-2</v>
      </c>
      <c r="G100" s="97">
        <v>53.18</v>
      </c>
      <c r="H100" s="20">
        <f t="shared" si="19"/>
        <v>-9.5732018364223848E-2</v>
      </c>
      <c r="I100" s="98">
        <v>57.46</v>
      </c>
      <c r="J100" s="22">
        <f t="shared" si="20"/>
        <v>-5.4156378600823007E-2</v>
      </c>
    </row>
    <row r="101" spans="2:12" ht="16.5" hidden="1" customHeight="1" outlineLevel="1" thickBot="1" x14ac:dyDescent="0.3">
      <c r="B101" s="18" t="s">
        <v>39</v>
      </c>
      <c r="C101" s="97">
        <v>47.243130711330338</v>
      </c>
      <c r="D101" s="20">
        <f t="shared" si="16"/>
        <v>-9.5136023733904174E-2</v>
      </c>
      <c r="E101" s="98">
        <v>47.73</v>
      </c>
      <c r="F101" s="22">
        <f t="shared" si="16"/>
        <v>-0.11447124304267164</v>
      </c>
      <c r="G101" s="97">
        <v>49.85</v>
      </c>
      <c r="H101" s="20">
        <f t="shared" si="19"/>
        <v>-5.5871212121212044E-2</v>
      </c>
      <c r="I101" s="98">
        <v>45.96</v>
      </c>
      <c r="J101" s="22">
        <f t="shared" si="20"/>
        <v>-0.15592286501377417</v>
      </c>
      <c r="L101" s="35" t="s">
        <v>44</v>
      </c>
    </row>
    <row r="102" spans="2:12" ht="15" hidden="1" customHeight="1" outlineLevel="1" x14ac:dyDescent="0.25">
      <c r="B102" s="18" t="s">
        <v>40</v>
      </c>
      <c r="C102" s="97">
        <v>59.479253373691513</v>
      </c>
      <c r="D102" s="20">
        <f t="shared" si="16"/>
        <v>-8.0337278871136064E-2</v>
      </c>
      <c r="E102" s="98">
        <v>63.64</v>
      </c>
      <c r="F102" s="22">
        <f t="shared" si="16"/>
        <v>-8.1408775981524295E-2</v>
      </c>
      <c r="G102" s="97">
        <v>56.26</v>
      </c>
      <c r="H102" s="20">
        <f t="shared" si="19"/>
        <v>-0.12490278425882728</v>
      </c>
      <c r="I102" s="98">
        <v>61.25</v>
      </c>
      <c r="J102" s="22">
        <f t="shared" si="20"/>
        <v>-6.0870898497393466E-2</v>
      </c>
    </row>
    <row r="103" spans="2:12" ht="15" hidden="1" customHeight="1" outlineLevel="1" x14ac:dyDescent="0.25">
      <c r="B103" s="18" t="s">
        <v>41</v>
      </c>
      <c r="C103" s="97">
        <v>67.371214459200985</v>
      </c>
      <c r="D103" s="20">
        <f t="shared" si="16"/>
        <v>-3.1740398771837874E-3</v>
      </c>
      <c r="E103" s="98">
        <v>67.33</v>
      </c>
      <c r="F103" s="22">
        <f t="shared" si="16"/>
        <v>-1.8942153577152787E-2</v>
      </c>
      <c r="G103" s="97">
        <v>68.63</v>
      </c>
      <c r="H103" s="20">
        <f t="shared" si="19"/>
        <v>-1.0382119682768587E-2</v>
      </c>
      <c r="I103" s="98">
        <v>72.7</v>
      </c>
      <c r="J103" s="22">
        <f t="shared" si="20"/>
        <v>-9.1317977374949511E-3</v>
      </c>
    </row>
    <row r="104" spans="2:12" ht="15" hidden="1" customHeight="1" outlineLevel="1" x14ac:dyDescent="0.25">
      <c r="B104" s="18" t="s">
        <v>42</v>
      </c>
      <c r="C104" s="97">
        <v>68.312600863273801</v>
      </c>
      <c r="D104" s="20">
        <f t="shared" si="16"/>
        <v>-1.1654096319740681E-2</v>
      </c>
      <c r="E104" s="98">
        <v>67.77</v>
      </c>
      <c r="F104" s="22">
        <f t="shared" si="16"/>
        <v>-3.0749427917620253E-2</v>
      </c>
      <c r="G104" s="97">
        <v>71.14</v>
      </c>
      <c r="H104" s="20">
        <f t="shared" si="19"/>
        <v>-1.6839741790626306E-3</v>
      </c>
      <c r="I104" s="98">
        <v>73.89</v>
      </c>
      <c r="J104" s="22">
        <f t="shared" si="20"/>
        <v>-9.7829000268024879E-3</v>
      </c>
    </row>
    <row r="105" spans="2:12" ht="15" hidden="1" customHeight="1" outlineLevel="1" x14ac:dyDescent="0.25">
      <c r="B105" s="18" t="s">
        <v>43</v>
      </c>
      <c r="C105" s="97">
        <v>65.27324590998569</v>
      </c>
      <c r="D105" s="20">
        <f t="shared" si="16"/>
        <v>-6.6156871770760572E-3</v>
      </c>
      <c r="E105" s="98">
        <v>66.69</v>
      </c>
      <c r="F105" s="22">
        <f t="shared" si="16"/>
        <v>-4.5239799570508166E-2</v>
      </c>
      <c r="G105" s="97">
        <v>67.13</v>
      </c>
      <c r="H105" s="20">
        <f t="shared" si="19"/>
        <v>-1.7849305047549335E-2</v>
      </c>
      <c r="I105" s="98">
        <v>68.959999999999994</v>
      </c>
      <c r="J105" s="22">
        <f t="shared" si="20"/>
        <v>3.0638170677028898E-2</v>
      </c>
    </row>
    <row r="106" spans="2:12" collapsed="1" x14ac:dyDescent="0.25">
      <c r="B106" s="32">
        <v>2007</v>
      </c>
      <c r="C106" s="103">
        <v>61.934017800105615</v>
      </c>
      <c r="D106" s="34">
        <f t="shared" si="16"/>
        <v>-4.782533547071699E-2</v>
      </c>
      <c r="E106" s="103">
        <v>64.189503599483345</v>
      </c>
      <c r="F106" s="34">
        <f>E106/E119-1</f>
        <v>-4.2822574517340728E-2</v>
      </c>
      <c r="G106" s="103">
        <v>63.166478987473681</v>
      </c>
      <c r="H106" s="34">
        <f>G106/G119-1</f>
        <v>-5.3994960589662244E-2</v>
      </c>
      <c r="I106" s="103">
        <v>64.619079632949976</v>
      </c>
      <c r="J106" s="34">
        <f>I106/I119-1</f>
        <v>-4.7618018101246662E-2</v>
      </c>
    </row>
    <row r="107" spans="2:12" ht="15" hidden="1" customHeight="1" outlineLevel="1" x14ac:dyDescent="0.25">
      <c r="B107" s="18" t="s">
        <v>32</v>
      </c>
      <c r="C107" s="97">
        <v>62.500496916329055</v>
      </c>
      <c r="D107" s="19"/>
      <c r="E107" s="98">
        <v>62.31</v>
      </c>
      <c r="F107" s="22"/>
      <c r="G107" s="97">
        <v>66.11</v>
      </c>
      <c r="H107" s="19"/>
      <c r="I107" s="98">
        <v>65.08</v>
      </c>
      <c r="J107" s="22"/>
    </row>
    <row r="108" spans="2:12" ht="15" hidden="1" customHeight="1" outlineLevel="1" x14ac:dyDescent="0.25">
      <c r="B108" s="18" t="s">
        <v>33</v>
      </c>
      <c r="C108" s="97">
        <v>64.607358801951591</v>
      </c>
      <c r="D108" s="19"/>
      <c r="E108" s="98">
        <v>65.040000000000006</v>
      </c>
      <c r="F108" s="22"/>
      <c r="G108" s="97">
        <v>66.84</v>
      </c>
      <c r="H108" s="19"/>
      <c r="I108" s="98">
        <v>66.430000000000007</v>
      </c>
      <c r="J108" s="22"/>
    </row>
    <row r="109" spans="2:12" ht="15" hidden="1" customHeight="1" outlineLevel="1" x14ac:dyDescent="0.25">
      <c r="B109" s="18" t="s">
        <v>34</v>
      </c>
      <c r="C109" s="97">
        <v>64.313578962271322</v>
      </c>
      <c r="D109" s="19"/>
      <c r="E109" s="98">
        <v>66.849999999999994</v>
      </c>
      <c r="F109" s="22"/>
      <c r="G109" s="97">
        <v>68.67</v>
      </c>
      <c r="H109" s="19"/>
      <c r="I109" s="98">
        <v>60.05</v>
      </c>
      <c r="J109" s="22"/>
    </row>
    <row r="110" spans="2:12" ht="15" hidden="1" customHeight="1" outlineLevel="1" x14ac:dyDescent="0.25">
      <c r="B110" s="18" t="s">
        <v>35</v>
      </c>
      <c r="C110" s="97">
        <v>62.828699399678577</v>
      </c>
      <c r="D110" s="19"/>
      <c r="E110" s="98">
        <v>64.66</v>
      </c>
      <c r="F110" s="22"/>
      <c r="G110" s="97">
        <v>63.63</v>
      </c>
      <c r="H110" s="19"/>
      <c r="I110" s="98">
        <v>68.17</v>
      </c>
      <c r="J110" s="22"/>
    </row>
    <row r="111" spans="2:12" ht="15" hidden="1" customHeight="1" outlineLevel="1" x14ac:dyDescent="0.25">
      <c r="B111" s="18" t="s">
        <v>36</v>
      </c>
      <c r="C111" s="97">
        <v>79.292589913958508</v>
      </c>
      <c r="D111" s="19"/>
      <c r="E111" s="98">
        <v>82.44</v>
      </c>
      <c r="F111" s="22"/>
      <c r="G111" s="97">
        <v>79.92</v>
      </c>
      <c r="H111" s="19"/>
      <c r="I111" s="98">
        <v>83.64</v>
      </c>
      <c r="J111" s="22"/>
    </row>
    <row r="112" spans="2:12" ht="15" hidden="1" customHeight="1" outlineLevel="1" x14ac:dyDescent="0.25">
      <c r="B112" s="18" t="s">
        <v>37</v>
      </c>
      <c r="C112" s="97">
        <v>70.232044233573689</v>
      </c>
      <c r="D112" s="19"/>
      <c r="E112" s="98">
        <v>72.569999999999993</v>
      </c>
      <c r="F112" s="22"/>
      <c r="G112" s="97">
        <v>71.22</v>
      </c>
      <c r="H112" s="19"/>
      <c r="I112" s="98">
        <v>75.81</v>
      </c>
      <c r="J112" s="22"/>
    </row>
    <row r="113" spans="2:10" ht="15" hidden="1" customHeight="1" outlineLevel="1" x14ac:dyDescent="0.25">
      <c r="B113" s="18" t="s">
        <v>38</v>
      </c>
      <c r="C113" s="97">
        <v>57.496661397088019</v>
      </c>
      <c r="D113" s="19"/>
      <c r="E113" s="98">
        <v>59.2</v>
      </c>
      <c r="F113" s="22"/>
      <c r="G113" s="97">
        <v>58.81</v>
      </c>
      <c r="H113" s="19"/>
      <c r="I113" s="98">
        <v>60.75</v>
      </c>
      <c r="J113" s="22"/>
    </row>
    <row r="114" spans="2:10" ht="15" hidden="1" customHeight="1" outlineLevel="1" x14ac:dyDescent="0.25">
      <c r="B114" s="18" t="s">
        <v>39</v>
      </c>
      <c r="C114" s="97">
        <v>52.210201699351792</v>
      </c>
      <c r="D114" s="19"/>
      <c r="E114" s="98">
        <v>53.9</v>
      </c>
      <c r="F114" s="22"/>
      <c r="G114" s="97">
        <v>52.8</v>
      </c>
      <c r="H114" s="19"/>
      <c r="I114" s="98">
        <v>54.45</v>
      </c>
      <c r="J114" s="22"/>
    </row>
    <row r="115" spans="2:10" ht="15" hidden="1" customHeight="1" outlineLevel="1" x14ac:dyDescent="0.25">
      <c r="B115" s="18" t="s">
        <v>40</v>
      </c>
      <c r="C115" s="97">
        <v>64.675072727403972</v>
      </c>
      <c r="D115" s="19"/>
      <c r="E115" s="98">
        <v>69.28</v>
      </c>
      <c r="F115" s="22"/>
      <c r="G115" s="97">
        <v>64.290000000000006</v>
      </c>
      <c r="H115" s="19"/>
      <c r="I115" s="98">
        <v>65.22</v>
      </c>
      <c r="J115" s="22"/>
    </row>
    <row r="116" spans="2:10" ht="15" hidden="1" customHeight="1" outlineLevel="1" x14ac:dyDescent="0.25">
      <c r="B116" s="18" t="s">
        <v>41</v>
      </c>
      <c r="C116" s="97">
        <v>67.585734274918323</v>
      </c>
      <c r="D116" s="19"/>
      <c r="E116" s="98">
        <v>68.63</v>
      </c>
      <c r="F116" s="22"/>
      <c r="G116" s="97">
        <v>69.349999999999994</v>
      </c>
      <c r="H116" s="19"/>
      <c r="I116" s="98">
        <v>73.37</v>
      </c>
      <c r="J116" s="22"/>
    </row>
    <row r="117" spans="2:10" ht="15" hidden="1" customHeight="1" outlineLevel="1" x14ac:dyDescent="0.25">
      <c r="B117" s="18" t="s">
        <v>42</v>
      </c>
      <c r="C117" s="97">
        <v>69.118109974353345</v>
      </c>
      <c r="D117" s="19"/>
      <c r="E117" s="98">
        <v>69.92</v>
      </c>
      <c r="F117" s="22"/>
      <c r="G117" s="97">
        <v>71.260000000000005</v>
      </c>
      <c r="H117" s="19"/>
      <c r="I117" s="98">
        <v>74.62</v>
      </c>
      <c r="J117" s="22"/>
    </row>
    <row r="118" spans="2:10" ht="15" hidden="1" customHeight="1" outlineLevel="1" x14ac:dyDescent="0.25">
      <c r="B118" s="18" t="s">
        <v>43</v>
      </c>
      <c r="C118" s="97">
        <v>65.707949146586728</v>
      </c>
      <c r="D118" s="19"/>
      <c r="E118" s="98">
        <v>69.849999999999994</v>
      </c>
      <c r="F118" s="22"/>
      <c r="G118" s="97">
        <v>68.349999999999994</v>
      </c>
      <c r="H118" s="19"/>
      <c r="I118" s="98">
        <v>66.91</v>
      </c>
      <c r="J118" s="22"/>
    </row>
    <row r="119" spans="2:10" collapsed="1" x14ac:dyDescent="0.25">
      <c r="B119" s="32">
        <v>2006</v>
      </c>
      <c r="C119" s="103">
        <v>65.044807541401354</v>
      </c>
      <c r="D119" s="33"/>
      <c r="E119" s="103">
        <v>67.06123848158623</v>
      </c>
      <c r="F119" s="34"/>
      <c r="G119" s="103">
        <v>66.771820821215186</v>
      </c>
      <c r="H119" s="34"/>
      <c r="I119" s="103">
        <v>67.849960269218485</v>
      </c>
      <c r="J119" s="34"/>
    </row>
    <row r="120" spans="2:10" ht="15" customHeight="1" x14ac:dyDescent="0.25">
      <c r="B120" s="235" t="s">
        <v>45</v>
      </c>
      <c r="C120" s="235"/>
      <c r="D120" s="235"/>
      <c r="E120" s="235"/>
      <c r="F120" s="235"/>
      <c r="G120" s="235"/>
      <c r="H120" s="235"/>
      <c r="I120" s="36"/>
      <c r="J120" s="36"/>
    </row>
  </sheetData>
  <mergeCells count="6">
    <mergeCell ref="B120:H120"/>
    <mergeCell ref="B5:J5"/>
    <mergeCell ref="C6:D6"/>
    <mergeCell ref="E6:F6"/>
    <mergeCell ref="G6:H6"/>
    <mergeCell ref="I6:J6"/>
  </mergeCells>
  <hyperlinks>
    <hyperlink ref="L10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I23" sqref="I23"/>
    </sheetView>
  </sheetViews>
  <sheetFormatPr baseColWidth="10" defaultRowHeight="12.75" x14ac:dyDescent="0.25"/>
  <cols>
    <col min="1" max="1" width="15.7109375" style="104" customWidth="1"/>
    <col min="2" max="2" width="21.7109375" style="104" customWidth="1"/>
    <col min="3" max="4" width="11.140625" style="104" customWidth="1"/>
    <col min="5" max="6" width="10.7109375" style="104" customWidth="1"/>
    <col min="7" max="12" width="11.42578125" style="104"/>
    <col min="13" max="13" width="13.7109375" style="104" customWidth="1"/>
    <col min="14" max="256" width="11.42578125" style="104"/>
    <col min="257" max="257" width="13.28515625" style="104" customWidth="1"/>
    <col min="258" max="258" width="30.85546875" style="104" customWidth="1"/>
    <col min="259" max="261" width="12.7109375" style="104" customWidth="1"/>
    <col min="262" max="262" width="10.7109375" style="104" customWidth="1"/>
    <col min="263" max="268" width="11.42578125" style="104"/>
    <col min="269" max="269" width="13.7109375" style="104" customWidth="1"/>
    <col min="270" max="512" width="11.42578125" style="104"/>
    <col min="513" max="513" width="13.28515625" style="104" customWidth="1"/>
    <col min="514" max="514" width="30.85546875" style="104" customWidth="1"/>
    <col min="515" max="517" width="12.7109375" style="104" customWidth="1"/>
    <col min="518" max="518" width="10.7109375" style="104" customWidth="1"/>
    <col min="519" max="524" width="11.42578125" style="104"/>
    <col min="525" max="525" width="13.7109375" style="104" customWidth="1"/>
    <col min="526" max="768" width="11.42578125" style="104"/>
    <col min="769" max="769" width="13.28515625" style="104" customWidth="1"/>
    <col min="770" max="770" width="30.85546875" style="104" customWidth="1"/>
    <col min="771" max="773" width="12.7109375" style="104" customWidth="1"/>
    <col min="774" max="774" width="10.7109375" style="104" customWidth="1"/>
    <col min="775" max="780" width="11.42578125" style="104"/>
    <col min="781" max="781" width="13.7109375" style="104" customWidth="1"/>
    <col min="782" max="1024" width="11.42578125" style="104"/>
    <col min="1025" max="1025" width="13.28515625" style="104" customWidth="1"/>
    <col min="1026" max="1026" width="30.85546875" style="104" customWidth="1"/>
    <col min="1027" max="1029" width="12.7109375" style="104" customWidth="1"/>
    <col min="1030" max="1030" width="10.7109375" style="104" customWidth="1"/>
    <col min="1031" max="1036" width="11.42578125" style="104"/>
    <col min="1037" max="1037" width="13.7109375" style="104" customWidth="1"/>
    <col min="1038" max="1280" width="11.42578125" style="104"/>
    <col min="1281" max="1281" width="13.28515625" style="104" customWidth="1"/>
    <col min="1282" max="1282" width="30.85546875" style="104" customWidth="1"/>
    <col min="1283" max="1285" width="12.7109375" style="104" customWidth="1"/>
    <col min="1286" max="1286" width="10.7109375" style="104" customWidth="1"/>
    <col min="1287" max="1292" width="11.42578125" style="104"/>
    <col min="1293" max="1293" width="13.7109375" style="104" customWidth="1"/>
    <col min="1294" max="1536" width="11.42578125" style="104"/>
    <col min="1537" max="1537" width="13.28515625" style="104" customWidth="1"/>
    <col min="1538" max="1538" width="30.85546875" style="104" customWidth="1"/>
    <col min="1539" max="1541" width="12.7109375" style="104" customWidth="1"/>
    <col min="1542" max="1542" width="10.7109375" style="104" customWidth="1"/>
    <col min="1543" max="1548" width="11.42578125" style="104"/>
    <col min="1549" max="1549" width="13.7109375" style="104" customWidth="1"/>
    <col min="1550" max="1792" width="11.42578125" style="104"/>
    <col min="1793" max="1793" width="13.28515625" style="104" customWidth="1"/>
    <col min="1794" max="1794" width="30.85546875" style="104" customWidth="1"/>
    <col min="1795" max="1797" width="12.7109375" style="104" customWidth="1"/>
    <col min="1798" max="1798" width="10.7109375" style="104" customWidth="1"/>
    <col min="1799" max="1804" width="11.42578125" style="104"/>
    <col min="1805" max="1805" width="13.7109375" style="104" customWidth="1"/>
    <col min="1806" max="2048" width="11.42578125" style="104"/>
    <col min="2049" max="2049" width="13.28515625" style="104" customWidth="1"/>
    <col min="2050" max="2050" width="30.85546875" style="104" customWidth="1"/>
    <col min="2051" max="2053" width="12.7109375" style="104" customWidth="1"/>
    <col min="2054" max="2054" width="10.7109375" style="104" customWidth="1"/>
    <col min="2055" max="2060" width="11.42578125" style="104"/>
    <col min="2061" max="2061" width="13.7109375" style="104" customWidth="1"/>
    <col min="2062" max="2304" width="11.42578125" style="104"/>
    <col min="2305" max="2305" width="13.28515625" style="104" customWidth="1"/>
    <col min="2306" max="2306" width="30.85546875" style="104" customWidth="1"/>
    <col min="2307" max="2309" width="12.7109375" style="104" customWidth="1"/>
    <col min="2310" max="2310" width="10.7109375" style="104" customWidth="1"/>
    <col min="2311" max="2316" width="11.42578125" style="104"/>
    <col min="2317" max="2317" width="13.7109375" style="104" customWidth="1"/>
    <col min="2318" max="2560" width="11.42578125" style="104"/>
    <col min="2561" max="2561" width="13.28515625" style="104" customWidth="1"/>
    <col min="2562" max="2562" width="30.85546875" style="104" customWidth="1"/>
    <col min="2563" max="2565" width="12.7109375" style="104" customWidth="1"/>
    <col min="2566" max="2566" width="10.7109375" style="104" customWidth="1"/>
    <col min="2567" max="2572" width="11.42578125" style="104"/>
    <col min="2573" max="2573" width="13.7109375" style="104" customWidth="1"/>
    <col min="2574" max="2816" width="11.42578125" style="104"/>
    <col min="2817" max="2817" width="13.28515625" style="104" customWidth="1"/>
    <col min="2818" max="2818" width="30.85546875" style="104" customWidth="1"/>
    <col min="2819" max="2821" width="12.7109375" style="104" customWidth="1"/>
    <col min="2822" max="2822" width="10.7109375" style="104" customWidth="1"/>
    <col min="2823" max="2828" width="11.42578125" style="104"/>
    <col min="2829" max="2829" width="13.7109375" style="104" customWidth="1"/>
    <col min="2830" max="3072" width="11.42578125" style="104"/>
    <col min="3073" max="3073" width="13.28515625" style="104" customWidth="1"/>
    <col min="3074" max="3074" width="30.85546875" style="104" customWidth="1"/>
    <col min="3075" max="3077" width="12.7109375" style="104" customWidth="1"/>
    <col min="3078" max="3078" width="10.7109375" style="104" customWidth="1"/>
    <col min="3079" max="3084" width="11.42578125" style="104"/>
    <col min="3085" max="3085" width="13.7109375" style="104" customWidth="1"/>
    <col min="3086" max="3328" width="11.42578125" style="104"/>
    <col min="3329" max="3329" width="13.28515625" style="104" customWidth="1"/>
    <col min="3330" max="3330" width="30.85546875" style="104" customWidth="1"/>
    <col min="3331" max="3333" width="12.7109375" style="104" customWidth="1"/>
    <col min="3334" max="3334" width="10.7109375" style="104" customWidth="1"/>
    <col min="3335" max="3340" width="11.42578125" style="104"/>
    <col min="3341" max="3341" width="13.7109375" style="104" customWidth="1"/>
    <col min="3342" max="3584" width="11.42578125" style="104"/>
    <col min="3585" max="3585" width="13.28515625" style="104" customWidth="1"/>
    <col min="3586" max="3586" width="30.85546875" style="104" customWidth="1"/>
    <col min="3587" max="3589" width="12.7109375" style="104" customWidth="1"/>
    <col min="3590" max="3590" width="10.7109375" style="104" customWidth="1"/>
    <col min="3591" max="3596" width="11.42578125" style="104"/>
    <col min="3597" max="3597" width="13.7109375" style="104" customWidth="1"/>
    <col min="3598" max="3840" width="11.42578125" style="104"/>
    <col min="3841" max="3841" width="13.28515625" style="104" customWidth="1"/>
    <col min="3842" max="3842" width="30.85546875" style="104" customWidth="1"/>
    <col min="3843" max="3845" width="12.7109375" style="104" customWidth="1"/>
    <col min="3846" max="3846" width="10.7109375" style="104" customWidth="1"/>
    <col min="3847" max="3852" width="11.42578125" style="104"/>
    <col min="3853" max="3853" width="13.7109375" style="104" customWidth="1"/>
    <col min="3854" max="4096" width="11.42578125" style="104"/>
    <col min="4097" max="4097" width="13.28515625" style="104" customWidth="1"/>
    <col min="4098" max="4098" width="30.85546875" style="104" customWidth="1"/>
    <col min="4099" max="4101" width="12.7109375" style="104" customWidth="1"/>
    <col min="4102" max="4102" width="10.7109375" style="104" customWidth="1"/>
    <col min="4103" max="4108" width="11.42578125" style="104"/>
    <col min="4109" max="4109" width="13.7109375" style="104" customWidth="1"/>
    <col min="4110" max="4352" width="11.42578125" style="104"/>
    <col min="4353" max="4353" width="13.28515625" style="104" customWidth="1"/>
    <col min="4354" max="4354" width="30.85546875" style="104" customWidth="1"/>
    <col min="4355" max="4357" width="12.7109375" style="104" customWidth="1"/>
    <col min="4358" max="4358" width="10.7109375" style="104" customWidth="1"/>
    <col min="4359" max="4364" width="11.42578125" style="104"/>
    <col min="4365" max="4365" width="13.7109375" style="104" customWidth="1"/>
    <col min="4366" max="4608" width="11.42578125" style="104"/>
    <col min="4609" max="4609" width="13.28515625" style="104" customWidth="1"/>
    <col min="4610" max="4610" width="30.85546875" style="104" customWidth="1"/>
    <col min="4611" max="4613" width="12.7109375" style="104" customWidth="1"/>
    <col min="4614" max="4614" width="10.7109375" style="104" customWidth="1"/>
    <col min="4615" max="4620" width="11.42578125" style="104"/>
    <col min="4621" max="4621" width="13.7109375" style="104" customWidth="1"/>
    <col min="4622" max="4864" width="11.42578125" style="104"/>
    <col min="4865" max="4865" width="13.28515625" style="104" customWidth="1"/>
    <col min="4866" max="4866" width="30.85546875" style="104" customWidth="1"/>
    <col min="4867" max="4869" width="12.7109375" style="104" customWidth="1"/>
    <col min="4870" max="4870" width="10.7109375" style="104" customWidth="1"/>
    <col min="4871" max="4876" width="11.42578125" style="104"/>
    <col min="4877" max="4877" width="13.7109375" style="104" customWidth="1"/>
    <col min="4878" max="5120" width="11.42578125" style="104"/>
    <col min="5121" max="5121" width="13.28515625" style="104" customWidth="1"/>
    <col min="5122" max="5122" width="30.85546875" style="104" customWidth="1"/>
    <col min="5123" max="5125" width="12.7109375" style="104" customWidth="1"/>
    <col min="5126" max="5126" width="10.7109375" style="104" customWidth="1"/>
    <col min="5127" max="5132" width="11.42578125" style="104"/>
    <col min="5133" max="5133" width="13.7109375" style="104" customWidth="1"/>
    <col min="5134" max="5376" width="11.42578125" style="104"/>
    <col min="5377" max="5377" width="13.28515625" style="104" customWidth="1"/>
    <col min="5378" max="5378" width="30.85546875" style="104" customWidth="1"/>
    <col min="5379" max="5381" width="12.7109375" style="104" customWidth="1"/>
    <col min="5382" max="5382" width="10.7109375" style="104" customWidth="1"/>
    <col min="5383" max="5388" width="11.42578125" style="104"/>
    <col min="5389" max="5389" width="13.7109375" style="104" customWidth="1"/>
    <col min="5390" max="5632" width="11.42578125" style="104"/>
    <col min="5633" max="5633" width="13.28515625" style="104" customWidth="1"/>
    <col min="5634" max="5634" width="30.85546875" style="104" customWidth="1"/>
    <col min="5635" max="5637" width="12.7109375" style="104" customWidth="1"/>
    <col min="5638" max="5638" width="10.7109375" style="104" customWidth="1"/>
    <col min="5639" max="5644" width="11.42578125" style="104"/>
    <col min="5645" max="5645" width="13.7109375" style="104" customWidth="1"/>
    <col min="5646" max="5888" width="11.42578125" style="104"/>
    <col min="5889" max="5889" width="13.28515625" style="104" customWidth="1"/>
    <col min="5890" max="5890" width="30.85546875" style="104" customWidth="1"/>
    <col min="5891" max="5893" width="12.7109375" style="104" customWidth="1"/>
    <col min="5894" max="5894" width="10.7109375" style="104" customWidth="1"/>
    <col min="5895" max="5900" width="11.42578125" style="104"/>
    <col min="5901" max="5901" width="13.7109375" style="104" customWidth="1"/>
    <col min="5902" max="6144" width="11.42578125" style="104"/>
    <col min="6145" max="6145" width="13.28515625" style="104" customWidth="1"/>
    <col min="6146" max="6146" width="30.85546875" style="104" customWidth="1"/>
    <col min="6147" max="6149" width="12.7109375" style="104" customWidth="1"/>
    <col min="6150" max="6150" width="10.7109375" style="104" customWidth="1"/>
    <col min="6151" max="6156" width="11.42578125" style="104"/>
    <col min="6157" max="6157" width="13.7109375" style="104" customWidth="1"/>
    <col min="6158" max="6400" width="11.42578125" style="104"/>
    <col min="6401" max="6401" width="13.28515625" style="104" customWidth="1"/>
    <col min="6402" max="6402" width="30.85546875" style="104" customWidth="1"/>
    <col min="6403" max="6405" width="12.7109375" style="104" customWidth="1"/>
    <col min="6406" max="6406" width="10.7109375" style="104" customWidth="1"/>
    <col min="6407" max="6412" width="11.42578125" style="104"/>
    <col min="6413" max="6413" width="13.7109375" style="104" customWidth="1"/>
    <col min="6414" max="6656" width="11.42578125" style="104"/>
    <col min="6657" max="6657" width="13.28515625" style="104" customWidth="1"/>
    <col min="6658" max="6658" width="30.85546875" style="104" customWidth="1"/>
    <col min="6659" max="6661" width="12.7109375" style="104" customWidth="1"/>
    <col min="6662" max="6662" width="10.7109375" style="104" customWidth="1"/>
    <col min="6663" max="6668" width="11.42578125" style="104"/>
    <col min="6669" max="6669" width="13.7109375" style="104" customWidth="1"/>
    <col min="6670" max="6912" width="11.42578125" style="104"/>
    <col min="6913" max="6913" width="13.28515625" style="104" customWidth="1"/>
    <col min="6914" max="6914" width="30.85546875" style="104" customWidth="1"/>
    <col min="6915" max="6917" width="12.7109375" style="104" customWidth="1"/>
    <col min="6918" max="6918" width="10.7109375" style="104" customWidth="1"/>
    <col min="6919" max="6924" width="11.42578125" style="104"/>
    <col min="6925" max="6925" width="13.7109375" style="104" customWidth="1"/>
    <col min="6926" max="7168" width="11.42578125" style="104"/>
    <col min="7169" max="7169" width="13.28515625" style="104" customWidth="1"/>
    <col min="7170" max="7170" width="30.85546875" style="104" customWidth="1"/>
    <col min="7171" max="7173" width="12.7109375" style="104" customWidth="1"/>
    <col min="7174" max="7174" width="10.7109375" style="104" customWidth="1"/>
    <col min="7175" max="7180" width="11.42578125" style="104"/>
    <col min="7181" max="7181" width="13.7109375" style="104" customWidth="1"/>
    <col min="7182" max="7424" width="11.42578125" style="104"/>
    <col min="7425" max="7425" width="13.28515625" style="104" customWidth="1"/>
    <col min="7426" max="7426" width="30.85546875" style="104" customWidth="1"/>
    <col min="7427" max="7429" width="12.7109375" style="104" customWidth="1"/>
    <col min="7430" max="7430" width="10.7109375" style="104" customWidth="1"/>
    <col min="7431" max="7436" width="11.42578125" style="104"/>
    <col min="7437" max="7437" width="13.7109375" style="104" customWidth="1"/>
    <col min="7438" max="7680" width="11.42578125" style="104"/>
    <col min="7681" max="7681" width="13.28515625" style="104" customWidth="1"/>
    <col min="7682" max="7682" width="30.85546875" style="104" customWidth="1"/>
    <col min="7683" max="7685" width="12.7109375" style="104" customWidth="1"/>
    <col min="7686" max="7686" width="10.7109375" style="104" customWidth="1"/>
    <col min="7687" max="7692" width="11.42578125" style="104"/>
    <col min="7693" max="7693" width="13.7109375" style="104" customWidth="1"/>
    <col min="7694" max="7936" width="11.42578125" style="104"/>
    <col min="7937" max="7937" width="13.28515625" style="104" customWidth="1"/>
    <col min="7938" max="7938" width="30.85546875" style="104" customWidth="1"/>
    <col min="7939" max="7941" width="12.7109375" style="104" customWidth="1"/>
    <col min="7942" max="7942" width="10.7109375" style="104" customWidth="1"/>
    <col min="7943" max="7948" width="11.42578125" style="104"/>
    <col min="7949" max="7949" width="13.7109375" style="104" customWidth="1"/>
    <col min="7950" max="8192" width="11.42578125" style="104"/>
    <col min="8193" max="8193" width="13.28515625" style="104" customWidth="1"/>
    <col min="8194" max="8194" width="30.85546875" style="104" customWidth="1"/>
    <col min="8195" max="8197" width="12.7109375" style="104" customWidth="1"/>
    <col min="8198" max="8198" width="10.7109375" style="104" customWidth="1"/>
    <col min="8199" max="8204" width="11.42578125" style="104"/>
    <col min="8205" max="8205" width="13.7109375" style="104" customWidth="1"/>
    <col min="8206" max="8448" width="11.42578125" style="104"/>
    <col min="8449" max="8449" width="13.28515625" style="104" customWidth="1"/>
    <col min="8450" max="8450" width="30.85546875" style="104" customWidth="1"/>
    <col min="8451" max="8453" width="12.7109375" style="104" customWidth="1"/>
    <col min="8454" max="8454" width="10.7109375" style="104" customWidth="1"/>
    <col min="8455" max="8460" width="11.42578125" style="104"/>
    <col min="8461" max="8461" width="13.7109375" style="104" customWidth="1"/>
    <col min="8462" max="8704" width="11.42578125" style="104"/>
    <col min="8705" max="8705" width="13.28515625" style="104" customWidth="1"/>
    <col min="8706" max="8706" width="30.85546875" style="104" customWidth="1"/>
    <col min="8707" max="8709" width="12.7109375" style="104" customWidth="1"/>
    <col min="8710" max="8710" width="10.7109375" style="104" customWidth="1"/>
    <col min="8711" max="8716" width="11.42578125" style="104"/>
    <col min="8717" max="8717" width="13.7109375" style="104" customWidth="1"/>
    <col min="8718" max="8960" width="11.42578125" style="104"/>
    <col min="8961" max="8961" width="13.28515625" style="104" customWidth="1"/>
    <col min="8962" max="8962" width="30.85546875" style="104" customWidth="1"/>
    <col min="8963" max="8965" width="12.7109375" style="104" customWidth="1"/>
    <col min="8966" max="8966" width="10.7109375" style="104" customWidth="1"/>
    <col min="8967" max="8972" width="11.42578125" style="104"/>
    <col min="8973" max="8973" width="13.7109375" style="104" customWidth="1"/>
    <col min="8974" max="9216" width="11.42578125" style="104"/>
    <col min="9217" max="9217" width="13.28515625" style="104" customWidth="1"/>
    <col min="9218" max="9218" width="30.85546875" style="104" customWidth="1"/>
    <col min="9219" max="9221" width="12.7109375" style="104" customWidth="1"/>
    <col min="9222" max="9222" width="10.7109375" style="104" customWidth="1"/>
    <col min="9223" max="9228" width="11.42578125" style="104"/>
    <col min="9229" max="9229" width="13.7109375" style="104" customWidth="1"/>
    <col min="9230" max="9472" width="11.42578125" style="104"/>
    <col min="9473" max="9473" width="13.28515625" style="104" customWidth="1"/>
    <col min="9474" max="9474" width="30.85546875" style="104" customWidth="1"/>
    <col min="9475" max="9477" width="12.7109375" style="104" customWidth="1"/>
    <col min="9478" max="9478" width="10.7109375" style="104" customWidth="1"/>
    <col min="9479" max="9484" width="11.42578125" style="104"/>
    <col min="9485" max="9485" width="13.7109375" style="104" customWidth="1"/>
    <col min="9486" max="9728" width="11.42578125" style="104"/>
    <col min="9729" max="9729" width="13.28515625" style="104" customWidth="1"/>
    <col min="9730" max="9730" width="30.85546875" style="104" customWidth="1"/>
    <col min="9731" max="9733" width="12.7109375" style="104" customWidth="1"/>
    <col min="9734" max="9734" width="10.7109375" style="104" customWidth="1"/>
    <col min="9735" max="9740" width="11.42578125" style="104"/>
    <col min="9741" max="9741" width="13.7109375" style="104" customWidth="1"/>
    <col min="9742" max="9984" width="11.42578125" style="104"/>
    <col min="9985" max="9985" width="13.28515625" style="104" customWidth="1"/>
    <col min="9986" max="9986" width="30.85546875" style="104" customWidth="1"/>
    <col min="9987" max="9989" width="12.7109375" style="104" customWidth="1"/>
    <col min="9990" max="9990" width="10.7109375" style="104" customWidth="1"/>
    <col min="9991" max="9996" width="11.42578125" style="104"/>
    <col min="9997" max="9997" width="13.7109375" style="104" customWidth="1"/>
    <col min="9998" max="10240" width="11.42578125" style="104"/>
    <col min="10241" max="10241" width="13.28515625" style="104" customWidth="1"/>
    <col min="10242" max="10242" width="30.85546875" style="104" customWidth="1"/>
    <col min="10243" max="10245" width="12.7109375" style="104" customWidth="1"/>
    <col min="10246" max="10246" width="10.7109375" style="104" customWidth="1"/>
    <col min="10247" max="10252" width="11.42578125" style="104"/>
    <col min="10253" max="10253" width="13.7109375" style="104" customWidth="1"/>
    <col min="10254" max="10496" width="11.42578125" style="104"/>
    <col min="10497" max="10497" width="13.28515625" style="104" customWidth="1"/>
    <col min="10498" max="10498" width="30.85546875" style="104" customWidth="1"/>
    <col min="10499" max="10501" width="12.7109375" style="104" customWidth="1"/>
    <col min="10502" max="10502" width="10.7109375" style="104" customWidth="1"/>
    <col min="10503" max="10508" width="11.42578125" style="104"/>
    <col min="10509" max="10509" width="13.7109375" style="104" customWidth="1"/>
    <col min="10510" max="10752" width="11.42578125" style="104"/>
    <col min="10753" max="10753" width="13.28515625" style="104" customWidth="1"/>
    <col min="10754" max="10754" width="30.85546875" style="104" customWidth="1"/>
    <col min="10755" max="10757" width="12.7109375" style="104" customWidth="1"/>
    <col min="10758" max="10758" width="10.7109375" style="104" customWidth="1"/>
    <col min="10759" max="10764" width="11.42578125" style="104"/>
    <col min="10765" max="10765" width="13.7109375" style="104" customWidth="1"/>
    <col min="10766" max="11008" width="11.42578125" style="104"/>
    <col min="11009" max="11009" width="13.28515625" style="104" customWidth="1"/>
    <col min="11010" max="11010" width="30.85546875" style="104" customWidth="1"/>
    <col min="11011" max="11013" width="12.7109375" style="104" customWidth="1"/>
    <col min="11014" max="11014" width="10.7109375" style="104" customWidth="1"/>
    <col min="11015" max="11020" width="11.42578125" style="104"/>
    <col min="11021" max="11021" width="13.7109375" style="104" customWidth="1"/>
    <col min="11022" max="11264" width="11.42578125" style="104"/>
    <col min="11265" max="11265" width="13.28515625" style="104" customWidth="1"/>
    <col min="11266" max="11266" width="30.85546875" style="104" customWidth="1"/>
    <col min="11267" max="11269" width="12.7109375" style="104" customWidth="1"/>
    <col min="11270" max="11270" width="10.7109375" style="104" customWidth="1"/>
    <col min="11271" max="11276" width="11.42578125" style="104"/>
    <col min="11277" max="11277" width="13.7109375" style="104" customWidth="1"/>
    <col min="11278" max="11520" width="11.42578125" style="104"/>
    <col min="11521" max="11521" width="13.28515625" style="104" customWidth="1"/>
    <col min="11522" max="11522" width="30.85546875" style="104" customWidth="1"/>
    <col min="11523" max="11525" width="12.7109375" style="104" customWidth="1"/>
    <col min="11526" max="11526" width="10.7109375" style="104" customWidth="1"/>
    <col min="11527" max="11532" width="11.42578125" style="104"/>
    <col min="11533" max="11533" width="13.7109375" style="104" customWidth="1"/>
    <col min="11534" max="11776" width="11.42578125" style="104"/>
    <col min="11777" max="11777" width="13.28515625" style="104" customWidth="1"/>
    <col min="11778" max="11778" width="30.85546875" style="104" customWidth="1"/>
    <col min="11779" max="11781" width="12.7109375" style="104" customWidth="1"/>
    <col min="11782" max="11782" width="10.7109375" style="104" customWidth="1"/>
    <col min="11783" max="11788" width="11.42578125" style="104"/>
    <col min="11789" max="11789" width="13.7109375" style="104" customWidth="1"/>
    <col min="11790" max="12032" width="11.42578125" style="104"/>
    <col min="12033" max="12033" width="13.28515625" style="104" customWidth="1"/>
    <col min="12034" max="12034" width="30.85546875" style="104" customWidth="1"/>
    <col min="12035" max="12037" width="12.7109375" style="104" customWidth="1"/>
    <col min="12038" max="12038" width="10.7109375" style="104" customWidth="1"/>
    <col min="12039" max="12044" width="11.42578125" style="104"/>
    <col min="12045" max="12045" width="13.7109375" style="104" customWidth="1"/>
    <col min="12046" max="12288" width="11.42578125" style="104"/>
    <col min="12289" max="12289" width="13.28515625" style="104" customWidth="1"/>
    <col min="12290" max="12290" width="30.85546875" style="104" customWidth="1"/>
    <col min="12291" max="12293" width="12.7109375" style="104" customWidth="1"/>
    <col min="12294" max="12294" width="10.7109375" style="104" customWidth="1"/>
    <col min="12295" max="12300" width="11.42578125" style="104"/>
    <col min="12301" max="12301" width="13.7109375" style="104" customWidth="1"/>
    <col min="12302" max="12544" width="11.42578125" style="104"/>
    <col min="12545" max="12545" width="13.28515625" style="104" customWidth="1"/>
    <col min="12546" max="12546" width="30.85546875" style="104" customWidth="1"/>
    <col min="12547" max="12549" width="12.7109375" style="104" customWidth="1"/>
    <col min="12550" max="12550" width="10.7109375" style="104" customWidth="1"/>
    <col min="12551" max="12556" width="11.42578125" style="104"/>
    <col min="12557" max="12557" width="13.7109375" style="104" customWidth="1"/>
    <col min="12558" max="12800" width="11.42578125" style="104"/>
    <col min="12801" max="12801" width="13.28515625" style="104" customWidth="1"/>
    <col min="12802" max="12802" width="30.85546875" style="104" customWidth="1"/>
    <col min="12803" max="12805" width="12.7109375" style="104" customWidth="1"/>
    <col min="12806" max="12806" width="10.7109375" style="104" customWidth="1"/>
    <col min="12807" max="12812" width="11.42578125" style="104"/>
    <col min="12813" max="12813" width="13.7109375" style="104" customWidth="1"/>
    <col min="12814" max="13056" width="11.42578125" style="104"/>
    <col min="13057" max="13057" width="13.28515625" style="104" customWidth="1"/>
    <col min="13058" max="13058" width="30.85546875" style="104" customWidth="1"/>
    <col min="13059" max="13061" width="12.7109375" style="104" customWidth="1"/>
    <col min="13062" max="13062" width="10.7109375" style="104" customWidth="1"/>
    <col min="13063" max="13068" width="11.42578125" style="104"/>
    <col min="13069" max="13069" width="13.7109375" style="104" customWidth="1"/>
    <col min="13070" max="13312" width="11.42578125" style="104"/>
    <col min="13313" max="13313" width="13.28515625" style="104" customWidth="1"/>
    <col min="13314" max="13314" width="30.85546875" style="104" customWidth="1"/>
    <col min="13315" max="13317" width="12.7109375" style="104" customWidth="1"/>
    <col min="13318" max="13318" width="10.7109375" style="104" customWidth="1"/>
    <col min="13319" max="13324" width="11.42578125" style="104"/>
    <col min="13325" max="13325" width="13.7109375" style="104" customWidth="1"/>
    <col min="13326" max="13568" width="11.42578125" style="104"/>
    <col min="13569" max="13569" width="13.28515625" style="104" customWidth="1"/>
    <col min="13570" max="13570" width="30.85546875" style="104" customWidth="1"/>
    <col min="13571" max="13573" width="12.7109375" style="104" customWidth="1"/>
    <col min="13574" max="13574" width="10.7109375" style="104" customWidth="1"/>
    <col min="13575" max="13580" width="11.42578125" style="104"/>
    <col min="13581" max="13581" width="13.7109375" style="104" customWidth="1"/>
    <col min="13582" max="13824" width="11.42578125" style="104"/>
    <col min="13825" max="13825" width="13.28515625" style="104" customWidth="1"/>
    <col min="13826" max="13826" width="30.85546875" style="104" customWidth="1"/>
    <col min="13827" max="13829" width="12.7109375" style="104" customWidth="1"/>
    <col min="13830" max="13830" width="10.7109375" style="104" customWidth="1"/>
    <col min="13831" max="13836" width="11.42578125" style="104"/>
    <col min="13837" max="13837" width="13.7109375" style="104" customWidth="1"/>
    <col min="13838" max="14080" width="11.42578125" style="104"/>
    <col min="14081" max="14081" width="13.28515625" style="104" customWidth="1"/>
    <col min="14082" max="14082" width="30.85546875" style="104" customWidth="1"/>
    <col min="14083" max="14085" width="12.7109375" style="104" customWidth="1"/>
    <col min="14086" max="14086" width="10.7109375" style="104" customWidth="1"/>
    <col min="14087" max="14092" width="11.42578125" style="104"/>
    <col min="14093" max="14093" width="13.7109375" style="104" customWidth="1"/>
    <col min="14094" max="14336" width="11.42578125" style="104"/>
    <col min="14337" max="14337" width="13.28515625" style="104" customWidth="1"/>
    <col min="14338" max="14338" width="30.85546875" style="104" customWidth="1"/>
    <col min="14339" max="14341" width="12.7109375" style="104" customWidth="1"/>
    <col min="14342" max="14342" width="10.7109375" style="104" customWidth="1"/>
    <col min="14343" max="14348" width="11.42578125" style="104"/>
    <col min="14349" max="14349" width="13.7109375" style="104" customWidth="1"/>
    <col min="14350" max="14592" width="11.42578125" style="104"/>
    <col min="14593" max="14593" width="13.28515625" style="104" customWidth="1"/>
    <col min="14594" max="14594" width="30.85546875" style="104" customWidth="1"/>
    <col min="14595" max="14597" width="12.7109375" style="104" customWidth="1"/>
    <col min="14598" max="14598" width="10.7109375" style="104" customWidth="1"/>
    <col min="14599" max="14604" width="11.42578125" style="104"/>
    <col min="14605" max="14605" width="13.7109375" style="104" customWidth="1"/>
    <col min="14606" max="14848" width="11.42578125" style="104"/>
    <col min="14849" max="14849" width="13.28515625" style="104" customWidth="1"/>
    <col min="14850" max="14850" width="30.85546875" style="104" customWidth="1"/>
    <col min="14851" max="14853" width="12.7109375" style="104" customWidth="1"/>
    <col min="14854" max="14854" width="10.7109375" style="104" customWidth="1"/>
    <col min="14855" max="14860" width="11.42578125" style="104"/>
    <col min="14861" max="14861" width="13.7109375" style="104" customWidth="1"/>
    <col min="14862" max="15104" width="11.42578125" style="104"/>
    <col min="15105" max="15105" width="13.28515625" style="104" customWidth="1"/>
    <col min="15106" max="15106" width="30.85546875" style="104" customWidth="1"/>
    <col min="15107" max="15109" width="12.7109375" style="104" customWidth="1"/>
    <col min="15110" max="15110" width="10.7109375" style="104" customWidth="1"/>
    <col min="15111" max="15116" width="11.42578125" style="104"/>
    <col min="15117" max="15117" width="13.7109375" style="104" customWidth="1"/>
    <col min="15118" max="15360" width="11.42578125" style="104"/>
    <col min="15361" max="15361" width="13.28515625" style="104" customWidth="1"/>
    <col min="15362" max="15362" width="30.85546875" style="104" customWidth="1"/>
    <col min="15363" max="15365" width="12.7109375" style="104" customWidth="1"/>
    <col min="15366" max="15366" width="10.7109375" style="104" customWidth="1"/>
    <col min="15367" max="15372" width="11.42578125" style="104"/>
    <col min="15373" max="15373" width="13.7109375" style="104" customWidth="1"/>
    <col min="15374" max="15616" width="11.42578125" style="104"/>
    <col min="15617" max="15617" width="13.28515625" style="104" customWidth="1"/>
    <col min="15618" max="15618" width="30.85546875" style="104" customWidth="1"/>
    <col min="15619" max="15621" width="12.7109375" style="104" customWidth="1"/>
    <col min="15622" max="15622" width="10.7109375" style="104" customWidth="1"/>
    <col min="15623" max="15628" width="11.42578125" style="104"/>
    <col min="15629" max="15629" width="13.7109375" style="104" customWidth="1"/>
    <col min="15630" max="15872" width="11.42578125" style="104"/>
    <col min="15873" max="15873" width="13.28515625" style="104" customWidth="1"/>
    <col min="15874" max="15874" width="30.85546875" style="104" customWidth="1"/>
    <col min="15875" max="15877" width="12.7109375" style="104" customWidth="1"/>
    <col min="15878" max="15878" width="10.7109375" style="104" customWidth="1"/>
    <col min="15879" max="15884" width="11.42578125" style="104"/>
    <col min="15885" max="15885" width="13.7109375" style="104" customWidth="1"/>
    <col min="15886" max="16128" width="11.42578125" style="104"/>
    <col min="16129" max="16129" width="13.28515625" style="104" customWidth="1"/>
    <col min="16130" max="16130" width="30.85546875" style="104" customWidth="1"/>
    <col min="16131" max="16133" width="12.7109375" style="104" customWidth="1"/>
    <col min="16134" max="16134" width="10.7109375" style="104" customWidth="1"/>
    <col min="16135" max="16140" width="11.42578125" style="104"/>
    <col min="16141" max="16141" width="13.7109375" style="104" customWidth="1"/>
    <col min="16142" max="16384" width="11.42578125" style="104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42" t="s">
        <v>92</v>
      </c>
      <c r="C5" s="242"/>
      <c r="D5" s="242"/>
      <c r="E5" s="242"/>
    </row>
    <row r="6" spans="2:6" ht="45.75" customHeight="1" x14ac:dyDescent="0.25">
      <c r="B6" s="105" t="s">
        <v>47</v>
      </c>
      <c r="C6" s="39" t="str">
        <f>actualizaciones!A3</f>
        <v>acum. julio 2013</v>
      </c>
      <c r="D6" s="39" t="str">
        <f>actualizaciones!A2</f>
        <v>acum. julio 2014</v>
      </c>
      <c r="E6" s="106" t="s">
        <v>93</v>
      </c>
    </row>
    <row r="7" spans="2:6" ht="15" customHeight="1" x14ac:dyDescent="0.25">
      <c r="B7" s="107" t="s">
        <v>50</v>
      </c>
      <c r="C7" s="108"/>
      <c r="D7" s="108"/>
      <c r="E7" s="108"/>
    </row>
    <row r="8" spans="2:6" ht="15" customHeight="1" x14ac:dyDescent="0.2">
      <c r="B8" s="109" t="s">
        <v>94</v>
      </c>
      <c r="C8" s="110">
        <v>62.283598306613698</v>
      </c>
      <c r="D8" s="110">
        <v>66.142923478327049</v>
      </c>
      <c r="E8" s="111">
        <f>D8/C8-1</f>
        <v>6.1963747706329064E-2</v>
      </c>
    </row>
    <row r="9" spans="2:6" ht="15" customHeight="1" x14ac:dyDescent="0.2">
      <c r="B9" s="112" t="s">
        <v>65</v>
      </c>
      <c r="C9" s="113">
        <v>71.330874727563781</v>
      </c>
      <c r="D9" s="113">
        <v>74.308368786157558</v>
      </c>
      <c r="E9" s="114">
        <f t="shared" ref="E9:E22" si="0">D9/C9-1</f>
        <v>4.1742009613169762E-2</v>
      </c>
      <c r="F9" s="115"/>
    </row>
    <row r="10" spans="2:6" ht="15" customHeight="1" x14ac:dyDescent="0.2">
      <c r="B10" s="112" t="s">
        <v>72</v>
      </c>
      <c r="C10" s="113">
        <v>51.777421004729902</v>
      </c>
      <c r="D10" s="113">
        <v>55.855091019789434</v>
      </c>
      <c r="E10" s="114">
        <f t="shared" si="0"/>
        <v>7.8753826203260102E-2</v>
      </c>
      <c r="F10" s="115"/>
    </row>
    <row r="11" spans="2:6" ht="15" customHeight="1" x14ac:dyDescent="0.25">
      <c r="B11" s="107" t="s">
        <v>54</v>
      </c>
      <c r="C11" s="116"/>
      <c r="D11" s="116"/>
      <c r="E11" s="117"/>
    </row>
    <row r="12" spans="2:6" ht="15" customHeight="1" x14ac:dyDescent="0.2">
      <c r="B12" s="109" t="s">
        <v>94</v>
      </c>
      <c r="C12" s="110">
        <v>64.791317953152657</v>
      </c>
      <c r="D12" s="110">
        <v>69.008693497023145</v>
      </c>
      <c r="E12" s="111">
        <f t="shared" si="0"/>
        <v>6.5091677050308716E-2</v>
      </c>
    </row>
    <row r="13" spans="2:6" ht="15" customHeight="1" x14ac:dyDescent="0.2">
      <c r="B13" s="112" t="s">
        <v>65</v>
      </c>
      <c r="C13" s="113">
        <v>76.687619791606764</v>
      </c>
      <c r="D13" s="113">
        <v>79.196491220648909</v>
      </c>
      <c r="E13" s="114">
        <f t="shared" si="0"/>
        <v>3.2715468753102828E-2</v>
      </c>
      <c r="F13" s="115"/>
    </row>
    <row r="14" spans="2:6" ht="15" customHeight="1" x14ac:dyDescent="0.2">
      <c r="B14" s="112" t="s">
        <v>72</v>
      </c>
      <c r="C14" s="113">
        <v>48.999931948140805</v>
      </c>
      <c r="D14" s="113">
        <v>53.106191914689909</v>
      </c>
      <c r="E14" s="114">
        <f t="shared" si="0"/>
        <v>8.3801340191553164E-2</v>
      </c>
      <c r="F14" s="115"/>
    </row>
    <row r="15" spans="2:6" ht="15" customHeight="1" x14ac:dyDescent="0.25">
      <c r="B15" s="107" t="s">
        <v>55</v>
      </c>
      <c r="C15" s="116"/>
      <c r="D15" s="116"/>
      <c r="E15" s="117"/>
      <c r="F15" s="115"/>
    </row>
    <row r="16" spans="2:6" ht="15" customHeight="1" x14ac:dyDescent="0.2">
      <c r="B16" s="109" t="s">
        <v>94</v>
      </c>
      <c r="C16" s="110">
        <v>67.181503603314454</v>
      </c>
      <c r="D16" s="110">
        <v>69.908728507305057</v>
      </c>
      <c r="E16" s="111">
        <f t="shared" si="0"/>
        <v>4.0594877424804388E-2</v>
      </c>
    </row>
    <row r="17" spans="2:12" ht="15" customHeight="1" x14ac:dyDescent="0.2">
      <c r="B17" s="112" t="s">
        <v>65</v>
      </c>
      <c r="C17" s="113">
        <v>79.67833993852517</v>
      </c>
      <c r="D17" s="113">
        <v>81.202065197820403</v>
      </c>
      <c r="E17" s="114">
        <f t="shared" si="0"/>
        <v>1.9123456393178362E-2</v>
      </c>
      <c r="F17" s="115"/>
    </row>
    <row r="18" spans="2:12" ht="15" customHeight="1" x14ac:dyDescent="0.2">
      <c r="B18" s="112" t="s">
        <v>72</v>
      </c>
      <c r="C18" s="113">
        <v>58.306821457091694</v>
      </c>
      <c r="D18" s="113">
        <v>61.420945368460018</v>
      </c>
      <c r="E18" s="114">
        <f t="shared" si="0"/>
        <v>5.3409255273159095E-2</v>
      </c>
      <c r="F18" s="115"/>
    </row>
    <row r="19" spans="2:12" ht="15" customHeight="1" x14ac:dyDescent="0.25">
      <c r="B19" s="107" t="s">
        <v>56</v>
      </c>
      <c r="C19" s="116"/>
      <c r="D19" s="116"/>
      <c r="E19" s="117"/>
      <c r="F19" s="115"/>
    </row>
    <row r="20" spans="2:12" ht="15" customHeight="1" x14ac:dyDescent="0.2">
      <c r="B20" s="109" t="s">
        <v>94</v>
      </c>
      <c r="C20" s="110">
        <v>59.107738626497394</v>
      </c>
      <c r="D20" s="110">
        <v>62.093127124295613</v>
      </c>
      <c r="E20" s="111">
        <f t="shared" si="0"/>
        <v>5.0507574256273502E-2</v>
      </c>
    </row>
    <row r="21" spans="2:12" ht="15" customHeight="1" x14ac:dyDescent="0.2">
      <c r="B21" s="112" t="s">
        <v>65</v>
      </c>
      <c r="C21" s="113">
        <v>64.578133112770132</v>
      </c>
      <c r="D21" s="113">
        <v>66.39677659268294</v>
      </c>
      <c r="E21" s="114">
        <f t="shared" si="0"/>
        <v>2.8161908563336446E-2</v>
      </c>
      <c r="F21" s="115"/>
    </row>
    <row r="22" spans="2:12" ht="15" customHeight="1" x14ac:dyDescent="0.2">
      <c r="B22" s="112" t="s">
        <v>72</v>
      </c>
      <c r="C22" s="113">
        <v>48.101110290705513</v>
      </c>
      <c r="D22" s="113">
        <v>53.224630149631295</v>
      </c>
      <c r="E22" s="114">
        <f t="shared" si="0"/>
        <v>0.10651562568849449</v>
      </c>
      <c r="F22" s="115"/>
    </row>
    <row r="23" spans="2:12" ht="15" customHeight="1" x14ac:dyDescent="0.25">
      <c r="B23" s="241" t="s">
        <v>73</v>
      </c>
      <c r="C23" s="241"/>
      <c r="D23" s="241"/>
      <c r="E23" s="241"/>
      <c r="F23" s="115"/>
    </row>
    <row r="24" spans="2:12" ht="15" customHeight="1" x14ac:dyDescent="0.2">
      <c r="B24" s="118"/>
      <c r="C24" s="119"/>
      <c r="D24" s="119"/>
    </row>
    <row r="25" spans="2:12" ht="15" customHeight="1" x14ac:dyDescent="0.25">
      <c r="B25" s="120"/>
      <c r="C25" s="120"/>
      <c r="D25" s="120"/>
      <c r="E25" s="54" t="s">
        <v>44</v>
      </c>
    </row>
    <row r="26" spans="2:12" ht="15" customHeight="1" x14ac:dyDescent="0.25"/>
    <row r="27" spans="2:12" ht="15" customHeight="1" x14ac:dyDescent="0.25"/>
    <row r="28" spans="2:12" ht="15" customHeight="1" x14ac:dyDescent="0.25"/>
    <row r="29" spans="2:12" ht="30" customHeight="1" x14ac:dyDescent="0.25">
      <c r="F29" s="120"/>
      <c r="G29" s="120"/>
      <c r="H29" s="120"/>
      <c r="I29" s="120"/>
      <c r="J29" s="120"/>
      <c r="K29" s="120"/>
      <c r="L29" s="120"/>
    </row>
  </sheetData>
  <mergeCells count="2">
    <mergeCell ref="B5:E5"/>
    <mergeCell ref="B23:E23"/>
  </mergeCells>
  <hyperlinks>
    <hyperlink ref="E25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21"/>
    </row>
    <row r="4" spans="21:21" x14ac:dyDescent="0.25">
      <c r="U4" s="121"/>
    </row>
    <row r="5" spans="21:21" x14ac:dyDescent="0.25">
      <c r="U5" s="121"/>
    </row>
    <row r="8" spans="21:21" ht="25.5" customHeight="1" x14ac:dyDescent="0.25"/>
    <row r="9" spans="21:21" ht="25.5" customHeight="1" x14ac:dyDescent="0.25"/>
    <row r="11" spans="21:21" x14ac:dyDescent="0.25">
      <c r="U11" s="121"/>
    </row>
    <row r="12" spans="21:21" x14ac:dyDescent="0.25">
      <c r="U12" s="121"/>
    </row>
    <row r="15" spans="21:21" x14ac:dyDescent="0.25">
      <c r="U15" s="121"/>
    </row>
    <row r="16" spans="21:21" x14ac:dyDescent="0.25">
      <c r="U16" s="121"/>
    </row>
    <row r="17" spans="2:21" x14ac:dyDescent="0.25">
      <c r="U17" s="121"/>
    </row>
    <row r="19" spans="2:21" x14ac:dyDescent="0.25">
      <c r="U19" s="121"/>
    </row>
    <row r="20" spans="2:21" x14ac:dyDescent="0.25">
      <c r="U20" s="121"/>
    </row>
    <row r="21" spans="2:21" x14ac:dyDescent="0.25">
      <c r="U21" s="121"/>
    </row>
    <row r="23" spans="2:21" x14ac:dyDescent="0.25">
      <c r="U23" s="121"/>
    </row>
    <row r="24" spans="2:21" ht="16.5" customHeight="1" x14ac:dyDescent="0.25">
      <c r="U24" s="121"/>
    </row>
    <row r="25" spans="2:21" x14ac:dyDescent="0.25">
      <c r="U25" s="121"/>
    </row>
    <row r="26" spans="2:21" ht="15" customHeight="1" x14ac:dyDescent="0.25"/>
    <row r="27" spans="2:21" ht="30" customHeight="1" x14ac:dyDescent="0.25">
      <c r="I27" s="54" t="s">
        <v>58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1"/>
  <sheetViews>
    <sheetView showGridLines="0" showOutlineSymbols="0" topLeftCell="A7" zoomScaleNormal="100" workbookViewId="0">
      <selection activeCell="M30" sqref="M30"/>
    </sheetView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4" width="11.140625" style="56" customWidth="1"/>
    <col min="5" max="5" width="10.7109375" style="56" customWidth="1"/>
    <col min="6" max="6" width="11.42578125" style="56"/>
    <col min="7" max="7" width="23.7109375" style="56" customWidth="1"/>
    <col min="8" max="9" width="11.140625" style="56" customWidth="1"/>
    <col min="10" max="11" width="10.7109375" style="56" customWidth="1"/>
    <col min="12" max="253" width="11.42578125" style="56"/>
    <col min="254" max="254" width="36.7109375" style="56" customWidth="1"/>
    <col min="255" max="255" width="12.7109375" style="56" customWidth="1"/>
    <col min="256" max="256" width="10.7109375" style="56" customWidth="1"/>
    <col min="257" max="257" width="12.7109375" style="56" customWidth="1"/>
    <col min="258" max="259" width="10.7109375" style="56" customWidth="1"/>
    <col min="260" max="266" width="11.42578125" style="56"/>
    <col min="267" max="267" width="13.28515625" style="56" customWidth="1"/>
    <col min="268" max="509" width="11.42578125" style="56"/>
    <col min="510" max="510" width="36.7109375" style="56" customWidth="1"/>
    <col min="511" max="511" width="12.7109375" style="56" customWidth="1"/>
    <col min="512" max="512" width="10.7109375" style="56" customWidth="1"/>
    <col min="513" max="513" width="12.7109375" style="56" customWidth="1"/>
    <col min="514" max="515" width="10.7109375" style="56" customWidth="1"/>
    <col min="516" max="522" width="11.42578125" style="56"/>
    <col min="523" max="523" width="13.28515625" style="56" customWidth="1"/>
    <col min="524" max="765" width="11.42578125" style="56"/>
    <col min="766" max="766" width="36.7109375" style="56" customWidth="1"/>
    <col min="767" max="767" width="12.7109375" style="56" customWidth="1"/>
    <col min="768" max="768" width="10.7109375" style="56" customWidth="1"/>
    <col min="769" max="769" width="12.7109375" style="56" customWidth="1"/>
    <col min="770" max="771" width="10.7109375" style="56" customWidth="1"/>
    <col min="772" max="778" width="11.42578125" style="56"/>
    <col min="779" max="779" width="13.28515625" style="56" customWidth="1"/>
    <col min="780" max="1021" width="11.42578125" style="56"/>
    <col min="1022" max="1022" width="36.7109375" style="56" customWidth="1"/>
    <col min="1023" max="1023" width="12.7109375" style="56" customWidth="1"/>
    <col min="1024" max="1024" width="10.7109375" style="56" customWidth="1"/>
    <col min="1025" max="1025" width="12.7109375" style="56" customWidth="1"/>
    <col min="1026" max="1027" width="10.7109375" style="56" customWidth="1"/>
    <col min="1028" max="1034" width="11.42578125" style="56"/>
    <col min="1035" max="1035" width="13.28515625" style="56" customWidth="1"/>
    <col min="1036" max="1277" width="11.42578125" style="56"/>
    <col min="1278" max="1278" width="36.7109375" style="56" customWidth="1"/>
    <col min="1279" max="1279" width="12.7109375" style="56" customWidth="1"/>
    <col min="1280" max="1280" width="10.7109375" style="56" customWidth="1"/>
    <col min="1281" max="1281" width="12.7109375" style="56" customWidth="1"/>
    <col min="1282" max="1283" width="10.7109375" style="56" customWidth="1"/>
    <col min="1284" max="1290" width="11.42578125" style="56"/>
    <col min="1291" max="1291" width="13.28515625" style="56" customWidth="1"/>
    <col min="1292" max="1533" width="11.42578125" style="56"/>
    <col min="1534" max="1534" width="36.7109375" style="56" customWidth="1"/>
    <col min="1535" max="1535" width="12.7109375" style="56" customWidth="1"/>
    <col min="1536" max="1536" width="10.7109375" style="56" customWidth="1"/>
    <col min="1537" max="1537" width="12.7109375" style="56" customWidth="1"/>
    <col min="1538" max="1539" width="10.7109375" style="56" customWidth="1"/>
    <col min="1540" max="1546" width="11.42578125" style="56"/>
    <col min="1547" max="1547" width="13.28515625" style="56" customWidth="1"/>
    <col min="1548" max="1789" width="11.42578125" style="56"/>
    <col min="1790" max="1790" width="36.7109375" style="56" customWidth="1"/>
    <col min="1791" max="1791" width="12.7109375" style="56" customWidth="1"/>
    <col min="1792" max="1792" width="10.7109375" style="56" customWidth="1"/>
    <col min="1793" max="1793" width="12.7109375" style="56" customWidth="1"/>
    <col min="1794" max="1795" width="10.7109375" style="56" customWidth="1"/>
    <col min="1796" max="1802" width="11.42578125" style="56"/>
    <col min="1803" max="1803" width="13.28515625" style="56" customWidth="1"/>
    <col min="1804" max="2045" width="11.42578125" style="56"/>
    <col min="2046" max="2046" width="36.7109375" style="56" customWidth="1"/>
    <col min="2047" max="2047" width="12.7109375" style="56" customWidth="1"/>
    <col min="2048" max="2048" width="10.7109375" style="56" customWidth="1"/>
    <col min="2049" max="2049" width="12.7109375" style="56" customWidth="1"/>
    <col min="2050" max="2051" width="10.7109375" style="56" customWidth="1"/>
    <col min="2052" max="2058" width="11.42578125" style="56"/>
    <col min="2059" max="2059" width="13.28515625" style="56" customWidth="1"/>
    <col min="2060" max="2301" width="11.42578125" style="56"/>
    <col min="2302" max="2302" width="36.7109375" style="56" customWidth="1"/>
    <col min="2303" max="2303" width="12.7109375" style="56" customWidth="1"/>
    <col min="2304" max="2304" width="10.7109375" style="56" customWidth="1"/>
    <col min="2305" max="2305" width="12.7109375" style="56" customWidth="1"/>
    <col min="2306" max="2307" width="10.7109375" style="56" customWidth="1"/>
    <col min="2308" max="2314" width="11.42578125" style="56"/>
    <col min="2315" max="2315" width="13.28515625" style="56" customWidth="1"/>
    <col min="2316" max="2557" width="11.42578125" style="56"/>
    <col min="2558" max="2558" width="36.7109375" style="56" customWidth="1"/>
    <col min="2559" max="2559" width="12.7109375" style="56" customWidth="1"/>
    <col min="2560" max="2560" width="10.7109375" style="56" customWidth="1"/>
    <col min="2561" max="2561" width="12.7109375" style="56" customWidth="1"/>
    <col min="2562" max="2563" width="10.7109375" style="56" customWidth="1"/>
    <col min="2564" max="2570" width="11.42578125" style="56"/>
    <col min="2571" max="2571" width="13.28515625" style="56" customWidth="1"/>
    <col min="2572" max="2813" width="11.42578125" style="56"/>
    <col min="2814" max="2814" width="36.7109375" style="56" customWidth="1"/>
    <col min="2815" max="2815" width="12.7109375" style="56" customWidth="1"/>
    <col min="2816" max="2816" width="10.7109375" style="56" customWidth="1"/>
    <col min="2817" max="2817" width="12.7109375" style="56" customWidth="1"/>
    <col min="2818" max="2819" width="10.7109375" style="56" customWidth="1"/>
    <col min="2820" max="2826" width="11.42578125" style="56"/>
    <col min="2827" max="2827" width="13.28515625" style="56" customWidth="1"/>
    <col min="2828" max="3069" width="11.42578125" style="56"/>
    <col min="3070" max="3070" width="36.7109375" style="56" customWidth="1"/>
    <col min="3071" max="3071" width="12.7109375" style="56" customWidth="1"/>
    <col min="3072" max="3072" width="10.7109375" style="56" customWidth="1"/>
    <col min="3073" max="3073" width="12.7109375" style="56" customWidth="1"/>
    <col min="3074" max="3075" width="10.7109375" style="56" customWidth="1"/>
    <col min="3076" max="3082" width="11.42578125" style="56"/>
    <col min="3083" max="3083" width="13.28515625" style="56" customWidth="1"/>
    <col min="3084" max="3325" width="11.42578125" style="56"/>
    <col min="3326" max="3326" width="36.7109375" style="56" customWidth="1"/>
    <col min="3327" max="3327" width="12.7109375" style="56" customWidth="1"/>
    <col min="3328" max="3328" width="10.7109375" style="56" customWidth="1"/>
    <col min="3329" max="3329" width="12.7109375" style="56" customWidth="1"/>
    <col min="3330" max="3331" width="10.7109375" style="56" customWidth="1"/>
    <col min="3332" max="3338" width="11.42578125" style="56"/>
    <col min="3339" max="3339" width="13.28515625" style="56" customWidth="1"/>
    <col min="3340" max="3581" width="11.42578125" style="56"/>
    <col min="3582" max="3582" width="36.7109375" style="56" customWidth="1"/>
    <col min="3583" max="3583" width="12.7109375" style="56" customWidth="1"/>
    <col min="3584" max="3584" width="10.7109375" style="56" customWidth="1"/>
    <col min="3585" max="3585" width="12.7109375" style="56" customWidth="1"/>
    <col min="3586" max="3587" width="10.7109375" style="56" customWidth="1"/>
    <col min="3588" max="3594" width="11.42578125" style="56"/>
    <col min="3595" max="3595" width="13.28515625" style="56" customWidth="1"/>
    <col min="3596" max="3837" width="11.42578125" style="56"/>
    <col min="3838" max="3838" width="36.7109375" style="56" customWidth="1"/>
    <col min="3839" max="3839" width="12.7109375" style="56" customWidth="1"/>
    <col min="3840" max="3840" width="10.7109375" style="56" customWidth="1"/>
    <col min="3841" max="3841" width="12.7109375" style="56" customWidth="1"/>
    <col min="3842" max="3843" width="10.7109375" style="56" customWidth="1"/>
    <col min="3844" max="3850" width="11.42578125" style="56"/>
    <col min="3851" max="3851" width="13.28515625" style="56" customWidth="1"/>
    <col min="3852" max="4093" width="11.42578125" style="56"/>
    <col min="4094" max="4094" width="36.7109375" style="56" customWidth="1"/>
    <col min="4095" max="4095" width="12.7109375" style="56" customWidth="1"/>
    <col min="4096" max="4096" width="10.7109375" style="56" customWidth="1"/>
    <col min="4097" max="4097" width="12.7109375" style="56" customWidth="1"/>
    <col min="4098" max="4099" width="10.7109375" style="56" customWidth="1"/>
    <col min="4100" max="4106" width="11.42578125" style="56"/>
    <col min="4107" max="4107" width="13.28515625" style="56" customWidth="1"/>
    <col min="4108" max="4349" width="11.42578125" style="56"/>
    <col min="4350" max="4350" width="36.7109375" style="56" customWidth="1"/>
    <col min="4351" max="4351" width="12.7109375" style="56" customWidth="1"/>
    <col min="4352" max="4352" width="10.7109375" style="56" customWidth="1"/>
    <col min="4353" max="4353" width="12.7109375" style="56" customWidth="1"/>
    <col min="4354" max="4355" width="10.7109375" style="56" customWidth="1"/>
    <col min="4356" max="4362" width="11.42578125" style="56"/>
    <col min="4363" max="4363" width="13.28515625" style="56" customWidth="1"/>
    <col min="4364" max="4605" width="11.42578125" style="56"/>
    <col min="4606" max="4606" width="36.7109375" style="56" customWidth="1"/>
    <col min="4607" max="4607" width="12.7109375" style="56" customWidth="1"/>
    <col min="4608" max="4608" width="10.7109375" style="56" customWidth="1"/>
    <col min="4609" max="4609" width="12.7109375" style="56" customWidth="1"/>
    <col min="4610" max="4611" width="10.7109375" style="56" customWidth="1"/>
    <col min="4612" max="4618" width="11.42578125" style="56"/>
    <col min="4619" max="4619" width="13.28515625" style="56" customWidth="1"/>
    <col min="4620" max="4861" width="11.42578125" style="56"/>
    <col min="4862" max="4862" width="36.7109375" style="56" customWidth="1"/>
    <col min="4863" max="4863" width="12.7109375" style="56" customWidth="1"/>
    <col min="4864" max="4864" width="10.7109375" style="56" customWidth="1"/>
    <col min="4865" max="4865" width="12.7109375" style="56" customWidth="1"/>
    <col min="4866" max="4867" width="10.7109375" style="56" customWidth="1"/>
    <col min="4868" max="4874" width="11.42578125" style="56"/>
    <col min="4875" max="4875" width="13.28515625" style="56" customWidth="1"/>
    <col min="4876" max="5117" width="11.42578125" style="56"/>
    <col min="5118" max="5118" width="36.7109375" style="56" customWidth="1"/>
    <col min="5119" max="5119" width="12.7109375" style="56" customWidth="1"/>
    <col min="5120" max="5120" width="10.7109375" style="56" customWidth="1"/>
    <col min="5121" max="5121" width="12.7109375" style="56" customWidth="1"/>
    <col min="5122" max="5123" width="10.7109375" style="56" customWidth="1"/>
    <col min="5124" max="5130" width="11.42578125" style="56"/>
    <col min="5131" max="5131" width="13.28515625" style="56" customWidth="1"/>
    <col min="5132" max="5373" width="11.42578125" style="56"/>
    <col min="5374" max="5374" width="36.7109375" style="56" customWidth="1"/>
    <col min="5375" max="5375" width="12.7109375" style="56" customWidth="1"/>
    <col min="5376" max="5376" width="10.7109375" style="56" customWidth="1"/>
    <col min="5377" max="5377" width="12.7109375" style="56" customWidth="1"/>
    <col min="5378" max="5379" width="10.7109375" style="56" customWidth="1"/>
    <col min="5380" max="5386" width="11.42578125" style="56"/>
    <col min="5387" max="5387" width="13.28515625" style="56" customWidth="1"/>
    <col min="5388" max="5629" width="11.42578125" style="56"/>
    <col min="5630" max="5630" width="36.7109375" style="56" customWidth="1"/>
    <col min="5631" max="5631" width="12.7109375" style="56" customWidth="1"/>
    <col min="5632" max="5632" width="10.7109375" style="56" customWidth="1"/>
    <col min="5633" max="5633" width="12.7109375" style="56" customWidth="1"/>
    <col min="5634" max="5635" width="10.7109375" style="56" customWidth="1"/>
    <col min="5636" max="5642" width="11.42578125" style="56"/>
    <col min="5643" max="5643" width="13.28515625" style="56" customWidth="1"/>
    <col min="5644" max="5885" width="11.42578125" style="56"/>
    <col min="5886" max="5886" width="36.7109375" style="56" customWidth="1"/>
    <col min="5887" max="5887" width="12.7109375" style="56" customWidth="1"/>
    <col min="5888" max="5888" width="10.7109375" style="56" customWidth="1"/>
    <col min="5889" max="5889" width="12.7109375" style="56" customWidth="1"/>
    <col min="5890" max="5891" width="10.7109375" style="56" customWidth="1"/>
    <col min="5892" max="5898" width="11.42578125" style="56"/>
    <col min="5899" max="5899" width="13.28515625" style="56" customWidth="1"/>
    <col min="5900" max="6141" width="11.42578125" style="56"/>
    <col min="6142" max="6142" width="36.7109375" style="56" customWidth="1"/>
    <col min="6143" max="6143" width="12.7109375" style="56" customWidth="1"/>
    <col min="6144" max="6144" width="10.7109375" style="56" customWidth="1"/>
    <col min="6145" max="6145" width="12.7109375" style="56" customWidth="1"/>
    <col min="6146" max="6147" width="10.7109375" style="56" customWidth="1"/>
    <col min="6148" max="6154" width="11.42578125" style="56"/>
    <col min="6155" max="6155" width="13.28515625" style="56" customWidth="1"/>
    <col min="6156" max="6397" width="11.42578125" style="56"/>
    <col min="6398" max="6398" width="36.7109375" style="56" customWidth="1"/>
    <col min="6399" max="6399" width="12.7109375" style="56" customWidth="1"/>
    <col min="6400" max="6400" width="10.7109375" style="56" customWidth="1"/>
    <col min="6401" max="6401" width="12.7109375" style="56" customWidth="1"/>
    <col min="6402" max="6403" width="10.7109375" style="56" customWidth="1"/>
    <col min="6404" max="6410" width="11.42578125" style="56"/>
    <col min="6411" max="6411" width="13.28515625" style="56" customWidth="1"/>
    <col min="6412" max="6653" width="11.42578125" style="56"/>
    <col min="6654" max="6654" width="36.7109375" style="56" customWidth="1"/>
    <col min="6655" max="6655" width="12.7109375" style="56" customWidth="1"/>
    <col min="6656" max="6656" width="10.7109375" style="56" customWidth="1"/>
    <col min="6657" max="6657" width="12.7109375" style="56" customWidth="1"/>
    <col min="6658" max="6659" width="10.7109375" style="56" customWidth="1"/>
    <col min="6660" max="6666" width="11.42578125" style="56"/>
    <col min="6667" max="6667" width="13.28515625" style="56" customWidth="1"/>
    <col min="6668" max="6909" width="11.42578125" style="56"/>
    <col min="6910" max="6910" width="36.7109375" style="56" customWidth="1"/>
    <col min="6911" max="6911" width="12.7109375" style="56" customWidth="1"/>
    <col min="6912" max="6912" width="10.7109375" style="56" customWidth="1"/>
    <col min="6913" max="6913" width="12.7109375" style="56" customWidth="1"/>
    <col min="6914" max="6915" width="10.7109375" style="56" customWidth="1"/>
    <col min="6916" max="6922" width="11.42578125" style="56"/>
    <col min="6923" max="6923" width="13.28515625" style="56" customWidth="1"/>
    <col min="6924" max="7165" width="11.42578125" style="56"/>
    <col min="7166" max="7166" width="36.7109375" style="56" customWidth="1"/>
    <col min="7167" max="7167" width="12.7109375" style="56" customWidth="1"/>
    <col min="7168" max="7168" width="10.7109375" style="56" customWidth="1"/>
    <col min="7169" max="7169" width="12.7109375" style="56" customWidth="1"/>
    <col min="7170" max="7171" width="10.7109375" style="56" customWidth="1"/>
    <col min="7172" max="7178" width="11.42578125" style="56"/>
    <col min="7179" max="7179" width="13.28515625" style="56" customWidth="1"/>
    <col min="7180" max="7421" width="11.42578125" style="56"/>
    <col min="7422" max="7422" width="36.7109375" style="56" customWidth="1"/>
    <col min="7423" max="7423" width="12.7109375" style="56" customWidth="1"/>
    <col min="7424" max="7424" width="10.7109375" style="56" customWidth="1"/>
    <col min="7425" max="7425" width="12.7109375" style="56" customWidth="1"/>
    <col min="7426" max="7427" width="10.7109375" style="56" customWidth="1"/>
    <col min="7428" max="7434" width="11.42578125" style="56"/>
    <col min="7435" max="7435" width="13.28515625" style="56" customWidth="1"/>
    <col min="7436" max="7677" width="11.42578125" style="56"/>
    <col min="7678" max="7678" width="36.7109375" style="56" customWidth="1"/>
    <col min="7679" max="7679" width="12.7109375" style="56" customWidth="1"/>
    <col min="7680" max="7680" width="10.7109375" style="56" customWidth="1"/>
    <col min="7681" max="7681" width="12.7109375" style="56" customWidth="1"/>
    <col min="7682" max="7683" width="10.7109375" style="56" customWidth="1"/>
    <col min="7684" max="7690" width="11.42578125" style="56"/>
    <col min="7691" max="7691" width="13.28515625" style="56" customWidth="1"/>
    <col min="7692" max="7933" width="11.42578125" style="56"/>
    <col min="7934" max="7934" width="36.7109375" style="56" customWidth="1"/>
    <col min="7935" max="7935" width="12.7109375" style="56" customWidth="1"/>
    <col min="7936" max="7936" width="10.7109375" style="56" customWidth="1"/>
    <col min="7937" max="7937" width="12.7109375" style="56" customWidth="1"/>
    <col min="7938" max="7939" width="10.7109375" style="56" customWidth="1"/>
    <col min="7940" max="7946" width="11.42578125" style="56"/>
    <col min="7947" max="7947" width="13.28515625" style="56" customWidth="1"/>
    <col min="7948" max="8189" width="11.42578125" style="56"/>
    <col min="8190" max="8190" width="36.7109375" style="56" customWidth="1"/>
    <col min="8191" max="8191" width="12.7109375" style="56" customWidth="1"/>
    <col min="8192" max="8192" width="10.7109375" style="56" customWidth="1"/>
    <col min="8193" max="8193" width="12.7109375" style="56" customWidth="1"/>
    <col min="8194" max="8195" width="10.7109375" style="56" customWidth="1"/>
    <col min="8196" max="8202" width="11.42578125" style="56"/>
    <col min="8203" max="8203" width="13.28515625" style="56" customWidth="1"/>
    <col min="8204" max="8445" width="11.42578125" style="56"/>
    <col min="8446" max="8446" width="36.7109375" style="56" customWidth="1"/>
    <col min="8447" max="8447" width="12.7109375" style="56" customWidth="1"/>
    <col min="8448" max="8448" width="10.7109375" style="56" customWidth="1"/>
    <col min="8449" max="8449" width="12.7109375" style="56" customWidth="1"/>
    <col min="8450" max="8451" width="10.7109375" style="56" customWidth="1"/>
    <col min="8452" max="8458" width="11.42578125" style="56"/>
    <col min="8459" max="8459" width="13.28515625" style="56" customWidth="1"/>
    <col min="8460" max="8701" width="11.42578125" style="56"/>
    <col min="8702" max="8702" width="36.7109375" style="56" customWidth="1"/>
    <col min="8703" max="8703" width="12.7109375" style="56" customWidth="1"/>
    <col min="8704" max="8704" width="10.7109375" style="56" customWidth="1"/>
    <col min="8705" max="8705" width="12.7109375" style="56" customWidth="1"/>
    <col min="8706" max="8707" width="10.7109375" style="56" customWidth="1"/>
    <col min="8708" max="8714" width="11.42578125" style="56"/>
    <col min="8715" max="8715" width="13.28515625" style="56" customWidth="1"/>
    <col min="8716" max="8957" width="11.42578125" style="56"/>
    <col min="8958" max="8958" width="36.7109375" style="56" customWidth="1"/>
    <col min="8959" max="8959" width="12.7109375" style="56" customWidth="1"/>
    <col min="8960" max="8960" width="10.7109375" style="56" customWidth="1"/>
    <col min="8961" max="8961" width="12.7109375" style="56" customWidth="1"/>
    <col min="8962" max="8963" width="10.7109375" style="56" customWidth="1"/>
    <col min="8964" max="8970" width="11.42578125" style="56"/>
    <col min="8971" max="8971" width="13.28515625" style="56" customWidth="1"/>
    <col min="8972" max="9213" width="11.42578125" style="56"/>
    <col min="9214" max="9214" width="36.7109375" style="56" customWidth="1"/>
    <col min="9215" max="9215" width="12.7109375" style="56" customWidth="1"/>
    <col min="9216" max="9216" width="10.7109375" style="56" customWidth="1"/>
    <col min="9217" max="9217" width="12.7109375" style="56" customWidth="1"/>
    <col min="9218" max="9219" width="10.7109375" style="56" customWidth="1"/>
    <col min="9220" max="9226" width="11.42578125" style="56"/>
    <col min="9227" max="9227" width="13.28515625" style="56" customWidth="1"/>
    <col min="9228" max="9469" width="11.42578125" style="56"/>
    <col min="9470" max="9470" width="36.7109375" style="56" customWidth="1"/>
    <col min="9471" max="9471" width="12.7109375" style="56" customWidth="1"/>
    <col min="9472" max="9472" width="10.7109375" style="56" customWidth="1"/>
    <col min="9473" max="9473" width="12.7109375" style="56" customWidth="1"/>
    <col min="9474" max="9475" width="10.7109375" style="56" customWidth="1"/>
    <col min="9476" max="9482" width="11.42578125" style="56"/>
    <col min="9483" max="9483" width="13.28515625" style="56" customWidth="1"/>
    <col min="9484" max="9725" width="11.42578125" style="56"/>
    <col min="9726" max="9726" width="36.7109375" style="56" customWidth="1"/>
    <col min="9727" max="9727" width="12.7109375" style="56" customWidth="1"/>
    <col min="9728" max="9728" width="10.7109375" style="56" customWidth="1"/>
    <col min="9729" max="9729" width="12.7109375" style="56" customWidth="1"/>
    <col min="9730" max="9731" width="10.7109375" style="56" customWidth="1"/>
    <col min="9732" max="9738" width="11.42578125" style="56"/>
    <col min="9739" max="9739" width="13.28515625" style="56" customWidth="1"/>
    <col min="9740" max="9981" width="11.42578125" style="56"/>
    <col min="9982" max="9982" width="36.7109375" style="56" customWidth="1"/>
    <col min="9983" max="9983" width="12.7109375" style="56" customWidth="1"/>
    <col min="9984" max="9984" width="10.7109375" style="56" customWidth="1"/>
    <col min="9985" max="9985" width="12.7109375" style="56" customWidth="1"/>
    <col min="9986" max="9987" width="10.7109375" style="56" customWidth="1"/>
    <col min="9988" max="9994" width="11.42578125" style="56"/>
    <col min="9995" max="9995" width="13.28515625" style="56" customWidth="1"/>
    <col min="9996" max="10237" width="11.42578125" style="56"/>
    <col min="10238" max="10238" width="36.7109375" style="56" customWidth="1"/>
    <col min="10239" max="10239" width="12.7109375" style="56" customWidth="1"/>
    <col min="10240" max="10240" width="10.7109375" style="56" customWidth="1"/>
    <col min="10241" max="10241" width="12.7109375" style="56" customWidth="1"/>
    <col min="10242" max="10243" width="10.7109375" style="56" customWidth="1"/>
    <col min="10244" max="10250" width="11.42578125" style="56"/>
    <col min="10251" max="10251" width="13.28515625" style="56" customWidth="1"/>
    <col min="10252" max="10493" width="11.42578125" style="56"/>
    <col min="10494" max="10494" width="36.7109375" style="56" customWidth="1"/>
    <col min="10495" max="10495" width="12.7109375" style="56" customWidth="1"/>
    <col min="10496" max="10496" width="10.7109375" style="56" customWidth="1"/>
    <col min="10497" max="10497" width="12.7109375" style="56" customWidth="1"/>
    <col min="10498" max="10499" width="10.7109375" style="56" customWidth="1"/>
    <col min="10500" max="10506" width="11.42578125" style="56"/>
    <col min="10507" max="10507" width="13.28515625" style="56" customWidth="1"/>
    <col min="10508" max="10749" width="11.42578125" style="56"/>
    <col min="10750" max="10750" width="36.7109375" style="56" customWidth="1"/>
    <col min="10751" max="10751" width="12.7109375" style="56" customWidth="1"/>
    <col min="10752" max="10752" width="10.7109375" style="56" customWidth="1"/>
    <col min="10753" max="10753" width="12.7109375" style="56" customWidth="1"/>
    <col min="10754" max="10755" width="10.7109375" style="56" customWidth="1"/>
    <col min="10756" max="10762" width="11.42578125" style="56"/>
    <col min="10763" max="10763" width="13.28515625" style="56" customWidth="1"/>
    <col min="10764" max="11005" width="11.42578125" style="56"/>
    <col min="11006" max="11006" width="36.7109375" style="56" customWidth="1"/>
    <col min="11007" max="11007" width="12.7109375" style="56" customWidth="1"/>
    <col min="11008" max="11008" width="10.7109375" style="56" customWidth="1"/>
    <col min="11009" max="11009" width="12.7109375" style="56" customWidth="1"/>
    <col min="11010" max="11011" width="10.7109375" style="56" customWidth="1"/>
    <col min="11012" max="11018" width="11.42578125" style="56"/>
    <col min="11019" max="11019" width="13.28515625" style="56" customWidth="1"/>
    <col min="11020" max="11261" width="11.42578125" style="56"/>
    <col min="11262" max="11262" width="36.7109375" style="56" customWidth="1"/>
    <col min="11263" max="11263" width="12.7109375" style="56" customWidth="1"/>
    <col min="11264" max="11264" width="10.7109375" style="56" customWidth="1"/>
    <col min="11265" max="11265" width="12.7109375" style="56" customWidth="1"/>
    <col min="11266" max="11267" width="10.7109375" style="56" customWidth="1"/>
    <col min="11268" max="11274" width="11.42578125" style="56"/>
    <col min="11275" max="11275" width="13.28515625" style="56" customWidth="1"/>
    <col min="11276" max="11517" width="11.42578125" style="56"/>
    <col min="11518" max="11518" width="36.7109375" style="56" customWidth="1"/>
    <col min="11519" max="11519" width="12.7109375" style="56" customWidth="1"/>
    <col min="11520" max="11520" width="10.7109375" style="56" customWidth="1"/>
    <col min="11521" max="11521" width="12.7109375" style="56" customWidth="1"/>
    <col min="11522" max="11523" width="10.7109375" style="56" customWidth="1"/>
    <col min="11524" max="11530" width="11.42578125" style="56"/>
    <col min="11531" max="11531" width="13.28515625" style="56" customWidth="1"/>
    <col min="11532" max="11773" width="11.42578125" style="56"/>
    <col min="11774" max="11774" width="36.7109375" style="56" customWidth="1"/>
    <col min="11775" max="11775" width="12.7109375" style="56" customWidth="1"/>
    <col min="11776" max="11776" width="10.7109375" style="56" customWidth="1"/>
    <col min="11777" max="11777" width="12.7109375" style="56" customWidth="1"/>
    <col min="11778" max="11779" width="10.7109375" style="56" customWidth="1"/>
    <col min="11780" max="11786" width="11.42578125" style="56"/>
    <col min="11787" max="11787" width="13.28515625" style="56" customWidth="1"/>
    <col min="11788" max="12029" width="11.42578125" style="56"/>
    <col min="12030" max="12030" width="36.7109375" style="56" customWidth="1"/>
    <col min="12031" max="12031" width="12.7109375" style="56" customWidth="1"/>
    <col min="12032" max="12032" width="10.7109375" style="56" customWidth="1"/>
    <col min="12033" max="12033" width="12.7109375" style="56" customWidth="1"/>
    <col min="12034" max="12035" width="10.7109375" style="56" customWidth="1"/>
    <col min="12036" max="12042" width="11.42578125" style="56"/>
    <col min="12043" max="12043" width="13.28515625" style="56" customWidth="1"/>
    <col min="12044" max="12285" width="11.42578125" style="56"/>
    <col min="12286" max="12286" width="36.7109375" style="56" customWidth="1"/>
    <col min="12287" max="12287" width="12.7109375" style="56" customWidth="1"/>
    <col min="12288" max="12288" width="10.7109375" style="56" customWidth="1"/>
    <col min="12289" max="12289" width="12.7109375" style="56" customWidth="1"/>
    <col min="12290" max="12291" width="10.7109375" style="56" customWidth="1"/>
    <col min="12292" max="12298" width="11.42578125" style="56"/>
    <col min="12299" max="12299" width="13.28515625" style="56" customWidth="1"/>
    <col min="12300" max="12541" width="11.42578125" style="56"/>
    <col min="12542" max="12542" width="36.7109375" style="56" customWidth="1"/>
    <col min="12543" max="12543" width="12.7109375" style="56" customWidth="1"/>
    <col min="12544" max="12544" width="10.7109375" style="56" customWidth="1"/>
    <col min="12545" max="12545" width="12.7109375" style="56" customWidth="1"/>
    <col min="12546" max="12547" width="10.7109375" style="56" customWidth="1"/>
    <col min="12548" max="12554" width="11.42578125" style="56"/>
    <col min="12555" max="12555" width="13.28515625" style="56" customWidth="1"/>
    <col min="12556" max="12797" width="11.42578125" style="56"/>
    <col min="12798" max="12798" width="36.7109375" style="56" customWidth="1"/>
    <col min="12799" max="12799" width="12.7109375" style="56" customWidth="1"/>
    <col min="12800" max="12800" width="10.7109375" style="56" customWidth="1"/>
    <col min="12801" max="12801" width="12.7109375" style="56" customWidth="1"/>
    <col min="12802" max="12803" width="10.7109375" style="56" customWidth="1"/>
    <col min="12804" max="12810" width="11.42578125" style="56"/>
    <col min="12811" max="12811" width="13.28515625" style="56" customWidth="1"/>
    <col min="12812" max="13053" width="11.42578125" style="56"/>
    <col min="13054" max="13054" width="36.7109375" style="56" customWidth="1"/>
    <col min="13055" max="13055" width="12.7109375" style="56" customWidth="1"/>
    <col min="13056" max="13056" width="10.7109375" style="56" customWidth="1"/>
    <col min="13057" max="13057" width="12.7109375" style="56" customWidth="1"/>
    <col min="13058" max="13059" width="10.7109375" style="56" customWidth="1"/>
    <col min="13060" max="13066" width="11.42578125" style="56"/>
    <col min="13067" max="13067" width="13.28515625" style="56" customWidth="1"/>
    <col min="13068" max="13309" width="11.42578125" style="56"/>
    <col min="13310" max="13310" width="36.7109375" style="56" customWidth="1"/>
    <col min="13311" max="13311" width="12.7109375" style="56" customWidth="1"/>
    <col min="13312" max="13312" width="10.7109375" style="56" customWidth="1"/>
    <col min="13313" max="13313" width="12.7109375" style="56" customWidth="1"/>
    <col min="13314" max="13315" width="10.7109375" style="56" customWidth="1"/>
    <col min="13316" max="13322" width="11.42578125" style="56"/>
    <col min="13323" max="13323" width="13.28515625" style="56" customWidth="1"/>
    <col min="13324" max="13565" width="11.42578125" style="56"/>
    <col min="13566" max="13566" width="36.7109375" style="56" customWidth="1"/>
    <col min="13567" max="13567" width="12.7109375" style="56" customWidth="1"/>
    <col min="13568" max="13568" width="10.7109375" style="56" customWidth="1"/>
    <col min="13569" max="13569" width="12.7109375" style="56" customWidth="1"/>
    <col min="13570" max="13571" width="10.7109375" style="56" customWidth="1"/>
    <col min="13572" max="13578" width="11.42578125" style="56"/>
    <col min="13579" max="13579" width="13.28515625" style="56" customWidth="1"/>
    <col min="13580" max="13821" width="11.42578125" style="56"/>
    <col min="13822" max="13822" width="36.7109375" style="56" customWidth="1"/>
    <col min="13823" max="13823" width="12.7109375" style="56" customWidth="1"/>
    <col min="13824" max="13824" width="10.7109375" style="56" customWidth="1"/>
    <col min="13825" max="13825" width="12.7109375" style="56" customWidth="1"/>
    <col min="13826" max="13827" width="10.7109375" style="56" customWidth="1"/>
    <col min="13828" max="13834" width="11.42578125" style="56"/>
    <col min="13835" max="13835" width="13.28515625" style="56" customWidth="1"/>
    <col min="13836" max="14077" width="11.42578125" style="56"/>
    <col min="14078" max="14078" width="36.7109375" style="56" customWidth="1"/>
    <col min="14079" max="14079" width="12.7109375" style="56" customWidth="1"/>
    <col min="14080" max="14080" width="10.7109375" style="56" customWidth="1"/>
    <col min="14081" max="14081" width="12.7109375" style="56" customWidth="1"/>
    <col min="14082" max="14083" width="10.7109375" style="56" customWidth="1"/>
    <col min="14084" max="14090" width="11.42578125" style="56"/>
    <col min="14091" max="14091" width="13.28515625" style="56" customWidth="1"/>
    <col min="14092" max="14333" width="11.42578125" style="56"/>
    <col min="14334" max="14334" width="36.7109375" style="56" customWidth="1"/>
    <col min="14335" max="14335" width="12.7109375" style="56" customWidth="1"/>
    <col min="14336" max="14336" width="10.7109375" style="56" customWidth="1"/>
    <col min="14337" max="14337" width="12.7109375" style="56" customWidth="1"/>
    <col min="14338" max="14339" width="10.7109375" style="56" customWidth="1"/>
    <col min="14340" max="14346" width="11.42578125" style="56"/>
    <col min="14347" max="14347" width="13.28515625" style="56" customWidth="1"/>
    <col min="14348" max="14589" width="11.42578125" style="56"/>
    <col min="14590" max="14590" width="36.7109375" style="56" customWidth="1"/>
    <col min="14591" max="14591" width="12.7109375" style="56" customWidth="1"/>
    <col min="14592" max="14592" width="10.7109375" style="56" customWidth="1"/>
    <col min="14593" max="14593" width="12.7109375" style="56" customWidth="1"/>
    <col min="14594" max="14595" width="10.7109375" style="56" customWidth="1"/>
    <col min="14596" max="14602" width="11.42578125" style="56"/>
    <col min="14603" max="14603" width="13.28515625" style="56" customWidth="1"/>
    <col min="14604" max="14845" width="11.42578125" style="56"/>
    <col min="14846" max="14846" width="36.7109375" style="56" customWidth="1"/>
    <col min="14847" max="14847" width="12.7109375" style="56" customWidth="1"/>
    <col min="14848" max="14848" width="10.7109375" style="56" customWidth="1"/>
    <col min="14849" max="14849" width="12.7109375" style="56" customWidth="1"/>
    <col min="14850" max="14851" width="10.7109375" style="56" customWidth="1"/>
    <col min="14852" max="14858" width="11.42578125" style="56"/>
    <col min="14859" max="14859" width="13.28515625" style="56" customWidth="1"/>
    <col min="14860" max="15101" width="11.42578125" style="56"/>
    <col min="15102" max="15102" width="36.7109375" style="56" customWidth="1"/>
    <col min="15103" max="15103" width="12.7109375" style="56" customWidth="1"/>
    <col min="15104" max="15104" width="10.7109375" style="56" customWidth="1"/>
    <col min="15105" max="15105" width="12.7109375" style="56" customWidth="1"/>
    <col min="15106" max="15107" width="10.7109375" style="56" customWidth="1"/>
    <col min="15108" max="15114" width="11.42578125" style="56"/>
    <col min="15115" max="15115" width="13.28515625" style="56" customWidth="1"/>
    <col min="15116" max="15357" width="11.42578125" style="56"/>
    <col min="15358" max="15358" width="36.7109375" style="56" customWidth="1"/>
    <col min="15359" max="15359" width="12.7109375" style="56" customWidth="1"/>
    <col min="15360" max="15360" width="10.7109375" style="56" customWidth="1"/>
    <col min="15361" max="15361" width="12.7109375" style="56" customWidth="1"/>
    <col min="15362" max="15363" width="10.7109375" style="56" customWidth="1"/>
    <col min="15364" max="15370" width="11.42578125" style="56"/>
    <col min="15371" max="15371" width="13.28515625" style="56" customWidth="1"/>
    <col min="15372" max="15613" width="11.42578125" style="56"/>
    <col min="15614" max="15614" width="36.7109375" style="56" customWidth="1"/>
    <col min="15615" max="15615" width="12.7109375" style="56" customWidth="1"/>
    <col min="15616" max="15616" width="10.7109375" style="56" customWidth="1"/>
    <col min="15617" max="15617" width="12.7109375" style="56" customWidth="1"/>
    <col min="15618" max="15619" width="10.7109375" style="56" customWidth="1"/>
    <col min="15620" max="15626" width="11.42578125" style="56"/>
    <col min="15627" max="15627" width="13.28515625" style="56" customWidth="1"/>
    <col min="15628" max="15869" width="11.42578125" style="56"/>
    <col min="15870" max="15870" width="36.7109375" style="56" customWidth="1"/>
    <col min="15871" max="15871" width="12.7109375" style="56" customWidth="1"/>
    <col min="15872" max="15872" width="10.7109375" style="56" customWidth="1"/>
    <col min="15873" max="15873" width="12.7109375" style="56" customWidth="1"/>
    <col min="15874" max="15875" width="10.7109375" style="56" customWidth="1"/>
    <col min="15876" max="15882" width="11.42578125" style="56"/>
    <col min="15883" max="15883" width="13.28515625" style="56" customWidth="1"/>
    <col min="15884" max="16125" width="11.42578125" style="56"/>
    <col min="16126" max="16126" width="36.7109375" style="56" customWidth="1"/>
    <col min="16127" max="16127" width="12.7109375" style="56" customWidth="1"/>
    <col min="16128" max="16128" width="10.7109375" style="56" customWidth="1"/>
    <col min="16129" max="16129" width="12.7109375" style="56" customWidth="1"/>
    <col min="16130" max="16131" width="10.7109375" style="56" customWidth="1"/>
    <col min="16132" max="16138" width="11.42578125" style="56"/>
    <col min="16139" max="16139" width="13.28515625" style="56" customWidth="1"/>
    <col min="16140" max="16384" width="11.42578125" style="56"/>
  </cols>
  <sheetData>
    <row r="1" spans="2:10" ht="15" customHeight="1" x14ac:dyDescent="0.25">
      <c r="B1" s="55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39" t="s">
        <v>95</v>
      </c>
      <c r="C5" s="239"/>
      <c r="D5" s="239"/>
      <c r="E5" s="239"/>
      <c r="G5" s="239" t="s">
        <v>96</v>
      </c>
      <c r="H5" s="239"/>
      <c r="I5" s="239"/>
      <c r="J5" s="239"/>
    </row>
    <row r="6" spans="2:10" ht="25.5" x14ac:dyDescent="0.25">
      <c r="B6" s="58" t="s">
        <v>61</v>
      </c>
      <c r="C6" s="39" t="str">
        <f>actualizaciones!$A$3</f>
        <v>acum. julio 2013</v>
      </c>
      <c r="D6" s="39" t="str">
        <f>actualizaciones!$A$2</f>
        <v>acum. julio 2014</v>
      </c>
      <c r="E6" s="60" t="s">
        <v>49</v>
      </c>
      <c r="F6" s="96"/>
      <c r="G6" s="58" t="s">
        <v>61</v>
      </c>
      <c r="H6" s="39" t="str">
        <f>actualizaciones!$A$3</f>
        <v>acum. julio 2013</v>
      </c>
      <c r="I6" s="39" t="str">
        <f>actualizaciones!$A$2</f>
        <v>acum. julio 2014</v>
      </c>
      <c r="J6" s="60" t="s">
        <v>49</v>
      </c>
    </row>
    <row r="7" spans="2:10" ht="15" customHeight="1" x14ac:dyDescent="0.25">
      <c r="B7" s="62" t="s">
        <v>62</v>
      </c>
      <c r="C7" s="63"/>
      <c r="D7" s="63"/>
      <c r="E7" s="63"/>
      <c r="F7" s="96"/>
      <c r="G7" s="62" t="s">
        <v>62</v>
      </c>
      <c r="H7" s="63"/>
      <c r="I7" s="63"/>
      <c r="J7" s="63"/>
    </row>
    <row r="8" spans="2:10" ht="15" customHeight="1" x14ac:dyDescent="0.25">
      <c r="B8" s="64" t="s">
        <v>97</v>
      </c>
      <c r="C8" s="122">
        <v>64.791317953152657</v>
      </c>
      <c r="D8" s="122">
        <v>69.008693497023145</v>
      </c>
      <c r="E8" s="66">
        <f>D8/C8-1</f>
        <v>6.5091677050308716E-2</v>
      </c>
      <c r="F8" s="96"/>
      <c r="G8" s="64" t="s">
        <v>97</v>
      </c>
      <c r="H8" s="122">
        <v>67.181503603314454</v>
      </c>
      <c r="I8" s="122">
        <v>69.908728507305057</v>
      </c>
      <c r="J8" s="66">
        <f>I8/H8-1</f>
        <v>4.0594877424804388E-2</v>
      </c>
    </row>
    <row r="9" spans="2:10" ht="15" customHeight="1" x14ac:dyDescent="0.25">
      <c r="B9" s="62" t="s">
        <v>64</v>
      </c>
      <c r="C9" s="123"/>
      <c r="D9" s="123"/>
      <c r="E9" s="67"/>
      <c r="F9" s="96"/>
      <c r="G9" s="62" t="s">
        <v>64</v>
      </c>
      <c r="H9" s="123"/>
      <c r="I9" s="123"/>
      <c r="J9" s="67"/>
    </row>
    <row r="10" spans="2:10" ht="15" customHeight="1" x14ac:dyDescent="0.25">
      <c r="B10" s="68" t="s">
        <v>65</v>
      </c>
      <c r="C10" s="124">
        <v>76.687619791606764</v>
      </c>
      <c r="D10" s="124">
        <v>79.196491220648909</v>
      </c>
      <c r="E10" s="70">
        <f>D10/C10-1</f>
        <v>3.2715468753102828E-2</v>
      </c>
      <c r="F10" s="96"/>
      <c r="G10" s="68" t="s">
        <v>65</v>
      </c>
      <c r="H10" s="124">
        <v>79.67833993852517</v>
      </c>
      <c r="I10" s="124">
        <v>81.202065197820403</v>
      </c>
      <c r="J10" s="70">
        <f t="shared" ref="J10:J15" si="0">I10/H10-1</f>
        <v>1.9123456393178362E-2</v>
      </c>
    </row>
    <row r="11" spans="2:10" ht="15" hidden="1" customHeight="1" x14ac:dyDescent="0.25">
      <c r="B11" s="68"/>
      <c r="C11" s="124"/>
      <c r="D11" s="124"/>
      <c r="E11" s="70"/>
      <c r="F11" s="96"/>
      <c r="G11" s="71" t="s">
        <v>66</v>
      </c>
      <c r="H11" s="125">
        <v>76.873374658903771</v>
      </c>
      <c r="I11" s="125">
        <v>84.330276301185819</v>
      </c>
      <c r="J11" s="74">
        <f t="shared" si="0"/>
        <v>9.7002397453854527E-2</v>
      </c>
    </row>
    <row r="12" spans="2:10" ht="15" hidden="1" customHeight="1" x14ac:dyDescent="0.25">
      <c r="B12" s="68"/>
      <c r="C12" s="124"/>
      <c r="D12" s="124"/>
      <c r="E12" s="70"/>
      <c r="F12" s="96"/>
      <c r="G12" s="71" t="s">
        <v>67</v>
      </c>
      <c r="H12" s="125">
        <v>86.906508054629839</v>
      </c>
      <c r="I12" s="125">
        <v>87.86886211504077</v>
      </c>
      <c r="J12" s="74">
        <f t="shared" si="0"/>
        <v>1.107344066575533E-2</v>
      </c>
    </row>
    <row r="13" spans="2:10" ht="15" customHeight="1" x14ac:dyDescent="0.25">
      <c r="B13" s="71" t="s">
        <v>66</v>
      </c>
      <c r="C13" s="125">
        <v>78.804841980044117</v>
      </c>
      <c r="D13" s="125">
        <v>73.713264128534931</v>
      </c>
      <c r="E13" s="74">
        <f>D13/C13-1</f>
        <v>-6.4609962073124083E-2</v>
      </c>
      <c r="F13" s="96"/>
      <c r="G13" s="71" t="s">
        <v>98</v>
      </c>
      <c r="H13" s="125">
        <v>85.06839962854616</v>
      </c>
      <c r="I13" s="125">
        <v>87.439402726044321</v>
      </c>
      <c r="J13" s="74">
        <f t="shared" si="0"/>
        <v>2.7871725668417557E-2</v>
      </c>
    </row>
    <row r="14" spans="2:10" ht="15" customHeight="1" x14ac:dyDescent="0.25">
      <c r="B14" s="71" t="s">
        <v>67</v>
      </c>
      <c r="C14" s="125">
        <v>81.004165337941672</v>
      </c>
      <c r="D14" s="125">
        <v>84.85896698316418</v>
      </c>
      <c r="E14" s="74">
        <f>D14/C14-1</f>
        <v>4.758769662202722E-2</v>
      </c>
      <c r="F14" s="96"/>
      <c r="G14" s="71" t="s">
        <v>69</v>
      </c>
      <c r="H14" s="125">
        <v>71.153804692649331</v>
      </c>
      <c r="I14" s="125">
        <v>70.2056571771965</v>
      </c>
      <c r="J14" s="74">
        <f t="shared" si="0"/>
        <v>-1.3325324198029564E-2</v>
      </c>
    </row>
    <row r="15" spans="2:10" ht="15" customHeight="1" x14ac:dyDescent="0.25">
      <c r="B15" s="71" t="s">
        <v>69</v>
      </c>
      <c r="C15" s="125">
        <v>61.276478759115641</v>
      </c>
      <c r="D15" s="125">
        <v>68.628159392022312</v>
      </c>
      <c r="E15" s="74">
        <f>D15/C15-1</f>
        <v>0.11997557271211545</v>
      </c>
      <c r="F15" s="96"/>
      <c r="G15" s="71" t="s">
        <v>70</v>
      </c>
      <c r="H15" s="125">
        <v>50.438525518625198</v>
      </c>
      <c r="I15" s="125">
        <v>53.87148451406194</v>
      </c>
      <c r="J15" s="74">
        <f t="shared" si="0"/>
        <v>6.8062239332691732E-2</v>
      </c>
    </row>
    <row r="16" spans="2:10" ht="15" customHeight="1" x14ac:dyDescent="0.25">
      <c r="B16" s="71" t="s">
        <v>70</v>
      </c>
      <c r="C16" s="125">
        <v>73.627422667180085</v>
      </c>
      <c r="D16" s="125">
        <v>75.054550121935563</v>
      </c>
      <c r="E16" s="74">
        <f>D16/C16-1</f>
        <v>1.9383096719364445E-2</v>
      </c>
      <c r="F16" s="96"/>
      <c r="G16" s="62" t="s">
        <v>71</v>
      </c>
      <c r="H16" s="123"/>
      <c r="I16" s="123"/>
      <c r="J16" s="67"/>
    </row>
    <row r="17" spans="2:12" ht="15" customHeight="1" x14ac:dyDescent="0.25">
      <c r="B17" s="62" t="s">
        <v>71</v>
      </c>
      <c r="C17" s="123"/>
      <c r="D17" s="123"/>
      <c r="E17" s="67"/>
      <c r="F17" s="96"/>
      <c r="G17" s="68" t="s">
        <v>72</v>
      </c>
      <c r="H17" s="124">
        <v>58.306821457091694</v>
      </c>
      <c r="I17" s="124">
        <v>61.420945368460018</v>
      </c>
      <c r="J17" s="70">
        <f>I17/H17-1</f>
        <v>5.3409255273159095E-2</v>
      </c>
    </row>
    <row r="18" spans="2:12" ht="15" customHeight="1" x14ac:dyDescent="0.25">
      <c r="B18" s="68" t="s">
        <v>72</v>
      </c>
      <c r="C18" s="124">
        <v>48.999931948140805</v>
      </c>
      <c r="D18" s="124">
        <v>53.106191914689909</v>
      </c>
      <c r="E18" s="70">
        <f>D18/C18-1</f>
        <v>8.3801340191553164E-2</v>
      </c>
      <c r="F18" s="96"/>
      <c r="G18" s="240" t="s">
        <v>99</v>
      </c>
      <c r="H18" s="240"/>
      <c r="I18" s="240"/>
      <c r="J18" s="240"/>
    </row>
    <row r="19" spans="2:12" ht="20.25" customHeight="1" x14ac:dyDescent="0.25">
      <c r="B19" s="240" t="s">
        <v>99</v>
      </c>
      <c r="C19" s="240"/>
      <c r="D19" s="240"/>
      <c r="E19" s="240"/>
      <c r="F19" s="96"/>
      <c r="G19" s="240"/>
      <c r="H19" s="240"/>
      <c r="I19" s="240"/>
      <c r="J19" s="240"/>
    </row>
    <row r="20" spans="2:12" ht="20.100000000000001" customHeight="1" x14ac:dyDescent="0.25"/>
    <row r="21" spans="2:12" ht="54" customHeight="1" x14ac:dyDescent="0.25">
      <c r="B21" s="239" t="s">
        <v>100</v>
      </c>
      <c r="C21" s="239"/>
      <c r="D21" s="239"/>
      <c r="E21" s="239"/>
      <c r="G21" s="239" t="s">
        <v>101</v>
      </c>
      <c r="H21" s="239"/>
      <c r="I21" s="239"/>
      <c r="J21" s="239"/>
    </row>
    <row r="22" spans="2:12" ht="25.5" x14ac:dyDescent="0.25">
      <c r="B22" s="58" t="s">
        <v>61</v>
      </c>
      <c r="C22" s="39" t="str">
        <f>actualizaciones!$A$3</f>
        <v>acum. julio 2013</v>
      </c>
      <c r="D22" s="39" t="str">
        <f>actualizaciones!$A$2</f>
        <v>acum. julio 2014</v>
      </c>
      <c r="E22" s="60" t="s">
        <v>49</v>
      </c>
      <c r="F22" s="96"/>
      <c r="G22" s="58" t="s">
        <v>61</v>
      </c>
      <c r="H22" s="39" t="str">
        <f>actualizaciones!$A$3</f>
        <v>acum. julio 2013</v>
      </c>
      <c r="I22" s="39" t="str">
        <f>actualizaciones!$A$2</f>
        <v>acum. julio 2014</v>
      </c>
      <c r="J22" s="60" t="s">
        <v>49</v>
      </c>
      <c r="L22" s="54" t="s">
        <v>44</v>
      </c>
    </row>
    <row r="23" spans="2:12" ht="15" customHeight="1" x14ac:dyDescent="0.25">
      <c r="B23" s="62" t="s">
        <v>62</v>
      </c>
      <c r="C23" s="63"/>
      <c r="D23" s="63"/>
      <c r="E23" s="63"/>
      <c r="F23" s="96"/>
      <c r="G23" s="62" t="s">
        <v>62</v>
      </c>
      <c r="H23" s="63"/>
      <c r="I23" s="63"/>
      <c r="J23" s="63"/>
    </row>
    <row r="24" spans="2:12" ht="15" customHeight="1" x14ac:dyDescent="0.25">
      <c r="B24" s="64" t="s">
        <v>97</v>
      </c>
      <c r="C24" s="122">
        <v>59.107738626497394</v>
      </c>
      <c r="D24" s="122">
        <v>62.093127124295613</v>
      </c>
      <c r="E24" s="66">
        <f>D24/C24-1</f>
        <v>5.0507574256273502E-2</v>
      </c>
      <c r="F24" s="96"/>
      <c r="G24" s="64" t="s">
        <v>97</v>
      </c>
      <c r="H24" s="122">
        <v>62.283598306613698</v>
      </c>
      <c r="I24" s="122">
        <v>66.142923478327049</v>
      </c>
      <c r="J24" s="66">
        <f>I24/H24-1</f>
        <v>6.1963747706329064E-2</v>
      </c>
    </row>
    <row r="25" spans="2:12" ht="15" customHeight="1" x14ac:dyDescent="0.25">
      <c r="B25" s="62" t="s">
        <v>64</v>
      </c>
      <c r="C25" s="123"/>
      <c r="D25" s="123"/>
      <c r="E25" s="67"/>
      <c r="F25" s="96"/>
      <c r="G25" s="62" t="s">
        <v>64</v>
      </c>
      <c r="H25" s="123"/>
      <c r="I25" s="123"/>
      <c r="J25" s="67"/>
    </row>
    <row r="26" spans="2:12" ht="15" customHeight="1" x14ac:dyDescent="0.25">
      <c r="B26" s="68" t="s">
        <v>65</v>
      </c>
      <c r="C26" s="124">
        <v>64.578133112770132</v>
      </c>
      <c r="D26" s="124">
        <v>66.39677659268294</v>
      </c>
      <c r="E26" s="70">
        <f>D26/C26-1</f>
        <v>2.8161908563336446E-2</v>
      </c>
      <c r="F26" s="96"/>
      <c r="G26" s="68" t="s">
        <v>65</v>
      </c>
      <c r="H26" s="124">
        <v>71.330874727563781</v>
      </c>
      <c r="I26" s="124">
        <v>74.308368786157558</v>
      </c>
      <c r="J26" s="70">
        <f t="shared" ref="J26:J31" si="1">I26/H26-1</f>
        <v>4.1742009613169762E-2</v>
      </c>
    </row>
    <row r="27" spans="2:12" ht="15" customHeight="1" x14ac:dyDescent="0.25">
      <c r="B27" s="71" t="s">
        <v>68</v>
      </c>
      <c r="C27" s="125">
        <v>68.007756966777549</v>
      </c>
      <c r="D27" s="125">
        <v>68.218000609002388</v>
      </c>
      <c r="E27" s="74">
        <f>D27/C27-1</f>
        <v>3.0914656151288522E-3</v>
      </c>
      <c r="F27" s="96"/>
      <c r="G27" s="71" t="s">
        <v>66</v>
      </c>
      <c r="H27" s="125">
        <v>69.858650121955449</v>
      </c>
      <c r="I27" s="125">
        <v>70.535165096075204</v>
      </c>
      <c r="J27" s="74">
        <f t="shared" si="1"/>
        <v>9.6840544862910605E-3</v>
      </c>
    </row>
    <row r="28" spans="2:12" ht="15" customHeight="1" x14ac:dyDescent="0.25">
      <c r="B28" s="71" t="s">
        <v>69</v>
      </c>
      <c r="C28" s="125">
        <v>52.017687304299365</v>
      </c>
      <c r="D28" s="125">
        <v>60.776642785383778</v>
      </c>
      <c r="E28" s="74">
        <f>D28/C28-1</f>
        <v>0.16838417728656818</v>
      </c>
      <c r="F28" s="96"/>
      <c r="G28" s="71" t="s">
        <v>67</v>
      </c>
      <c r="H28" s="125">
        <v>75.819141697813563</v>
      </c>
      <c r="I28" s="125">
        <v>79.388377445937564</v>
      </c>
      <c r="J28" s="74">
        <f t="shared" si="1"/>
        <v>4.7075654883428131E-2</v>
      </c>
    </row>
    <row r="29" spans="2:12" ht="15" customHeight="1" x14ac:dyDescent="0.25">
      <c r="B29" s="71" t="s">
        <v>70</v>
      </c>
      <c r="C29" s="125">
        <v>24.564586357039186</v>
      </c>
      <c r="D29" s="125">
        <v>41.416718380105266</v>
      </c>
      <c r="E29" s="74">
        <f>D29/C29-1</f>
        <v>0.68603361677356167</v>
      </c>
      <c r="F29" s="96"/>
      <c r="G29" s="71" t="s">
        <v>69</v>
      </c>
      <c r="H29" s="125">
        <v>63.718966965823618</v>
      </c>
      <c r="I29" s="125">
        <v>66.593935887450456</v>
      </c>
      <c r="J29" s="74">
        <f t="shared" si="1"/>
        <v>4.5119515562279222E-2</v>
      </c>
    </row>
    <row r="30" spans="2:12" ht="15" customHeight="1" x14ac:dyDescent="0.25">
      <c r="B30" s="62" t="s">
        <v>71</v>
      </c>
      <c r="C30" s="123"/>
      <c r="D30" s="123"/>
      <c r="E30" s="67"/>
      <c r="F30" s="96"/>
      <c r="G30" s="71" t="s">
        <v>75</v>
      </c>
      <c r="H30" s="125">
        <v>46.918883881183987</v>
      </c>
      <c r="I30" s="125">
        <v>50.855733609029038</v>
      </c>
      <c r="J30" s="74">
        <f t="shared" si="1"/>
        <v>8.3907574140395402E-2</v>
      </c>
    </row>
    <row r="31" spans="2:12" ht="15" customHeight="1" x14ac:dyDescent="0.25">
      <c r="B31" s="68" t="s">
        <v>72</v>
      </c>
      <c r="C31" s="124">
        <v>48.101110290705513</v>
      </c>
      <c r="D31" s="124">
        <v>53.224630149631295</v>
      </c>
      <c r="E31" s="70">
        <f>D31/C31-1</f>
        <v>0.10651562568849449</v>
      </c>
      <c r="F31" s="96"/>
      <c r="G31" s="71" t="s">
        <v>76</v>
      </c>
      <c r="H31" s="125">
        <v>45.536151460747512</v>
      </c>
      <c r="I31" s="125">
        <v>50.524534028561426</v>
      </c>
      <c r="J31" s="74">
        <f t="shared" si="1"/>
        <v>0.10954774191037941</v>
      </c>
    </row>
    <row r="32" spans="2:12" ht="21.75" customHeight="1" x14ac:dyDescent="0.25">
      <c r="B32" s="240" t="s">
        <v>99</v>
      </c>
      <c r="C32" s="240"/>
      <c r="D32" s="240"/>
      <c r="E32" s="240"/>
      <c r="F32" s="96"/>
      <c r="G32" s="62" t="s">
        <v>71</v>
      </c>
      <c r="H32" s="123"/>
      <c r="I32" s="123"/>
      <c r="J32" s="67"/>
    </row>
    <row r="33" spans="2:10" ht="23.25" customHeight="1" x14ac:dyDescent="0.25">
      <c r="B33" s="96"/>
      <c r="C33" s="96"/>
      <c r="D33" s="96"/>
      <c r="E33" s="96"/>
      <c r="F33" s="96"/>
      <c r="G33" s="68" t="s">
        <v>72</v>
      </c>
      <c r="H33" s="124">
        <v>51.777421004729902</v>
      </c>
      <c r="I33" s="124">
        <v>55.855091019789434</v>
      </c>
      <c r="J33" s="70">
        <f>I33/H33-1</f>
        <v>7.8753826203260102E-2</v>
      </c>
    </row>
    <row r="34" spans="2:10" ht="21.75" customHeight="1" x14ac:dyDescent="0.25">
      <c r="G34" s="240" t="s">
        <v>99</v>
      </c>
      <c r="H34" s="240"/>
      <c r="I34" s="240"/>
      <c r="J34" s="240"/>
    </row>
    <row r="37" spans="2:10" ht="18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spans="2:5" ht="15" customHeight="1" x14ac:dyDescent="0.25"/>
    <row r="50" spans="2:5" ht="23.25" customHeight="1" x14ac:dyDescent="0.25"/>
    <row r="51" spans="2:5" x14ac:dyDescent="0.25">
      <c r="B51" s="96"/>
      <c r="C51" s="96"/>
      <c r="D51" s="96"/>
      <c r="E51" s="96"/>
    </row>
  </sheetData>
  <mergeCells count="8">
    <mergeCell ref="B32:E32"/>
    <mergeCell ref="G34:J34"/>
    <mergeCell ref="B5:E5"/>
    <mergeCell ref="G5:J5"/>
    <mergeCell ref="G18:J19"/>
    <mergeCell ref="B19:E19"/>
    <mergeCell ref="B21:E21"/>
    <mergeCell ref="G21:J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topLeftCell="A19" zoomScaleNormal="100" workbookViewId="0">
      <selection activeCell="O45" sqref="O45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54" t="s">
        <v>58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P120"/>
  <sheetViews>
    <sheetView showGridLines="0" zoomScaleNormal="100" workbookViewId="0">
      <selection activeCell="K1" sqref="K1:L1048576"/>
    </sheetView>
  </sheetViews>
  <sheetFormatPr baseColWidth="10" defaultRowHeight="15" outlineLevelRow="1" x14ac:dyDescent="0.25"/>
  <cols>
    <col min="1" max="1" width="15.7109375" style="76" customWidth="1"/>
    <col min="2" max="2" width="13" style="76" customWidth="1"/>
    <col min="3" max="10" width="10.7109375" style="76" customWidth="1"/>
    <col min="11" max="12" width="11.42578125" style="76"/>
    <col min="13" max="13" width="13.28515625" style="76" customWidth="1"/>
    <col min="14" max="14" width="11.42578125" style="76"/>
    <col min="15" max="15" width="15" style="76" customWidth="1"/>
    <col min="16" max="16384" width="11.42578125" style="76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6" t="s">
        <v>102</v>
      </c>
      <c r="C5" s="236"/>
      <c r="D5" s="236"/>
      <c r="E5" s="236"/>
      <c r="F5" s="236"/>
      <c r="G5" s="236"/>
      <c r="H5" s="236"/>
      <c r="I5" s="236"/>
      <c r="J5" s="236"/>
    </row>
    <row r="6" spans="2:16" ht="15" customHeight="1" x14ac:dyDescent="0.25">
      <c r="B6" s="77"/>
      <c r="C6" s="237" t="s">
        <v>26</v>
      </c>
      <c r="D6" s="237"/>
      <c r="E6" s="238" t="s">
        <v>27</v>
      </c>
      <c r="F6" s="238"/>
      <c r="G6" s="237" t="s">
        <v>28</v>
      </c>
      <c r="H6" s="237"/>
      <c r="I6" s="238" t="s">
        <v>29</v>
      </c>
      <c r="J6" s="238"/>
      <c r="L6" s="78"/>
      <c r="M6" s="78"/>
      <c r="N6" s="78"/>
    </row>
    <row r="7" spans="2:16" ht="30" customHeight="1" x14ac:dyDescent="0.25">
      <c r="B7" s="77"/>
      <c r="C7" s="16" t="s">
        <v>103</v>
      </c>
      <c r="D7" s="16" t="s">
        <v>104</v>
      </c>
      <c r="E7" s="17" t="s">
        <v>103</v>
      </c>
      <c r="F7" s="17" t="s">
        <v>104</v>
      </c>
      <c r="G7" s="16" t="s">
        <v>103</v>
      </c>
      <c r="H7" s="16" t="s">
        <v>104</v>
      </c>
      <c r="I7" s="17" t="s">
        <v>103</v>
      </c>
      <c r="J7" s="17" t="s">
        <v>104</v>
      </c>
      <c r="L7" s="78"/>
      <c r="M7" s="78"/>
      <c r="N7" s="78"/>
    </row>
    <row r="8" spans="2:16" x14ac:dyDescent="0.25">
      <c r="B8" s="79" t="s">
        <v>37</v>
      </c>
      <c r="C8" s="126">
        <v>7.6249442138988988</v>
      </c>
      <c r="D8" s="126">
        <f t="shared" ref="D8:D14" si="0">C8-C21</f>
        <v>-0.33723477699177273</v>
      </c>
      <c r="E8" s="127">
        <v>8.3800000000000008</v>
      </c>
      <c r="F8" s="127">
        <f t="shared" ref="F8:F14" si="1">E8-E21</f>
        <v>-0.26680367795960791</v>
      </c>
      <c r="G8" s="126">
        <v>8.32</v>
      </c>
      <c r="H8" s="126">
        <f t="shared" ref="H8:H14" si="2">G8-G21</f>
        <v>-0.430219904747565</v>
      </c>
      <c r="I8" s="127">
        <v>6.22</v>
      </c>
      <c r="J8" s="127">
        <f t="shared" ref="J8:J14" si="3">I8-I21</f>
        <v>-0.21435129913199003</v>
      </c>
    </row>
    <row r="9" spans="2:16" x14ac:dyDescent="0.25">
      <c r="B9" s="79" t="s">
        <v>38</v>
      </c>
      <c r="C9" s="126">
        <v>7.3848271504648437</v>
      </c>
      <c r="D9" s="126">
        <f t="shared" si="0"/>
        <v>0.26482715046484362</v>
      </c>
      <c r="E9" s="127">
        <v>8.0970997185616618</v>
      </c>
      <c r="F9" s="127">
        <f t="shared" si="1"/>
        <v>0.36866769056774995</v>
      </c>
      <c r="G9" s="126">
        <v>8.0665823185196892</v>
      </c>
      <c r="H9" s="126">
        <f t="shared" si="2"/>
        <v>0.32170898808995663</v>
      </c>
      <c r="I9" s="127">
        <v>6.1466315248135768</v>
      </c>
      <c r="J9" s="127">
        <f t="shared" si="3"/>
        <v>0.16156791280671001</v>
      </c>
      <c r="L9" s="84"/>
      <c r="M9" s="84"/>
      <c r="N9" s="84"/>
    </row>
    <row r="10" spans="2:16" x14ac:dyDescent="0.25">
      <c r="B10" s="79" t="s">
        <v>39</v>
      </c>
      <c r="C10" s="126">
        <v>7</v>
      </c>
      <c r="D10" s="126">
        <f t="shared" si="0"/>
        <v>-0.23000000000000043</v>
      </c>
      <c r="E10" s="127">
        <v>7.58</v>
      </c>
      <c r="F10" s="127">
        <f t="shared" si="1"/>
        <v>-0.2998490311116333</v>
      </c>
      <c r="G10" s="126">
        <v>7.51</v>
      </c>
      <c r="H10" s="126">
        <f t="shared" si="2"/>
        <v>-0.12272260451769412</v>
      </c>
      <c r="I10" s="127">
        <v>6.47</v>
      </c>
      <c r="J10" s="127">
        <f t="shared" si="3"/>
        <v>-0.18191827424144158</v>
      </c>
    </row>
    <row r="11" spans="2:16" x14ac:dyDescent="0.25">
      <c r="B11" s="79" t="s">
        <v>40</v>
      </c>
      <c r="C11" s="126">
        <v>7.2169327441372468</v>
      </c>
      <c r="D11" s="126">
        <f t="shared" si="0"/>
        <v>-0.20306725586275309</v>
      </c>
      <c r="E11" s="127">
        <v>7.78</v>
      </c>
      <c r="F11" s="127">
        <f t="shared" si="1"/>
        <v>6.4394526207074421E-3</v>
      </c>
      <c r="G11" s="126">
        <v>7.42</v>
      </c>
      <c r="H11" s="126">
        <f t="shared" si="2"/>
        <v>-0.5904702075004753</v>
      </c>
      <c r="I11" s="127">
        <v>7.13</v>
      </c>
      <c r="J11" s="127">
        <f t="shared" si="3"/>
        <v>0.15818443269319982</v>
      </c>
    </row>
    <row r="12" spans="2:16" x14ac:dyDescent="0.25">
      <c r="B12" s="79" t="s">
        <v>41</v>
      </c>
      <c r="C12" s="126">
        <v>7.82</v>
      </c>
      <c r="D12" s="126">
        <f t="shared" si="0"/>
        <v>0.4316463623884701</v>
      </c>
      <c r="E12" s="127">
        <v>8.19</v>
      </c>
      <c r="F12" s="127">
        <f t="shared" si="1"/>
        <v>0.69172963158550527</v>
      </c>
      <c r="G12" s="126">
        <v>8.2200000000000006</v>
      </c>
      <c r="H12" s="126">
        <f t="shared" si="2"/>
        <v>0.40527287706615489</v>
      </c>
      <c r="I12" s="127">
        <v>8.15</v>
      </c>
      <c r="J12" s="127">
        <f t="shared" si="3"/>
        <v>-1.9999999999999574E-2</v>
      </c>
    </row>
    <row r="13" spans="2:16" x14ac:dyDescent="0.25">
      <c r="B13" s="79" t="s">
        <v>42</v>
      </c>
      <c r="C13" s="126">
        <v>8.27</v>
      </c>
      <c r="D13" s="126">
        <f t="shared" si="0"/>
        <v>-1.9999999999999574E-2</v>
      </c>
      <c r="E13" s="127">
        <v>8.7899999999999991</v>
      </c>
      <c r="F13" s="127">
        <f t="shared" si="1"/>
        <v>0.22897400325713235</v>
      </c>
      <c r="G13" s="126">
        <v>8.61</v>
      </c>
      <c r="H13" s="126">
        <f t="shared" si="2"/>
        <v>-0.43223061884352276</v>
      </c>
      <c r="I13" s="127">
        <v>9.44</v>
      </c>
      <c r="J13" s="127">
        <f t="shared" si="3"/>
        <v>-0.16246648995168655</v>
      </c>
    </row>
    <row r="14" spans="2:16" x14ac:dyDescent="0.25">
      <c r="B14" s="79" t="s">
        <v>43</v>
      </c>
      <c r="C14" s="126">
        <v>8.91</v>
      </c>
      <c r="D14" s="126">
        <f t="shared" si="0"/>
        <v>-6.97141421041092E-2</v>
      </c>
      <c r="E14" s="127">
        <v>9.42</v>
      </c>
      <c r="F14" s="127">
        <f t="shared" si="1"/>
        <v>-0.15737918766676628</v>
      </c>
      <c r="G14" s="126">
        <v>9.4427924958577556</v>
      </c>
      <c r="H14" s="126">
        <f t="shared" si="2"/>
        <v>-0.15292167165927495</v>
      </c>
      <c r="I14" s="127">
        <v>10.01</v>
      </c>
      <c r="J14" s="127">
        <f t="shared" si="3"/>
        <v>0.26597966198796819</v>
      </c>
    </row>
    <row r="15" spans="2:16" ht="27.75" customHeight="1" x14ac:dyDescent="0.25">
      <c r="B15" s="24" t="str">
        <f>actualizaciones!$A$2</f>
        <v>acum. julio 2014</v>
      </c>
      <c r="C15" s="128">
        <v>7.7416293836018166</v>
      </c>
      <c r="D15" s="128">
        <v>-2.3314625388691113E-2</v>
      </c>
      <c r="E15" s="128">
        <v>8.3076843239635938</v>
      </c>
      <c r="F15" s="128">
        <v>9.6264852171751514E-2</v>
      </c>
      <c r="G15" s="128">
        <v>8.2110536687586144</v>
      </c>
      <c r="H15" s="128">
        <v>-0.14817583815122681</v>
      </c>
      <c r="I15" s="128">
        <v>7.5868511364488782</v>
      </c>
      <c r="J15" s="128">
        <v>-1.14449444884972E-2</v>
      </c>
      <c r="M15" s="78"/>
      <c r="N15" s="78"/>
      <c r="O15" s="78"/>
      <c r="P15" s="78"/>
    </row>
    <row r="16" spans="2:16" outlineLevel="1" x14ac:dyDescent="0.25">
      <c r="B16" s="79" t="s">
        <v>32</v>
      </c>
      <c r="C16" s="126">
        <v>8.0187613864760987</v>
      </c>
      <c r="D16" s="126">
        <f>C16-C29</f>
        <v>-5.185122397571007E-2</v>
      </c>
      <c r="E16" s="127">
        <v>8.5365926958042202</v>
      </c>
      <c r="F16" s="127">
        <f>E16-E29</f>
        <v>-2.403005729794927E-2</v>
      </c>
      <c r="G16" s="126">
        <v>8.2730514726932167</v>
      </c>
      <c r="H16" s="126">
        <f>G16-G29</f>
        <v>-0.41989606622022713</v>
      </c>
      <c r="I16" s="127">
        <v>8.3964970969972814</v>
      </c>
      <c r="J16" s="127">
        <f>I16-I29</f>
        <v>2.0142922954939024E-2</v>
      </c>
    </row>
    <row r="17" spans="2:16" outlineLevel="1" x14ac:dyDescent="0.25">
      <c r="B17" s="79" t="s">
        <v>33</v>
      </c>
      <c r="C17" s="126">
        <v>7.7354669053880158</v>
      </c>
      <c r="D17" s="126">
        <f t="shared" ref="D17:D27" si="4">C17-C30</f>
        <v>-0.2506585149679168</v>
      </c>
      <c r="E17" s="127">
        <v>8.2200000000000006</v>
      </c>
      <c r="F17" s="127">
        <f t="shared" ref="F17:F27" si="5">E17-E30</f>
        <v>-0.2784289026059259</v>
      </c>
      <c r="G17" s="126">
        <v>8.2899999999999991</v>
      </c>
      <c r="H17" s="126">
        <f t="shared" ref="H17:H27" si="6">G17-G30</f>
        <v>-0.30844765879995606</v>
      </c>
      <c r="I17" s="127">
        <v>7.79</v>
      </c>
      <c r="J17" s="127">
        <f t="shared" ref="J17:J27" si="7">I17-I30</f>
        <v>-0.15332351360865637</v>
      </c>
    </row>
    <row r="18" spans="2:16" outlineLevel="1" x14ac:dyDescent="0.25">
      <c r="B18" s="79" t="s">
        <v>34</v>
      </c>
      <c r="C18" s="126">
        <v>7.57</v>
      </c>
      <c r="D18" s="126">
        <f t="shared" si="4"/>
        <v>5.0799316807156103E-2</v>
      </c>
      <c r="E18" s="127">
        <v>8.26</v>
      </c>
      <c r="F18" s="127">
        <f t="shared" si="5"/>
        <v>0.13136838437864995</v>
      </c>
      <c r="G18" s="126">
        <v>8.15</v>
      </c>
      <c r="H18" s="126">
        <f t="shared" si="6"/>
        <v>0.19453376718665272</v>
      </c>
      <c r="I18" s="127">
        <v>6.48</v>
      </c>
      <c r="J18" s="127">
        <f t="shared" si="7"/>
        <v>-0.38879678526341976</v>
      </c>
    </row>
    <row r="19" spans="2:16" outlineLevel="1" x14ac:dyDescent="0.25">
      <c r="B19" s="79" t="s">
        <v>35</v>
      </c>
      <c r="C19" s="126">
        <v>7.7299319553872916</v>
      </c>
      <c r="D19" s="126">
        <f t="shared" si="4"/>
        <v>0.12884843394259615</v>
      </c>
      <c r="E19" s="127">
        <v>8.4188216792035728</v>
      </c>
      <c r="F19" s="127">
        <f t="shared" si="5"/>
        <v>0.12042932559460873</v>
      </c>
      <c r="G19" s="126">
        <v>8.5230644678716629</v>
      </c>
      <c r="H19" s="126">
        <f t="shared" si="6"/>
        <v>0.17236818169759616</v>
      </c>
      <c r="I19" s="127">
        <v>6.5053691701613925</v>
      </c>
      <c r="J19" s="127">
        <f t="shared" si="7"/>
        <v>-8.4974284293560132E-2</v>
      </c>
    </row>
    <row r="20" spans="2:16" outlineLevel="1" x14ac:dyDescent="0.25">
      <c r="B20" s="79" t="s">
        <v>36</v>
      </c>
      <c r="C20" s="126">
        <v>7.84</v>
      </c>
      <c r="D20" s="126">
        <f t="shared" si="4"/>
        <v>5.9999999999999609E-2</v>
      </c>
      <c r="E20" s="127">
        <v>8.4965721361481084</v>
      </c>
      <c r="F20" s="127">
        <f t="shared" si="5"/>
        <v>0.20763981207577586</v>
      </c>
      <c r="G20" s="126">
        <v>8.4838580219388202</v>
      </c>
      <c r="H20" s="126">
        <f t="shared" si="6"/>
        <v>7.0643463375985149E-2</v>
      </c>
      <c r="I20" s="127">
        <v>6.3125944013694495</v>
      </c>
      <c r="J20" s="127">
        <f t="shared" si="7"/>
        <v>-0.34360939542515734</v>
      </c>
    </row>
    <row r="21" spans="2:16" outlineLevel="1" x14ac:dyDescent="0.25">
      <c r="B21" s="79" t="s">
        <v>37</v>
      </c>
      <c r="C21" s="126">
        <v>7.9621789908906715</v>
      </c>
      <c r="D21" s="126">
        <f t="shared" si="4"/>
        <v>0.17925201087679987</v>
      </c>
      <c r="E21" s="127">
        <v>8.6468036779596087</v>
      </c>
      <c r="F21" s="127">
        <f t="shared" si="5"/>
        <v>9.4217588267065722E-2</v>
      </c>
      <c r="G21" s="126">
        <v>8.7502199047475653</v>
      </c>
      <c r="H21" s="126">
        <f t="shared" si="6"/>
        <v>9.7454205014662065E-2</v>
      </c>
      <c r="I21" s="127">
        <v>6.4343512991319898</v>
      </c>
      <c r="J21" s="127">
        <f t="shared" si="7"/>
        <v>0.33377792240798509</v>
      </c>
    </row>
    <row r="22" spans="2:16" outlineLevel="1" x14ac:dyDescent="0.25">
      <c r="B22" s="79" t="s">
        <v>38</v>
      </c>
      <c r="C22" s="126">
        <v>7.12</v>
      </c>
      <c r="D22" s="126">
        <f t="shared" si="4"/>
        <v>5.790715995515594E-2</v>
      </c>
      <c r="E22" s="127">
        <v>7.7284320279939118</v>
      </c>
      <c r="F22" s="127">
        <f t="shared" si="5"/>
        <v>4.590072936862466E-2</v>
      </c>
      <c r="G22" s="126">
        <v>7.7448733304297326</v>
      </c>
      <c r="H22" s="126">
        <f t="shared" si="6"/>
        <v>4.460333498809721E-2</v>
      </c>
      <c r="I22" s="127">
        <v>5.9850636120068668</v>
      </c>
      <c r="J22" s="127">
        <f t="shared" si="7"/>
        <v>-0.70573901328724009</v>
      </c>
      <c r="L22" s="84"/>
      <c r="M22" s="84"/>
      <c r="N22" s="84"/>
    </row>
    <row r="23" spans="2:16" outlineLevel="1" x14ac:dyDescent="0.25">
      <c r="B23" s="79" t="s">
        <v>39</v>
      </c>
      <c r="C23" s="126">
        <v>7.23</v>
      </c>
      <c r="D23" s="126">
        <f t="shared" si="4"/>
        <v>-2.3816588646178971E-2</v>
      </c>
      <c r="E23" s="127">
        <v>7.8798490311116334</v>
      </c>
      <c r="F23" s="127">
        <f t="shared" si="5"/>
        <v>0.11717156185765543</v>
      </c>
      <c r="G23" s="126">
        <v>7.6327226045176939</v>
      </c>
      <c r="H23" s="126">
        <f t="shared" si="6"/>
        <v>-0.37359070914670944</v>
      </c>
      <c r="I23" s="127">
        <v>6.6519182742414413</v>
      </c>
      <c r="J23" s="127">
        <f t="shared" si="7"/>
        <v>-0.29827994670094604</v>
      </c>
    </row>
    <row r="24" spans="2:16" outlineLevel="1" x14ac:dyDescent="0.25">
      <c r="B24" s="79" t="s">
        <v>40</v>
      </c>
      <c r="C24" s="126">
        <v>7.42</v>
      </c>
      <c r="D24" s="126">
        <f t="shared" si="4"/>
        <v>0.19302062476916149</v>
      </c>
      <c r="E24" s="127">
        <v>7.7735605473792928</v>
      </c>
      <c r="F24" s="127">
        <f t="shared" si="5"/>
        <v>0.30807086603604805</v>
      </c>
      <c r="G24" s="126">
        <v>8.0104702075004752</v>
      </c>
      <c r="H24" s="126">
        <f t="shared" si="6"/>
        <v>0.1759711542924709</v>
      </c>
      <c r="I24" s="127">
        <v>6.9718155673068001</v>
      </c>
      <c r="J24" s="127">
        <f t="shared" si="7"/>
        <v>-0.15063631390243426</v>
      </c>
    </row>
    <row r="25" spans="2:16" outlineLevel="1" x14ac:dyDescent="0.25">
      <c r="B25" s="79" t="s">
        <v>41</v>
      </c>
      <c r="C25" s="126">
        <v>7.3883536376115302</v>
      </c>
      <c r="D25" s="126">
        <f t="shared" si="4"/>
        <v>-0.29240229514258154</v>
      </c>
      <c r="E25" s="127">
        <v>7.4982703684144942</v>
      </c>
      <c r="F25" s="127">
        <f t="shared" si="5"/>
        <v>-0.41192007852146073</v>
      </c>
      <c r="G25" s="126">
        <v>7.8147271229338457</v>
      </c>
      <c r="H25" s="126">
        <f t="shared" si="6"/>
        <v>-0.44748770444272523</v>
      </c>
      <c r="I25" s="127">
        <v>8.17</v>
      </c>
      <c r="J25" s="127">
        <f t="shared" si="7"/>
        <v>-0.28124110621036102</v>
      </c>
    </row>
    <row r="26" spans="2:16" outlineLevel="1" x14ac:dyDescent="0.25">
      <c r="B26" s="79" t="s">
        <v>42</v>
      </c>
      <c r="C26" s="126">
        <v>8.2899999999999991</v>
      </c>
      <c r="D26" s="126">
        <f t="shared" si="4"/>
        <v>-0.46365301759086819</v>
      </c>
      <c r="E26" s="127">
        <v>8.5610259967428668</v>
      </c>
      <c r="F26" s="127">
        <f t="shared" si="5"/>
        <v>-0.66053071869593971</v>
      </c>
      <c r="G26" s="126">
        <v>9.0422306188435222</v>
      </c>
      <c r="H26" s="126">
        <f t="shared" si="6"/>
        <v>-0.40085776645072535</v>
      </c>
      <c r="I26" s="127">
        <v>9.6024664899516861</v>
      </c>
      <c r="J26" s="127">
        <f t="shared" si="7"/>
        <v>-0.26523645858845413</v>
      </c>
    </row>
    <row r="27" spans="2:16" outlineLevel="1" x14ac:dyDescent="0.25">
      <c r="B27" s="79" t="s">
        <v>43</v>
      </c>
      <c r="C27" s="126">
        <v>8.9797141421041093</v>
      </c>
      <c r="D27" s="126">
        <f t="shared" si="4"/>
        <v>-1.1958030735705449E-2</v>
      </c>
      <c r="E27" s="127">
        <v>9.5773791876667662</v>
      </c>
      <c r="F27" s="127">
        <f t="shared" si="5"/>
        <v>7.8402258251770718E-2</v>
      </c>
      <c r="G27" s="126">
        <v>9.5957141675170305</v>
      </c>
      <c r="H27" s="126">
        <f t="shared" si="6"/>
        <v>-5.5880323997092418E-2</v>
      </c>
      <c r="I27" s="127">
        <v>9.7440203380120316</v>
      </c>
      <c r="J27" s="127">
        <f t="shared" si="7"/>
        <v>6.0779829903733429E-2</v>
      </c>
    </row>
    <row r="28" spans="2:16" ht="15" customHeight="1" x14ac:dyDescent="0.25">
      <c r="B28" s="85">
        <v>2013</v>
      </c>
      <c r="C28" s="129">
        <v>7.7710196585714959</v>
      </c>
      <c r="D28" s="129">
        <f>C28-C41</f>
        <v>-3.9675374521966233E-2</v>
      </c>
      <c r="E28" s="129">
        <v>8.2859606163798496</v>
      </c>
      <c r="F28" s="129">
        <f>E28-E41</f>
        <v>-3.2594268582524677E-2</v>
      </c>
      <c r="G28" s="129">
        <v>8.3520781741893639</v>
      </c>
      <c r="H28" s="129">
        <f>G28-G41</f>
        <v>-0.10830859482461541</v>
      </c>
      <c r="I28" s="129">
        <v>7.3577550301166221</v>
      </c>
      <c r="J28" s="129">
        <f>I28-I41</f>
        <v>-0.25001157142161645</v>
      </c>
      <c r="M28" s="78"/>
      <c r="N28" s="78"/>
      <c r="O28" s="78"/>
      <c r="P28" s="78"/>
    </row>
    <row r="29" spans="2:16" outlineLevel="1" x14ac:dyDescent="0.25">
      <c r="B29" s="79" t="s">
        <v>32</v>
      </c>
      <c r="C29" s="126">
        <v>8.0706126104518088</v>
      </c>
      <c r="D29" s="126">
        <f>C29-C42</f>
        <v>0.19986971954477006</v>
      </c>
      <c r="E29" s="127">
        <v>8.5606227531021695</v>
      </c>
      <c r="F29" s="127">
        <f>E29-E42</f>
        <v>0.47305159248484152</v>
      </c>
      <c r="G29" s="126">
        <v>8.6929475389134439</v>
      </c>
      <c r="H29" s="126">
        <f>G29-G42</f>
        <v>-0.10485029287622183</v>
      </c>
      <c r="I29" s="127">
        <v>8.3763541740423424</v>
      </c>
      <c r="J29" s="127">
        <f>I29-I42</f>
        <v>5.7369402468738784E-2</v>
      </c>
    </row>
    <row r="30" spans="2:16" outlineLevel="1" x14ac:dyDescent="0.25">
      <c r="B30" s="79" t="s">
        <v>33</v>
      </c>
      <c r="C30" s="126">
        <v>7.9861254203559326</v>
      </c>
      <c r="D30" s="126">
        <f t="shared" ref="D30:D93" si="8">C30-C43</f>
        <v>-0.40183810400562159</v>
      </c>
      <c r="E30" s="127">
        <v>8.4984289026059265</v>
      </c>
      <c r="F30" s="127">
        <f t="shared" ref="F30:F93" si="9">E30-E43</f>
        <v>-0.4715710973940741</v>
      </c>
      <c r="G30" s="126">
        <v>8.5984476587999552</v>
      </c>
      <c r="H30" s="126">
        <f t="shared" ref="H30:H93" si="10">G30-G43</f>
        <v>-0.30155234120004515</v>
      </c>
      <c r="I30" s="127">
        <v>7.9433235136086564</v>
      </c>
      <c r="J30" s="127">
        <f t="shared" ref="J30:J93" si="11">I30-I43</f>
        <v>-0.40667648639134324</v>
      </c>
    </row>
    <row r="31" spans="2:16" outlineLevel="1" x14ac:dyDescent="0.25">
      <c r="B31" s="79" t="s">
        <v>34</v>
      </c>
      <c r="C31" s="126">
        <v>7.5192006831928442</v>
      </c>
      <c r="D31" s="126">
        <f t="shared" si="8"/>
        <v>0.22920068319284415</v>
      </c>
      <c r="E31" s="127">
        <v>8.1286316156213498</v>
      </c>
      <c r="F31" s="127">
        <f t="shared" si="9"/>
        <v>0.23863161562135016</v>
      </c>
      <c r="G31" s="126">
        <v>7.9554662328133476</v>
      </c>
      <c r="H31" s="126">
        <f t="shared" si="10"/>
        <v>0.11546623281334778</v>
      </c>
      <c r="I31" s="127">
        <v>6.8687967852634202</v>
      </c>
      <c r="J31" s="127">
        <f t="shared" si="11"/>
        <v>0.78879678526342012</v>
      </c>
    </row>
    <row r="32" spans="2:16" outlineLevel="1" x14ac:dyDescent="0.25">
      <c r="B32" s="79" t="s">
        <v>35</v>
      </c>
      <c r="C32" s="126">
        <v>7.6010835214446955</v>
      </c>
      <c r="D32" s="126">
        <f t="shared" si="8"/>
        <v>2.8103375159165722E-2</v>
      </c>
      <c r="E32" s="127">
        <v>8.2983923536089641</v>
      </c>
      <c r="F32" s="127">
        <f t="shared" si="9"/>
        <v>-1.1719723122528336E-2</v>
      </c>
      <c r="G32" s="126">
        <v>8.3506962861740668</v>
      </c>
      <c r="H32" s="126">
        <f t="shared" si="10"/>
        <v>-3.5813358629944503E-2</v>
      </c>
      <c r="I32" s="127">
        <v>6.5903434544549526</v>
      </c>
      <c r="J32" s="127">
        <f t="shared" si="11"/>
        <v>-0.33256503769751333</v>
      </c>
    </row>
    <row r="33" spans="2:16" outlineLevel="1" x14ac:dyDescent="0.25">
      <c r="B33" s="79" t="s">
        <v>36</v>
      </c>
      <c r="C33" s="126">
        <v>7.78</v>
      </c>
      <c r="D33" s="126">
        <f t="shared" si="8"/>
        <v>-0.14613125192564436</v>
      </c>
      <c r="E33" s="127">
        <v>8.2889323240723325</v>
      </c>
      <c r="F33" s="127">
        <f t="shared" si="9"/>
        <v>-0.36106767592766786</v>
      </c>
      <c r="G33" s="126">
        <v>8.4132145585628351</v>
      </c>
      <c r="H33" s="126">
        <f t="shared" si="10"/>
        <v>-0.11678544143716429</v>
      </c>
      <c r="I33" s="127">
        <v>6.6562037967946068</v>
      </c>
      <c r="J33" s="127">
        <f t="shared" si="11"/>
        <v>5.6203796794607186E-2</v>
      </c>
    </row>
    <row r="34" spans="2:16" outlineLevel="1" x14ac:dyDescent="0.25">
      <c r="B34" s="79" t="s">
        <v>37</v>
      </c>
      <c r="C34" s="126">
        <v>7.7829269800138716</v>
      </c>
      <c r="D34" s="126">
        <f t="shared" si="8"/>
        <v>0.53290505488563511</v>
      </c>
      <c r="E34" s="127">
        <v>8.552586089692543</v>
      </c>
      <c r="F34" s="127">
        <f t="shared" si="9"/>
        <v>0.7225860896925429</v>
      </c>
      <c r="G34" s="126">
        <v>8.6527656997329032</v>
      </c>
      <c r="H34" s="126">
        <f t="shared" si="10"/>
        <v>0.59276569973290272</v>
      </c>
      <c r="I34" s="127">
        <v>6.1005733767240047</v>
      </c>
      <c r="J34" s="127">
        <f t="shared" si="11"/>
        <v>0.14057337672400472</v>
      </c>
    </row>
    <row r="35" spans="2:16" outlineLevel="1" x14ac:dyDescent="0.25">
      <c r="B35" s="79" t="s">
        <v>38</v>
      </c>
      <c r="C35" s="126">
        <v>7.0620928400448442</v>
      </c>
      <c r="D35" s="126">
        <f t="shared" si="8"/>
        <v>-0.44790715995515562</v>
      </c>
      <c r="E35" s="127">
        <v>7.6825312986252872</v>
      </c>
      <c r="F35" s="127">
        <f t="shared" si="9"/>
        <v>-0.37746870137471333</v>
      </c>
      <c r="G35" s="126">
        <v>7.7002699954416354</v>
      </c>
      <c r="H35" s="126">
        <f t="shared" si="10"/>
        <v>-0.39973000455836427</v>
      </c>
      <c r="I35" s="127">
        <v>6.6908026252941069</v>
      </c>
      <c r="J35" s="127">
        <f t="shared" si="11"/>
        <v>8.0802625294106534E-2</v>
      </c>
      <c r="L35" s="84"/>
      <c r="M35" s="84"/>
      <c r="N35" s="84"/>
    </row>
    <row r="36" spans="2:16" outlineLevel="1" x14ac:dyDescent="0.25">
      <c r="B36" s="79" t="s">
        <v>39</v>
      </c>
      <c r="C36" s="126">
        <v>7.2538165886461794</v>
      </c>
      <c r="D36" s="126">
        <f t="shared" si="8"/>
        <v>-6.4313960239855916E-2</v>
      </c>
      <c r="E36" s="127">
        <v>7.7626774692539779</v>
      </c>
      <c r="F36" s="127">
        <f t="shared" si="9"/>
        <v>-0.19557702002966781</v>
      </c>
      <c r="G36" s="126">
        <v>8.0063133136644034</v>
      </c>
      <c r="H36" s="126">
        <f t="shared" si="10"/>
        <v>-6.251690399880161E-3</v>
      </c>
      <c r="I36" s="127">
        <v>6.9501982209423874</v>
      </c>
      <c r="J36" s="127">
        <f t="shared" si="11"/>
        <v>0.37961456335483845</v>
      </c>
    </row>
    <row r="37" spans="2:16" outlineLevel="1" x14ac:dyDescent="0.25">
      <c r="B37" s="79" t="s">
        <v>40</v>
      </c>
      <c r="C37" s="126">
        <v>7.2269793752308384</v>
      </c>
      <c r="D37" s="126">
        <f t="shared" si="8"/>
        <v>8.9254685545441248E-2</v>
      </c>
      <c r="E37" s="127">
        <v>7.4654896813432448</v>
      </c>
      <c r="F37" s="127">
        <f t="shared" si="9"/>
        <v>-1.2325108796662043E-2</v>
      </c>
      <c r="G37" s="126">
        <v>7.8344990532080043</v>
      </c>
      <c r="H37" s="126">
        <f t="shared" si="10"/>
        <v>0.25680142130520345</v>
      </c>
      <c r="I37" s="127">
        <v>7.1224518812092343</v>
      </c>
      <c r="J37" s="127">
        <f t="shared" si="11"/>
        <v>0.12723102675593978</v>
      </c>
    </row>
    <row r="38" spans="2:16" outlineLevel="1" x14ac:dyDescent="0.25">
      <c r="B38" s="79" t="s">
        <v>41</v>
      </c>
      <c r="C38" s="126">
        <v>7.6807559327541117</v>
      </c>
      <c r="D38" s="126">
        <f t="shared" si="8"/>
        <v>-0.37005551825943073</v>
      </c>
      <c r="E38" s="127">
        <v>7.910190446935955</v>
      </c>
      <c r="F38" s="127">
        <f t="shared" si="9"/>
        <v>-0.49287221023739036</v>
      </c>
      <c r="G38" s="126">
        <v>8.262214827376571</v>
      </c>
      <c r="H38" s="126">
        <f t="shared" si="10"/>
        <v>-0.5691684754875368</v>
      </c>
      <c r="I38" s="127">
        <v>8.451241106210361</v>
      </c>
      <c r="J38" s="127">
        <f t="shared" si="11"/>
        <v>0.15124110621036024</v>
      </c>
    </row>
    <row r="39" spans="2:16" outlineLevel="1" x14ac:dyDescent="0.25">
      <c r="B39" s="79" t="s">
        <v>42</v>
      </c>
      <c r="C39" s="126">
        <v>8.7536530175908673</v>
      </c>
      <c r="D39" s="126">
        <f t="shared" si="8"/>
        <v>0.18365301759086705</v>
      </c>
      <c r="E39" s="127">
        <v>9.2215567154388065</v>
      </c>
      <c r="F39" s="127">
        <f t="shared" si="9"/>
        <v>0.18155671543880736</v>
      </c>
      <c r="G39" s="126">
        <v>9.4430883852942475</v>
      </c>
      <c r="H39" s="126">
        <f t="shared" si="10"/>
        <v>0.23308838529424669</v>
      </c>
      <c r="I39" s="127">
        <v>9.8677029485401402</v>
      </c>
      <c r="J39" s="127">
        <f t="shared" si="11"/>
        <v>0.44770294854014026</v>
      </c>
    </row>
    <row r="40" spans="2:16" outlineLevel="1" x14ac:dyDescent="0.25">
      <c r="B40" s="79" t="s">
        <v>43</v>
      </c>
      <c r="C40" s="126">
        <v>8.9916721728398148</v>
      </c>
      <c r="D40" s="126">
        <f t="shared" si="8"/>
        <v>0.13200830729359581</v>
      </c>
      <c r="E40" s="127">
        <v>9.4989769294149955</v>
      </c>
      <c r="F40" s="127">
        <f t="shared" si="9"/>
        <v>0.10897692941499493</v>
      </c>
      <c r="G40" s="126">
        <v>9.651594491514123</v>
      </c>
      <c r="H40" s="126">
        <f t="shared" si="10"/>
        <v>0.18159449151412232</v>
      </c>
      <c r="I40" s="127">
        <v>9.6832405081082982</v>
      </c>
      <c r="J40" s="127">
        <f t="shared" si="11"/>
        <v>0.3532405081082981</v>
      </c>
    </row>
    <row r="41" spans="2:16" ht="15" customHeight="1" x14ac:dyDescent="0.25">
      <c r="B41" s="85">
        <v>2012</v>
      </c>
      <c r="C41" s="129">
        <v>7.8106950330934621</v>
      </c>
      <c r="D41" s="129">
        <f>C41-C54</f>
        <v>1.4395740216805564E-2</v>
      </c>
      <c r="E41" s="129">
        <v>8.3185548849623743</v>
      </c>
      <c r="F41" s="129">
        <f>E41-E54</f>
        <v>7.1201757054577541E-3</v>
      </c>
      <c r="G41" s="129">
        <v>8.4603867690139793</v>
      </c>
      <c r="H41" s="129">
        <f>G41-G54</f>
        <v>2.2882844291238769E-4</v>
      </c>
      <c r="I41" s="129">
        <v>7.6077666015382386</v>
      </c>
      <c r="J41" s="129">
        <f>I41-I54</f>
        <v>0.19073854802550372</v>
      </c>
      <c r="M41" s="78"/>
      <c r="N41" s="78"/>
      <c r="O41" s="78"/>
      <c r="P41" s="78"/>
    </row>
    <row r="42" spans="2:16" hidden="1" outlineLevel="1" x14ac:dyDescent="0.25">
      <c r="B42" s="79" t="s">
        <v>32</v>
      </c>
      <c r="C42" s="126">
        <v>7.8707428909070387</v>
      </c>
      <c r="D42" s="126">
        <f t="shared" si="8"/>
        <v>0.38432490142389142</v>
      </c>
      <c r="E42" s="127">
        <v>8.0875711606173279</v>
      </c>
      <c r="F42" s="127">
        <f t="shared" si="9"/>
        <v>7.7571160617328161E-2</v>
      </c>
      <c r="G42" s="126">
        <v>8.7977978317896657</v>
      </c>
      <c r="H42" s="126">
        <f t="shared" si="10"/>
        <v>0.52779783178966611</v>
      </c>
      <c r="I42" s="127">
        <v>8.3189847715736036</v>
      </c>
      <c r="J42" s="127">
        <f t="shared" si="11"/>
        <v>0.57889781053284306</v>
      </c>
    </row>
    <row r="43" spans="2:16" hidden="1" outlineLevel="1" x14ac:dyDescent="0.25">
      <c r="B43" s="79" t="s">
        <v>33</v>
      </c>
      <c r="C43" s="126">
        <v>8.3879635243615542</v>
      </c>
      <c r="D43" s="126">
        <f t="shared" si="8"/>
        <v>0.26762487889300424</v>
      </c>
      <c r="E43" s="127">
        <v>8.9700000000000006</v>
      </c>
      <c r="F43" s="127">
        <f t="shared" si="9"/>
        <v>0.14000000000000057</v>
      </c>
      <c r="G43" s="126">
        <v>8.9</v>
      </c>
      <c r="H43" s="126">
        <f t="shared" si="10"/>
        <v>0.32000000000000028</v>
      </c>
      <c r="I43" s="127">
        <v>8.35</v>
      </c>
      <c r="J43" s="127">
        <f t="shared" si="11"/>
        <v>0.40999999999999925</v>
      </c>
    </row>
    <row r="44" spans="2:16" hidden="1" outlineLevel="1" x14ac:dyDescent="0.25">
      <c r="B44" s="79" t="s">
        <v>34</v>
      </c>
      <c r="C44" s="126">
        <v>7.29</v>
      </c>
      <c r="D44" s="126">
        <f t="shared" si="8"/>
        <v>0.23024542961714189</v>
      </c>
      <c r="E44" s="127">
        <v>7.89</v>
      </c>
      <c r="F44" s="127">
        <f t="shared" si="9"/>
        <v>0.33999999999999986</v>
      </c>
      <c r="G44" s="126">
        <v>7.84</v>
      </c>
      <c r="H44" s="126">
        <f t="shared" si="10"/>
        <v>3.0000000000000249E-2</v>
      </c>
      <c r="I44" s="127">
        <v>6.08</v>
      </c>
      <c r="J44" s="127">
        <f t="shared" si="11"/>
        <v>-0.16999999999999993</v>
      </c>
    </row>
    <row r="45" spans="2:16" hidden="1" outlineLevel="1" x14ac:dyDescent="0.25">
      <c r="B45" s="79" t="s">
        <v>35</v>
      </c>
      <c r="C45" s="126">
        <v>7.5729801462855297</v>
      </c>
      <c r="D45" s="126">
        <f t="shared" si="8"/>
        <v>-4.5372054730218103E-2</v>
      </c>
      <c r="E45" s="127">
        <v>8.3101120767314924</v>
      </c>
      <c r="F45" s="127">
        <f t="shared" si="9"/>
        <v>0.15219706256718624</v>
      </c>
      <c r="G45" s="126">
        <v>8.3865096448040113</v>
      </c>
      <c r="H45" s="126">
        <f t="shared" si="10"/>
        <v>-0.2953548656261038</v>
      </c>
      <c r="I45" s="127">
        <v>6.922908492152466</v>
      </c>
      <c r="J45" s="127">
        <f t="shared" si="11"/>
        <v>0.75548775859142214</v>
      </c>
    </row>
    <row r="46" spans="2:16" hidden="1" outlineLevel="1" x14ac:dyDescent="0.25">
      <c r="B46" s="79" t="s">
        <v>36</v>
      </c>
      <c r="C46" s="126">
        <v>7.9261312519256446</v>
      </c>
      <c r="D46" s="126">
        <f t="shared" si="8"/>
        <v>0.17945779245247362</v>
      </c>
      <c r="E46" s="127">
        <v>8.65</v>
      </c>
      <c r="F46" s="127">
        <f t="shared" si="9"/>
        <v>0.24432717678100246</v>
      </c>
      <c r="G46" s="126">
        <v>8.5299999999999994</v>
      </c>
      <c r="H46" s="126">
        <f t="shared" si="10"/>
        <v>0.11069807775690066</v>
      </c>
      <c r="I46" s="127">
        <v>6.6</v>
      </c>
      <c r="J46" s="127">
        <f t="shared" si="11"/>
        <v>0.40758243891615997</v>
      </c>
    </row>
    <row r="47" spans="2:16" hidden="1" outlineLevel="1" x14ac:dyDescent="0.25">
      <c r="B47" s="79" t="s">
        <v>37</v>
      </c>
      <c r="C47" s="126">
        <v>7.2500219251282365</v>
      </c>
      <c r="D47" s="126">
        <f t="shared" si="8"/>
        <v>4.0299792162467263E-2</v>
      </c>
      <c r="E47" s="127">
        <v>7.83</v>
      </c>
      <c r="F47" s="127">
        <f t="shared" si="9"/>
        <v>-0.16619883577868766</v>
      </c>
      <c r="G47" s="126">
        <v>8.06</v>
      </c>
      <c r="H47" s="126">
        <f t="shared" si="10"/>
        <v>0.17030994246226427</v>
      </c>
      <c r="I47" s="127">
        <v>5.96</v>
      </c>
      <c r="J47" s="127">
        <f t="shared" si="11"/>
        <v>-3.1780424516898442E-2</v>
      </c>
    </row>
    <row r="48" spans="2:16" hidden="1" outlineLevel="1" x14ac:dyDescent="0.25">
      <c r="B48" s="79" t="s">
        <v>38</v>
      </c>
      <c r="C48" s="126">
        <v>7.51</v>
      </c>
      <c r="D48" s="126">
        <f t="shared" si="8"/>
        <v>0.41219580042833126</v>
      </c>
      <c r="E48" s="127">
        <v>8.06</v>
      </c>
      <c r="F48" s="127">
        <f t="shared" si="9"/>
        <v>0.32792710458738394</v>
      </c>
      <c r="G48" s="126">
        <v>8.1</v>
      </c>
      <c r="H48" s="126">
        <f t="shared" si="10"/>
        <v>0.26137292696780889</v>
      </c>
      <c r="I48" s="127">
        <v>6.61</v>
      </c>
      <c r="J48" s="127">
        <f t="shared" si="11"/>
        <v>0.2521404165184995</v>
      </c>
      <c r="L48" s="84"/>
      <c r="M48" s="84"/>
      <c r="N48" s="84"/>
    </row>
    <row r="49" spans="2:16" hidden="1" outlineLevel="1" x14ac:dyDescent="0.25">
      <c r="B49" s="79" t="s">
        <v>39</v>
      </c>
      <c r="C49" s="126">
        <v>7.3181305488860353</v>
      </c>
      <c r="D49" s="126">
        <f t="shared" si="8"/>
        <v>0.51319721149325304</v>
      </c>
      <c r="E49" s="127">
        <v>7.9582544892836458</v>
      </c>
      <c r="F49" s="127">
        <f t="shared" si="9"/>
        <v>0.77022862129490477</v>
      </c>
      <c r="G49" s="126">
        <v>8.0125650040642835</v>
      </c>
      <c r="H49" s="126">
        <f t="shared" si="10"/>
        <v>0.55641999442582435</v>
      </c>
      <c r="I49" s="127">
        <v>6.5705836575875489</v>
      </c>
      <c r="J49" s="127">
        <f t="shared" si="11"/>
        <v>-6.7834122074665437E-2</v>
      </c>
    </row>
    <row r="50" spans="2:16" hidden="1" outlineLevel="1" x14ac:dyDescent="0.25">
      <c r="B50" s="79" t="s">
        <v>40</v>
      </c>
      <c r="C50" s="126">
        <v>7.1377246896853972</v>
      </c>
      <c r="D50" s="126">
        <f t="shared" si="8"/>
        <v>0.73693803535655</v>
      </c>
      <c r="E50" s="127">
        <v>7.4778147901399068</v>
      </c>
      <c r="F50" s="127">
        <f t="shared" si="9"/>
        <v>0.70127929774154385</v>
      </c>
      <c r="G50" s="126">
        <v>7.5776976319028009</v>
      </c>
      <c r="H50" s="126">
        <f t="shared" si="10"/>
        <v>1.0519250089142407</v>
      </c>
      <c r="I50" s="127">
        <v>6.9952208544532946</v>
      </c>
      <c r="J50" s="127">
        <f t="shared" si="11"/>
        <v>0.71159209191148864</v>
      </c>
    </row>
    <row r="51" spans="2:16" hidden="1" outlineLevel="1" x14ac:dyDescent="0.25">
      <c r="B51" s="79" t="s">
        <v>41</v>
      </c>
      <c r="C51" s="126">
        <v>8.0508114510135425</v>
      </c>
      <c r="D51" s="126">
        <f t="shared" si="8"/>
        <v>0.19098075517492319</v>
      </c>
      <c r="E51" s="127">
        <v>8.4030626571733453</v>
      </c>
      <c r="F51" s="127">
        <f t="shared" si="9"/>
        <v>0.29188820285527761</v>
      </c>
      <c r="G51" s="126">
        <v>8.8313833028641078</v>
      </c>
      <c r="H51" s="126">
        <f t="shared" si="10"/>
        <v>0.39060775252999136</v>
      </c>
      <c r="I51" s="127">
        <v>8.3000000000000007</v>
      </c>
      <c r="J51" s="127">
        <f t="shared" si="11"/>
        <v>7.1910871033086465E-2</v>
      </c>
    </row>
    <row r="52" spans="2:16" hidden="1" outlineLevel="1" x14ac:dyDescent="0.25">
      <c r="B52" s="79" t="s">
        <v>42</v>
      </c>
      <c r="C52" s="126">
        <v>8.57</v>
      </c>
      <c r="D52" s="126">
        <f t="shared" si="8"/>
        <v>0.31760449956297876</v>
      </c>
      <c r="E52" s="127">
        <v>9.0399999999999991</v>
      </c>
      <c r="F52" s="127">
        <f t="shared" si="9"/>
        <v>0.41999999999999993</v>
      </c>
      <c r="G52" s="126">
        <v>9.2100000000000009</v>
      </c>
      <c r="H52" s="126">
        <f t="shared" si="10"/>
        <v>0.61000000000000121</v>
      </c>
      <c r="I52" s="127">
        <v>9.42</v>
      </c>
      <c r="J52" s="127">
        <f t="shared" si="11"/>
        <v>-9.9999999999999645E-2</v>
      </c>
    </row>
    <row r="53" spans="2:16" hidden="1" outlineLevel="1" x14ac:dyDescent="0.25">
      <c r="B53" s="79" t="s">
        <v>43</v>
      </c>
      <c r="C53" s="126">
        <v>8.859663865546219</v>
      </c>
      <c r="D53" s="126">
        <f t="shared" si="8"/>
        <v>0.41559120905299629</v>
      </c>
      <c r="E53" s="127">
        <v>9.39</v>
      </c>
      <c r="F53" s="127">
        <f t="shared" si="9"/>
        <v>0.55000000000000071</v>
      </c>
      <c r="G53" s="126">
        <v>9.4700000000000006</v>
      </c>
      <c r="H53" s="126">
        <f t="shared" si="10"/>
        <v>0.75999999999999979</v>
      </c>
      <c r="I53" s="127">
        <v>9.33</v>
      </c>
      <c r="J53" s="127">
        <f t="shared" si="11"/>
        <v>-0.11999999999999922</v>
      </c>
    </row>
    <row r="54" spans="2:16" ht="15" customHeight="1" collapsed="1" x14ac:dyDescent="0.25">
      <c r="B54" s="32">
        <v>2011</v>
      </c>
      <c r="C54" s="130">
        <v>7.7962992928766566</v>
      </c>
      <c r="D54" s="130">
        <f t="shared" si="8"/>
        <v>0.297447114643977</v>
      </c>
      <c r="E54" s="130">
        <v>8.3114347092569165</v>
      </c>
      <c r="F54" s="130">
        <f t="shared" si="9"/>
        <v>0.30958422402311037</v>
      </c>
      <c r="G54" s="130">
        <v>8.460157940571067</v>
      </c>
      <c r="H54" s="130">
        <f t="shared" si="10"/>
        <v>0.36623045217325867</v>
      </c>
      <c r="I54" s="130">
        <v>7.4170280535127349</v>
      </c>
      <c r="J54" s="130">
        <f t="shared" si="11"/>
        <v>0.22729099249380447</v>
      </c>
      <c r="M54" s="78"/>
      <c r="N54" s="78"/>
      <c r="O54" s="78"/>
      <c r="P54" s="78"/>
    </row>
    <row r="55" spans="2:16" hidden="1" outlineLevel="1" x14ac:dyDescent="0.25">
      <c r="B55" s="79" t="s">
        <v>32</v>
      </c>
      <c r="C55" s="126">
        <v>7.4864179894831473</v>
      </c>
      <c r="D55" s="126">
        <f t="shared" si="8"/>
        <v>-0.45035224680064534</v>
      </c>
      <c r="E55" s="127">
        <v>8.01</v>
      </c>
      <c r="F55" s="127">
        <f t="shared" si="9"/>
        <v>-0.4260997327235696</v>
      </c>
      <c r="G55" s="126">
        <v>8.27</v>
      </c>
      <c r="H55" s="126">
        <f t="shared" si="10"/>
        <v>-1.7072208957383594E-2</v>
      </c>
      <c r="I55" s="127">
        <v>7.7400869610407605</v>
      </c>
      <c r="J55" s="127">
        <f t="shared" si="11"/>
        <v>-0.31248200201502829</v>
      </c>
    </row>
    <row r="56" spans="2:16" hidden="1" outlineLevel="1" x14ac:dyDescent="0.25">
      <c r="B56" s="79" t="s">
        <v>33</v>
      </c>
      <c r="C56" s="126">
        <v>8.12033864546855</v>
      </c>
      <c r="D56" s="126">
        <f t="shared" si="8"/>
        <v>5.7789224002284811E-2</v>
      </c>
      <c r="E56" s="127">
        <v>8.83</v>
      </c>
      <c r="F56" s="127">
        <f t="shared" si="9"/>
        <v>0.11604276318302276</v>
      </c>
      <c r="G56" s="126">
        <v>8.58</v>
      </c>
      <c r="H56" s="126">
        <f t="shared" si="10"/>
        <v>0.19058253890500865</v>
      </c>
      <c r="I56" s="127">
        <v>7.94</v>
      </c>
      <c r="J56" s="127">
        <f t="shared" si="11"/>
        <v>-4.1548184288942025E-2</v>
      </c>
    </row>
    <row r="57" spans="2:16" hidden="1" outlineLevel="1" x14ac:dyDescent="0.25">
      <c r="B57" s="79" t="s">
        <v>34</v>
      </c>
      <c r="C57" s="126">
        <v>7.0597545703828581</v>
      </c>
      <c r="D57" s="126">
        <f t="shared" si="8"/>
        <v>-4.7346209865665401E-2</v>
      </c>
      <c r="E57" s="127">
        <v>7.55</v>
      </c>
      <c r="F57" s="127">
        <f t="shared" si="9"/>
        <v>-6.5637942184126885E-3</v>
      </c>
      <c r="G57" s="126">
        <v>7.81</v>
      </c>
      <c r="H57" s="126">
        <f t="shared" si="10"/>
        <v>0.13184929253043709</v>
      </c>
      <c r="I57" s="127">
        <v>6.25</v>
      </c>
      <c r="J57" s="127">
        <f t="shared" si="11"/>
        <v>-0.1497950819672127</v>
      </c>
    </row>
    <row r="58" spans="2:16" hidden="1" outlineLevel="1" x14ac:dyDescent="0.25">
      <c r="B58" s="79" t="s">
        <v>35</v>
      </c>
      <c r="C58" s="126">
        <v>7.6183522010157478</v>
      </c>
      <c r="D58" s="126">
        <f t="shared" si="8"/>
        <v>-5.3366025818877283E-2</v>
      </c>
      <c r="E58" s="127">
        <v>8.1579150141643062</v>
      </c>
      <c r="F58" s="127">
        <f t="shared" si="9"/>
        <v>-0.33208498583569401</v>
      </c>
      <c r="G58" s="126">
        <v>8.6818645104301151</v>
      </c>
      <c r="H58" s="126">
        <f t="shared" si="10"/>
        <v>0.61186451043011481</v>
      </c>
      <c r="I58" s="127">
        <v>6.1674207335610438</v>
      </c>
      <c r="J58" s="127">
        <f t="shared" si="11"/>
        <v>-0.69257926643895651</v>
      </c>
    </row>
    <row r="59" spans="2:16" hidden="1" outlineLevel="1" x14ac:dyDescent="0.25">
      <c r="B59" s="79" t="s">
        <v>36</v>
      </c>
      <c r="C59" s="126">
        <v>7.746673459473171</v>
      </c>
      <c r="D59" s="126">
        <f t="shared" si="8"/>
        <v>0.11516134485567786</v>
      </c>
      <c r="E59" s="127">
        <v>8.4056728232189979</v>
      </c>
      <c r="F59" s="127">
        <f t="shared" si="9"/>
        <v>0.2056728232189986</v>
      </c>
      <c r="G59" s="126">
        <v>8.4193019222430987</v>
      </c>
      <c r="H59" s="126">
        <f t="shared" si="10"/>
        <v>0.29930192224309948</v>
      </c>
      <c r="I59" s="127">
        <v>6.1924175610838397</v>
      </c>
      <c r="J59" s="127">
        <f t="shared" si="11"/>
        <v>-0.27758243891616008</v>
      </c>
    </row>
    <row r="60" spans="2:16" hidden="1" outlineLevel="1" x14ac:dyDescent="0.25">
      <c r="B60" s="79" t="s">
        <v>37</v>
      </c>
      <c r="C60" s="126">
        <v>7.2097221329657692</v>
      </c>
      <c r="D60" s="126">
        <f t="shared" si="8"/>
        <v>-0.11217931684364846</v>
      </c>
      <c r="E60" s="127">
        <v>7.9961988357786877</v>
      </c>
      <c r="F60" s="127">
        <f t="shared" si="9"/>
        <v>-7.3801164221312554E-2</v>
      </c>
      <c r="G60" s="126">
        <v>7.8896900575377362</v>
      </c>
      <c r="H60" s="126">
        <f t="shared" si="10"/>
        <v>-2.0309942462263919E-2</v>
      </c>
      <c r="I60" s="127">
        <v>5.9917804245168984</v>
      </c>
      <c r="J60" s="127">
        <f t="shared" si="11"/>
        <v>-0.23821957548310202</v>
      </c>
    </row>
    <row r="61" spans="2:16" hidden="1" outlineLevel="1" x14ac:dyDescent="0.25">
      <c r="B61" s="79" t="s">
        <v>38</v>
      </c>
      <c r="C61" s="126">
        <v>7.0978041995716685</v>
      </c>
      <c r="D61" s="126">
        <f t="shared" si="8"/>
        <v>-0.24405449738538287</v>
      </c>
      <c r="E61" s="127">
        <v>7.7320728954126166</v>
      </c>
      <c r="F61" s="127">
        <f t="shared" si="9"/>
        <v>-0.25224997276931393</v>
      </c>
      <c r="G61" s="126">
        <v>7.8386270730321908</v>
      </c>
      <c r="H61" s="126">
        <f t="shared" si="10"/>
        <v>-0.16333999100118035</v>
      </c>
      <c r="I61" s="127">
        <v>6.3578595834815008</v>
      </c>
      <c r="J61" s="127">
        <f t="shared" si="11"/>
        <v>-0.15110179876335739</v>
      </c>
      <c r="L61" s="84"/>
      <c r="M61" s="84"/>
      <c r="N61" s="84"/>
    </row>
    <row r="62" spans="2:16" hidden="1" outlineLevel="1" x14ac:dyDescent="0.25">
      <c r="B62" s="79" t="s">
        <v>39</v>
      </c>
      <c r="C62" s="126">
        <v>6.8049333373927823</v>
      </c>
      <c r="D62" s="126">
        <f t="shared" si="8"/>
        <v>-0.11244154591918765</v>
      </c>
      <c r="E62" s="127">
        <v>7.188025867988741</v>
      </c>
      <c r="F62" s="127">
        <f t="shared" si="9"/>
        <v>-9.1974132011259258E-2</v>
      </c>
      <c r="G62" s="126">
        <v>7.4561450096384592</v>
      </c>
      <c r="H62" s="126">
        <f t="shared" si="10"/>
        <v>1.6145009638458774E-2</v>
      </c>
      <c r="I62" s="127">
        <v>6.6384177796622144</v>
      </c>
      <c r="J62" s="127">
        <f t="shared" si="11"/>
        <v>-0.10158222033778586</v>
      </c>
    </row>
    <row r="63" spans="2:16" hidden="1" outlineLevel="1" x14ac:dyDescent="0.25">
      <c r="B63" s="79" t="s">
        <v>40</v>
      </c>
      <c r="C63" s="126">
        <v>6.4007866543288472</v>
      </c>
      <c r="D63" s="126">
        <f t="shared" si="8"/>
        <v>-0.57395942028339419</v>
      </c>
      <c r="E63" s="127">
        <v>6.7765354923983629</v>
      </c>
      <c r="F63" s="127">
        <f t="shared" si="9"/>
        <v>-0.92277302976878062</v>
      </c>
      <c r="G63" s="126">
        <v>6.5257726229885602</v>
      </c>
      <c r="H63" s="126">
        <f t="shared" si="10"/>
        <v>-0.73422737701143959</v>
      </c>
      <c r="I63" s="127">
        <v>6.2836287625418059</v>
      </c>
      <c r="J63" s="127">
        <f t="shared" si="11"/>
        <v>-0.11637123745819444</v>
      </c>
    </row>
    <row r="64" spans="2:16" hidden="1" outlineLevel="1" x14ac:dyDescent="0.25">
      <c r="B64" s="79" t="s">
        <v>41</v>
      </c>
      <c r="C64" s="126">
        <v>7.8598306958386193</v>
      </c>
      <c r="D64" s="126">
        <f t="shared" si="8"/>
        <v>-0.16314077236224556</v>
      </c>
      <c r="E64" s="127">
        <v>8.1111744543180677</v>
      </c>
      <c r="F64" s="127">
        <f t="shared" si="9"/>
        <v>-0.45882554568193257</v>
      </c>
      <c r="G64" s="126">
        <v>8.4407755503341164</v>
      </c>
      <c r="H64" s="126">
        <f t="shared" si="10"/>
        <v>0.17077555033411684</v>
      </c>
      <c r="I64" s="127">
        <v>8.2280891289669142</v>
      </c>
      <c r="J64" s="127">
        <f t="shared" si="11"/>
        <v>-0.17191087103308611</v>
      </c>
    </row>
    <row r="65" spans="2:15" hidden="1" outlineLevel="1" x14ac:dyDescent="0.25">
      <c r="B65" s="79" t="s">
        <v>42</v>
      </c>
      <c r="C65" s="126">
        <v>8.2523955004370215</v>
      </c>
      <c r="D65" s="126">
        <f t="shared" si="8"/>
        <v>9.1010892234356433E-2</v>
      </c>
      <c r="E65" s="127">
        <v>8.6199999999999992</v>
      </c>
      <c r="F65" s="127">
        <f t="shared" si="9"/>
        <v>0.33000000000000007</v>
      </c>
      <c r="G65" s="126">
        <v>8.6</v>
      </c>
      <c r="H65" s="126">
        <f t="shared" si="10"/>
        <v>-0.12000000000000099</v>
      </c>
      <c r="I65" s="127">
        <v>9.52</v>
      </c>
      <c r="J65" s="127">
        <f t="shared" si="11"/>
        <v>0.52999999999999936</v>
      </c>
    </row>
    <row r="66" spans="2:15" hidden="1" outlineLevel="1" x14ac:dyDescent="0.25">
      <c r="B66" s="79" t="s">
        <v>43</v>
      </c>
      <c r="C66" s="126">
        <v>8.4440726564932227</v>
      </c>
      <c r="D66" s="126">
        <f t="shared" si="8"/>
        <v>-0.54008672154370707</v>
      </c>
      <c r="E66" s="127">
        <v>8.84</v>
      </c>
      <c r="F66" s="127">
        <f t="shared" si="9"/>
        <v>-0.27999999999999936</v>
      </c>
      <c r="G66" s="126">
        <v>8.7100000000000009</v>
      </c>
      <c r="H66" s="126">
        <f t="shared" si="10"/>
        <v>-0.72999999999999865</v>
      </c>
      <c r="I66" s="127">
        <v>9.4499999999999993</v>
      </c>
      <c r="J66" s="127">
        <f t="shared" si="11"/>
        <v>-0.85000000000000142</v>
      </c>
    </row>
    <row r="67" spans="2:15" collapsed="1" x14ac:dyDescent="0.25">
      <c r="B67" s="32">
        <v>2010</v>
      </c>
      <c r="C67" s="130">
        <v>7.4988521782326796</v>
      </c>
      <c r="D67" s="130">
        <f t="shared" si="8"/>
        <v>-0.17455028602755984</v>
      </c>
      <c r="E67" s="130">
        <v>8.0018504852338062</v>
      </c>
      <c r="F67" s="130">
        <f t="shared" si="9"/>
        <v>-0.19659090246600108</v>
      </c>
      <c r="G67" s="130">
        <v>8.0939274883978083</v>
      </c>
      <c r="H67" s="130">
        <f t="shared" si="10"/>
        <v>-3.5557489616776294E-2</v>
      </c>
      <c r="I67" s="130">
        <v>7.1897370610189304</v>
      </c>
      <c r="J67" s="130">
        <f t="shared" si="11"/>
        <v>-0.18976177874372713</v>
      </c>
    </row>
    <row r="68" spans="2:15" ht="15" hidden="1" customHeight="1" outlineLevel="1" x14ac:dyDescent="0.25">
      <c r="B68" s="79" t="s">
        <v>32</v>
      </c>
      <c r="C68" s="126">
        <v>7.9367702362837926</v>
      </c>
      <c r="D68" s="126">
        <f t="shared" si="8"/>
        <v>-0.24934493108455857</v>
      </c>
      <c r="E68" s="127">
        <v>8.4360997327235694</v>
      </c>
      <c r="F68" s="127">
        <f t="shared" si="9"/>
        <v>-0.21390026727643097</v>
      </c>
      <c r="G68" s="126">
        <v>8.2870722089573832</v>
      </c>
      <c r="H68" s="126">
        <f t="shared" si="10"/>
        <v>-0.50292779104261598</v>
      </c>
      <c r="I68" s="127">
        <v>8.0525689630557888</v>
      </c>
      <c r="J68" s="127">
        <f t="shared" si="11"/>
        <v>-0.30743103694421059</v>
      </c>
      <c r="L68" s="84"/>
      <c r="M68" s="84"/>
      <c r="N68" s="84"/>
    </row>
    <row r="69" spans="2:15" ht="15" hidden="1" customHeight="1" outlineLevel="1" x14ac:dyDescent="0.25">
      <c r="B69" s="79" t="s">
        <v>33</v>
      </c>
      <c r="C69" s="126">
        <v>8.0625494214662652</v>
      </c>
      <c r="D69" s="126">
        <f t="shared" si="8"/>
        <v>0.18277918938214022</v>
      </c>
      <c r="E69" s="127">
        <v>8.7139572368169773</v>
      </c>
      <c r="F69" s="127">
        <f t="shared" si="9"/>
        <v>0.2839572368169776</v>
      </c>
      <c r="G69" s="126">
        <v>8.3894174610949914</v>
      </c>
      <c r="H69" s="126">
        <f t="shared" si="10"/>
        <v>0.26941746109499221</v>
      </c>
      <c r="I69" s="127">
        <v>7.9815481842889424</v>
      </c>
      <c r="J69" s="127">
        <f t="shared" si="11"/>
        <v>-2.8451815711057371E-2</v>
      </c>
      <c r="M69" s="84"/>
      <c r="N69" s="84"/>
      <c r="O69" s="84"/>
    </row>
    <row r="70" spans="2:15" ht="15" hidden="1" customHeight="1" outlineLevel="1" x14ac:dyDescent="0.25">
      <c r="B70" s="79" t="s">
        <v>34</v>
      </c>
      <c r="C70" s="126">
        <v>7.1071007802485235</v>
      </c>
      <c r="D70" s="126">
        <f t="shared" si="8"/>
        <v>-0.34152400107212966</v>
      </c>
      <c r="E70" s="127">
        <v>7.5565637942184125</v>
      </c>
      <c r="F70" s="127">
        <f t="shared" si="9"/>
        <v>-0.46343620578158706</v>
      </c>
      <c r="G70" s="126">
        <v>7.6781507074695625</v>
      </c>
      <c r="H70" s="126">
        <f t="shared" si="10"/>
        <v>-0.21184929253043716</v>
      </c>
      <c r="I70" s="127">
        <v>6.3997950819672127</v>
      </c>
      <c r="J70" s="127">
        <f t="shared" si="11"/>
        <v>-0.78020491803278702</v>
      </c>
    </row>
    <row r="71" spans="2:15" ht="15" hidden="1" customHeight="1" outlineLevel="1" x14ac:dyDescent="0.25">
      <c r="B71" s="79" t="s">
        <v>35</v>
      </c>
      <c r="C71" s="126">
        <v>7.6717182268346251</v>
      </c>
      <c r="D71" s="126">
        <f t="shared" si="8"/>
        <v>-0.21702075706506818</v>
      </c>
      <c r="E71" s="127">
        <v>8.49</v>
      </c>
      <c r="F71" s="127">
        <f t="shared" si="9"/>
        <v>-0.1899999999999995</v>
      </c>
      <c r="G71" s="126">
        <v>8.07</v>
      </c>
      <c r="H71" s="126">
        <f t="shared" si="10"/>
        <v>-0.54999999999999893</v>
      </c>
      <c r="I71" s="127">
        <v>6.86</v>
      </c>
      <c r="J71" s="127">
        <f t="shared" si="11"/>
        <v>-0.35999999999999943</v>
      </c>
    </row>
    <row r="72" spans="2:15" ht="15" hidden="1" customHeight="1" outlineLevel="1" x14ac:dyDescent="0.25">
      <c r="B72" s="79" t="s">
        <v>36</v>
      </c>
      <c r="C72" s="126">
        <v>7.6315121146174931</v>
      </c>
      <c r="D72" s="126">
        <f t="shared" si="8"/>
        <v>-0.18507603992445709</v>
      </c>
      <c r="E72" s="127">
        <v>8.1999999999999993</v>
      </c>
      <c r="F72" s="127">
        <f t="shared" si="9"/>
        <v>-0.3100000000000005</v>
      </c>
      <c r="G72" s="126">
        <v>8.1199999999999992</v>
      </c>
      <c r="H72" s="126">
        <f t="shared" si="10"/>
        <v>-0.38000000000000078</v>
      </c>
      <c r="I72" s="127">
        <v>6.47</v>
      </c>
      <c r="J72" s="127">
        <f t="shared" si="11"/>
        <v>-0.49000000000000021</v>
      </c>
    </row>
    <row r="73" spans="2:15" ht="15" hidden="1" customHeight="1" outlineLevel="1" x14ac:dyDescent="0.25">
      <c r="B73" s="79" t="s">
        <v>37</v>
      </c>
      <c r="C73" s="126">
        <v>7.3219014498094177</v>
      </c>
      <c r="D73" s="126">
        <f t="shared" si="8"/>
        <v>-0.81052783204716672</v>
      </c>
      <c r="E73" s="127">
        <v>8.07</v>
      </c>
      <c r="F73" s="127">
        <f t="shared" si="9"/>
        <v>-1.1999999999999993</v>
      </c>
      <c r="G73" s="126">
        <v>7.91</v>
      </c>
      <c r="H73" s="126">
        <f t="shared" si="10"/>
        <v>-0.91999999999999993</v>
      </c>
      <c r="I73" s="127">
        <v>6.23</v>
      </c>
      <c r="J73" s="127">
        <f t="shared" si="11"/>
        <v>-0.55999999999999961</v>
      </c>
      <c r="M73" s="78"/>
      <c r="N73" s="78"/>
      <c r="O73" s="78"/>
    </row>
    <row r="74" spans="2:15" ht="15" hidden="1" customHeight="1" outlineLevel="1" x14ac:dyDescent="0.25">
      <c r="B74" s="79" t="s">
        <v>38</v>
      </c>
      <c r="C74" s="126">
        <v>7.3418586969570514</v>
      </c>
      <c r="D74" s="126">
        <f t="shared" si="8"/>
        <v>-0.32991360686646143</v>
      </c>
      <c r="E74" s="127">
        <v>7.9843228681819305</v>
      </c>
      <c r="F74" s="127">
        <f t="shared" si="9"/>
        <v>-0.32567713181807001</v>
      </c>
      <c r="G74" s="126">
        <v>8.0019670640333711</v>
      </c>
      <c r="H74" s="126">
        <f t="shared" si="10"/>
        <v>-0.17803293596662861</v>
      </c>
      <c r="I74" s="127">
        <v>6.5089613822448582</v>
      </c>
      <c r="J74" s="127">
        <f t="shared" si="11"/>
        <v>-0.42103861775514151</v>
      </c>
    </row>
    <row r="75" spans="2:15" ht="15" hidden="1" customHeight="1" outlineLevel="1" x14ac:dyDescent="0.25">
      <c r="B75" s="79" t="s">
        <v>39</v>
      </c>
      <c r="C75" s="126">
        <v>6.9173748833119699</v>
      </c>
      <c r="D75" s="126">
        <f t="shared" si="8"/>
        <v>-0.26784965291272389</v>
      </c>
      <c r="E75" s="127">
        <v>7.28</v>
      </c>
      <c r="F75" s="127">
        <f t="shared" si="9"/>
        <v>-0.54</v>
      </c>
      <c r="G75" s="126">
        <v>7.44</v>
      </c>
      <c r="H75" s="126">
        <f t="shared" si="10"/>
        <v>-0.29999999999999982</v>
      </c>
      <c r="I75" s="127">
        <v>6.74</v>
      </c>
      <c r="J75" s="127">
        <f t="shared" si="11"/>
        <v>-0.10999999999999943</v>
      </c>
    </row>
    <row r="76" spans="2:15" ht="15" hidden="1" customHeight="1" outlineLevel="1" x14ac:dyDescent="0.25">
      <c r="B76" s="79" t="s">
        <v>40</v>
      </c>
      <c r="C76" s="126">
        <v>6.9747460746122414</v>
      </c>
      <c r="D76" s="126">
        <f t="shared" si="8"/>
        <v>-0.98068060153978198</v>
      </c>
      <c r="E76" s="127">
        <v>7.6993085221671436</v>
      </c>
      <c r="F76" s="127">
        <f t="shared" si="9"/>
        <v>-0.85069147783285715</v>
      </c>
      <c r="G76" s="126">
        <v>7.26</v>
      </c>
      <c r="H76" s="126">
        <f t="shared" si="10"/>
        <v>-0.99000000000000021</v>
      </c>
      <c r="I76" s="127">
        <v>6.4</v>
      </c>
      <c r="J76" s="127">
        <f t="shared" si="11"/>
        <v>-1.58</v>
      </c>
    </row>
    <row r="77" spans="2:15" ht="15" hidden="1" customHeight="1" outlineLevel="1" x14ac:dyDescent="0.25">
      <c r="B77" s="79" t="s">
        <v>41</v>
      </c>
      <c r="C77" s="126">
        <v>8.0229714682008648</v>
      </c>
      <c r="D77" s="126">
        <f t="shared" si="8"/>
        <v>0.18320119444637939</v>
      </c>
      <c r="E77" s="127">
        <v>8.57</v>
      </c>
      <c r="F77" s="127">
        <f t="shared" si="9"/>
        <v>0.33999999999999986</v>
      </c>
      <c r="G77" s="126">
        <v>8.27</v>
      </c>
      <c r="H77" s="126">
        <f t="shared" si="10"/>
        <v>-0.12000000000000099</v>
      </c>
      <c r="I77" s="127">
        <v>8.4</v>
      </c>
      <c r="J77" s="127">
        <f t="shared" si="11"/>
        <v>0.91999999999999993</v>
      </c>
    </row>
    <row r="78" spans="2:15" ht="15" hidden="1" customHeight="1" outlineLevel="1" x14ac:dyDescent="0.25">
      <c r="B78" s="79" t="s">
        <v>42</v>
      </c>
      <c r="C78" s="126">
        <v>8.1613846082026651</v>
      </c>
      <c r="D78" s="126">
        <f t="shared" si="8"/>
        <v>1.1223057665395331E-2</v>
      </c>
      <c r="E78" s="127">
        <v>8.2899999999999991</v>
      </c>
      <c r="F78" s="127">
        <f t="shared" si="9"/>
        <v>-1.0000000000001563E-2</v>
      </c>
      <c r="G78" s="126">
        <v>8.7200000000000006</v>
      </c>
      <c r="H78" s="126">
        <f t="shared" si="10"/>
        <v>-3.9999999999999147E-2</v>
      </c>
      <c r="I78" s="127">
        <v>8.99</v>
      </c>
      <c r="J78" s="127">
        <f t="shared" si="11"/>
        <v>-0.23000000000000043</v>
      </c>
    </row>
    <row r="79" spans="2:15" ht="15" hidden="1" customHeight="1" outlineLevel="1" x14ac:dyDescent="0.25">
      <c r="B79" s="79" t="s">
        <v>43</v>
      </c>
      <c r="C79" s="126">
        <v>8.9841593780369298</v>
      </c>
      <c r="D79" s="126">
        <f t="shared" si="8"/>
        <v>-0.28937282598164771</v>
      </c>
      <c r="E79" s="127">
        <v>9.1199999999999992</v>
      </c>
      <c r="F79" s="127">
        <f t="shared" si="9"/>
        <v>-0.74000000000000021</v>
      </c>
      <c r="G79" s="126">
        <v>9.44</v>
      </c>
      <c r="H79" s="126">
        <f t="shared" si="10"/>
        <v>-0.17999999999999972</v>
      </c>
      <c r="I79" s="127">
        <v>10.3</v>
      </c>
      <c r="J79" s="127">
        <f t="shared" si="11"/>
        <v>0.62000000000000099</v>
      </c>
    </row>
    <row r="80" spans="2:15" collapsed="1" x14ac:dyDescent="0.25">
      <c r="B80" s="32">
        <v>2009</v>
      </c>
      <c r="C80" s="130">
        <v>7.6734024642602394</v>
      </c>
      <c r="D80" s="130">
        <f t="shared" si="8"/>
        <v>-0.27434471765047785</v>
      </c>
      <c r="E80" s="130">
        <v>8.1984413876998072</v>
      </c>
      <c r="F80" s="130">
        <f t="shared" si="9"/>
        <v>-0.34171515979331701</v>
      </c>
      <c r="G80" s="130">
        <v>8.1294849780145846</v>
      </c>
      <c r="H80" s="130">
        <f t="shared" si="10"/>
        <v>-0.34935057569446926</v>
      </c>
      <c r="I80" s="130">
        <v>7.3794988397626575</v>
      </c>
      <c r="J80" s="130">
        <f t="shared" si="11"/>
        <v>-0.27277701344407568</v>
      </c>
    </row>
    <row r="81" spans="2:10" ht="15" hidden="1" customHeight="1" outlineLevel="1" x14ac:dyDescent="0.25">
      <c r="B81" s="79" t="s">
        <v>32</v>
      </c>
      <c r="C81" s="126">
        <v>8.1861151673683512</v>
      </c>
      <c r="D81" s="126">
        <f t="shared" si="8"/>
        <v>-7.8654324528276476E-2</v>
      </c>
      <c r="E81" s="127">
        <v>8.65</v>
      </c>
      <c r="F81" s="127">
        <f t="shared" si="9"/>
        <v>-0.4399999999999995</v>
      </c>
      <c r="G81" s="126">
        <v>8.7899999999999991</v>
      </c>
      <c r="H81" s="126">
        <f t="shared" si="10"/>
        <v>8.9999999999999858E-2</v>
      </c>
      <c r="I81" s="127">
        <v>8.36</v>
      </c>
      <c r="J81" s="127">
        <f t="shared" si="11"/>
        <v>0.37999999999999901</v>
      </c>
    </row>
    <row r="82" spans="2:10" ht="15" hidden="1" customHeight="1" outlineLevel="1" x14ac:dyDescent="0.25">
      <c r="B82" s="79" t="s">
        <v>33</v>
      </c>
      <c r="C82" s="126">
        <v>7.879770232084125</v>
      </c>
      <c r="D82" s="126">
        <f t="shared" si="8"/>
        <v>-9.6316581895286468E-2</v>
      </c>
      <c r="E82" s="127">
        <v>8.43</v>
      </c>
      <c r="F82" s="127">
        <f t="shared" si="9"/>
        <v>8.0000000000000071E-2</v>
      </c>
      <c r="G82" s="126">
        <v>8.1199999999999992</v>
      </c>
      <c r="H82" s="126">
        <f t="shared" si="10"/>
        <v>-0.45000000000000107</v>
      </c>
      <c r="I82" s="127">
        <v>8.01</v>
      </c>
      <c r="J82" s="127">
        <f t="shared" si="11"/>
        <v>2.9999999999999361E-2</v>
      </c>
    </row>
    <row r="83" spans="2:10" ht="15" hidden="1" customHeight="1" outlineLevel="1" x14ac:dyDescent="0.25">
      <c r="B83" s="79" t="s">
        <v>34</v>
      </c>
      <c r="C83" s="126">
        <v>7.4486247813206532</v>
      </c>
      <c r="D83" s="126">
        <f t="shared" si="8"/>
        <v>7.2366068803741967E-2</v>
      </c>
      <c r="E83" s="127">
        <v>8.02</v>
      </c>
      <c r="F83" s="127">
        <f t="shared" si="9"/>
        <v>-3.0000000000001137E-2</v>
      </c>
      <c r="G83" s="126">
        <v>7.89</v>
      </c>
      <c r="H83" s="126">
        <f t="shared" si="10"/>
        <v>8.9999999999999858E-2</v>
      </c>
      <c r="I83" s="127">
        <v>7.18</v>
      </c>
      <c r="J83" s="127">
        <f t="shared" si="11"/>
        <v>0.62000000000000011</v>
      </c>
    </row>
    <row r="84" spans="2:10" ht="15" hidden="1" customHeight="1" outlineLevel="1" x14ac:dyDescent="0.25">
      <c r="B84" s="79" t="s">
        <v>35</v>
      </c>
      <c r="C84" s="126">
        <v>7.8887389838996933</v>
      </c>
      <c r="D84" s="126">
        <f t="shared" si="8"/>
        <v>3.0160891737101458E-2</v>
      </c>
      <c r="E84" s="127">
        <v>8.68</v>
      </c>
      <c r="F84" s="127">
        <f t="shared" si="9"/>
        <v>-5.0000000000000711E-2</v>
      </c>
      <c r="G84" s="126">
        <v>8.6199999999999992</v>
      </c>
      <c r="H84" s="126">
        <f t="shared" si="10"/>
        <v>0</v>
      </c>
      <c r="I84" s="127">
        <v>7.22</v>
      </c>
      <c r="J84" s="127">
        <f t="shared" si="11"/>
        <v>0.34999999999999964</v>
      </c>
    </row>
    <row r="85" spans="2:10" ht="13.5" hidden="1" customHeight="1" outlineLevel="1" x14ac:dyDescent="0.25">
      <c r="B85" s="79" t="s">
        <v>36</v>
      </c>
      <c r="C85" s="126">
        <v>7.8165881545419502</v>
      </c>
      <c r="D85" s="126">
        <f t="shared" si="8"/>
        <v>-0.18649172559244498</v>
      </c>
      <c r="E85" s="127">
        <v>8.51</v>
      </c>
      <c r="F85" s="127">
        <f t="shared" si="9"/>
        <v>-0.3100000000000005</v>
      </c>
      <c r="G85" s="126">
        <v>8.5</v>
      </c>
      <c r="H85" s="126">
        <f t="shared" si="10"/>
        <v>-0.26999999999999957</v>
      </c>
      <c r="I85" s="127">
        <v>6.96</v>
      </c>
      <c r="J85" s="127">
        <f t="shared" si="11"/>
        <v>0.20000000000000018</v>
      </c>
    </row>
    <row r="86" spans="2:10" ht="13.5" hidden="1" customHeight="1" outlineLevel="1" x14ac:dyDescent="0.25">
      <c r="B86" s="79" t="s">
        <v>37</v>
      </c>
      <c r="C86" s="126">
        <v>8.1324292818565844</v>
      </c>
      <c r="D86" s="126">
        <f t="shared" si="8"/>
        <v>0.23258823367552051</v>
      </c>
      <c r="E86" s="127">
        <v>9.27</v>
      </c>
      <c r="F86" s="127">
        <f t="shared" si="9"/>
        <v>0.45999999999999908</v>
      </c>
      <c r="G86" s="126">
        <v>8.83</v>
      </c>
      <c r="H86" s="126">
        <f t="shared" si="10"/>
        <v>-1.9999999999999574E-2</v>
      </c>
      <c r="I86" s="127">
        <v>6.79</v>
      </c>
      <c r="J86" s="127">
        <f t="shared" si="11"/>
        <v>0.21999999999999975</v>
      </c>
    </row>
    <row r="87" spans="2:10" ht="15" hidden="1" customHeight="1" outlineLevel="1" x14ac:dyDescent="0.25">
      <c r="B87" s="79" t="s">
        <v>38</v>
      </c>
      <c r="C87" s="126">
        <v>7.6717723038235128</v>
      </c>
      <c r="D87" s="126">
        <f t="shared" si="8"/>
        <v>0.54770399480467091</v>
      </c>
      <c r="E87" s="127">
        <v>8.31</v>
      </c>
      <c r="F87" s="127">
        <f t="shared" si="9"/>
        <v>0.71000000000000085</v>
      </c>
      <c r="G87" s="126">
        <v>8.18</v>
      </c>
      <c r="H87" s="126">
        <f t="shared" si="10"/>
        <v>0.37000000000000011</v>
      </c>
      <c r="I87" s="127">
        <v>6.93</v>
      </c>
      <c r="J87" s="127">
        <f t="shared" si="11"/>
        <v>0.62999999999999989</v>
      </c>
    </row>
    <row r="88" spans="2:10" ht="15" hidden="1" customHeight="1" outlineLevel="1" x14ac:dyDescent="0.25">
      <c r="B88" s="79" t="s">
        <v>39</v>
      </c>
      <c r="C88" s="126">
        <v>7.1852245362246938</v>
      </c>
      <c r="D88" s="126">
        <f t="shared" si="8"/>
        <v>-0.74777561309327467</v>
      </c>
      <c r="E88" s="127">
        <v>7.82</v>
      </c>
      <c r="F88" s="127">
        <f t="shared" si="9"/>
        <v>-0.83999999999999986</v>
      </c>
      <c r="G88" s="126">
        <v>7.74</v>
      </c>
      <c r="H88" s="126">
        <f t="shared" si="10"/>
        <v>-0.91999999999999993</v>
      </c>
      <c r="I88" s="127">
        <v>6.85</v>
      </c>
      <c r="J88" s="127">
        <f t="shared" si="11"/>
        <v>-8.0000000000000071E-2</v>
      </c>
    </row>
    <row r="89" spans="2:10" ht="15" hidden="1" customHeight="1" outlineLevel="1" x14ac:dyDescent="0.25">
      <c r="B89" s="79" t="s">
        <v>40</v>
      </c>
      <c r="C89" s="126">
        <v>7.9554266761520234</v>
      </c>
      <c r="D89" s="126">
        <f t="shared" si="8"/>
        <v>0.42234069756053039</v>
      </c>
      <c r="E89" s="127">
        <v>8.5500000000000007</v>
      </c>
      <c r="F89" s="127">
        <f t="shared" si="9"/>
        <v>0.49000000000000021</v>
      </c>
      <c r="G89" s="126">
        <v>8.25</v>
      </c>
      <c r="H89" s="126">
        <f t="shared" si="10"/>
        <v>0.16000000000000014</v>
      </c>
      <c r="I89" s="127">
        <v>7.98</v>
      </c>
      <c r="J89" s="127">
        <f t="shared" si="11"/>
        <v>1.1100000000000003</v>
      </c>
    </row>
    <row r="90" spans="2:10" ht="15" hidden="1" customHeight="1" outlineLevel="1" x14ac:dyDescent="0.25">
      <c r="B90" s="79" t="s">
        <v>41</v>
      </c>
      <c r="C90" s="126">
        <v>7.8397702737544854</v>
      </c>
      <c r="D90" s="126">
        <f t="shared" si="8"/>
        <v>-6.1495295363092062E-2</v>
      </c>
      <c r="E90" s="127">
        <v>8.23</v>
      </c>
      <c r="F90" s="127">
        <f t="shared" si="9"/>
        <v>9.9999999999999645E-2</v>
      </c>
      <c r="G90" s="126">
        <v>8.39</v>
      </c>
      <c r="H90" s="126">
        <f t="shared" si="10"/>
        <v>-9.9999999999997868E-3</v>
      </c>
      <c r="I90" s="127">
        <v>7.48</v>
      </c>
      <c r="J90" s="127">
        <f t="shared" si="11"/>
        <v>-1.0199999999999996</v>
      </c>
    </row>
    <row r="91" spans="2:10" ht="15" hidden="1" customHeight="1" outlineLevel="1" x14ac:dyDescent="0.25">
      <c r="B91" s="79" t="s">
        <v>42</v>
      </c>
      <c r="C91" s="126">
        <v>8.1501615505372698</v>
      </c>
      <c r="D91" s="126">
        <f t="shared" si="8"/>
        <v>-0.19827175464384084</v>
      </c>
      <c r="E91" s="127">
        <v>8.3000000000000007</v>
      </c>
      <c r="F91" s="127">
        <f t="shared" si="9"/>
        <v>-0.20999999999999908</v>
      </c>
      <c r="G91" s="126">
        <v>8.76</v>
      </c>
      <c r="H91" s="126">
        <f t="shared" si="10"/>
        <v>3.9999999999999147E-2</v>
      </c>
      <c r="I91" s="127">
        <v>9.2200000000000006</v>
      </c>
      <c r="J91" s="127">
        <f t="shared" si="11"/>
        <v>8.9999999999999858E-2</v>
      </c>
    </row>
    <row r="92" spans="2:10" ht="15" hidden="1" customHeight="1" outlineLevel="1" x14ac:dyDescent="0.25">
      <c r="B92" s="79" t="s">
        <v>43</v>
      </c>
      <c r="C92" s="126">
        <v>9.2735322040185775</v>
      </c>
      <c r="D92" s="126">
        <f t="shared" si="8"/>
        <v>7.8287979871753066E-2</v>
      </c>
      <c r="E92" s="127">
        <v>9.86</v>
      </c>
      <c r="F92" s="127">
        <f t="shared" si="9"/>
        <v>0.25999999999999979</v>
      </c>
      <c r="G92" s="126">
        <v>9.6199999999999992</v>
      </c>
      <c r="H92" s="126">
        <f t="shared" si="10"/>
        <v>0.22999999999999865</v>
      </c>
      <c r="I92" s="127">
        <v>9.68</v>
      </c>
      <c r="J92" s="127">
        <f t="shared" si="11"/>
        <v>-1.9999999999999574E-2</v>
      </c>
    </row>
    <row r="93" spans="2:10" collapsed="1" x14ac:dyDescent="0.25">
      <c r="B93" s="32">
        <v>2008</v>
      </c>
      <c r="C93" s="130">
        <v>7.9477471819107173</v>
      </c>
      <c r="D93" s="130">
        <f t="shared" si="8"/>
        <v>2.905718422156589E-3</v>
      </c>
      <c r="E93" s="130">
        <v>8.5401565474931243</v>
      </c>
      <c r="F93" s="130">
        <f t="shared" si="9"/>
        <v>1.6909883088906952E-2</v>
      </c>
      <c r="G93" s="130">
        <v>8.4788355537090538</v>
      </c>
      <c r="H93" s="130">
        <f t="shared" si="10"/>
        <v>-5.5505329127216285E-2</v>
      </c>
      <c r="I93" s="130">
        <v>7.6522758532067332</v>
      </c>
      <c r="J93" s="130">
        <f t="shared" si="11"/>
        <v>0.23236929736358469</v>
      </c>
    </row>
    <row r="94" spans="2:10" ht="15" hidden="1" customHeight="1" outlineLevel="1" x14ac:dyDescent="0.25">
      <c r="B94" s="79" t="s">
        <v>32</v>
      </c>
      <c r="C94" s="126">
        <v>8.2647694918966277</v>
      </c>
      <c r="D94" s="126">
        <f t="shared" ref="D94:D106" si="12">C94-C107</f>
        <v>0.41118309476933845</v>
      </c>
      <c r="E94" s="127">
        <v>9.09</v>
      </c>
      <c r="F94" s="127">
        <f t="shared" ref="F94:F106" si="13">E94-E107</f>
        <v>0.89000000000000057</v>
      </c>
      <c r="G94" s="126">
        <v>8.6999999999999993</v>
      </c>
      <c r="H94" s="126">
        <f t="shared" ref="H94:H106" si="14">G94-G107</f>
        <v>0.26999999999999957</v>
      </c>
      <c r="I94" s="127">
        <v>7.98</v>
      </c>
      <c r="J94" s="127">
        <f t="shared" ref="J94:J106" si="15">I94-I107</f>
        <v>-2.9999999999999361E-2</v>
      </c>
    </row>
    <row r="95" spans="2:10" ht="15" hidden="1" customHeight="1" outlineLevel="1" x14ac:dyDescent="0.25">
      <c r="B95" s="79" t="s">
        <v>33</v>
      </c>
      <c r="C95" s="126">
        <v>7.9760868139794114</v>
      </c>
      <c r="D95" s="126">
        <f t="shared" si="12"/>
        <v>-0.31439700590189279</v>
      </c>
      <c r="E95" s="127">
        <v>8.35</v>
      </c>
      <c r="F95" s="127">
        <f t="shared" si="13"/>
        <v>-0.34999999999999964</v>
      </c>
      <c r="G95" s="126">
        <v>8.57</v>
      </c>
      <c r="H95" s="126">
        <f t="shared" si="14"/>
        <v>-0.33999999999999986</v>
      </c>
      <c r="I95" s="127">
        <v>7.98</v>
      </c>
      <c r="J95" s="127">
        <f t="shared" si="15"/>
        <v>-0.21999999999999886</v>
      </c>
    </row>
    <row r="96" spans="2:10" ht="15" hidden="1" customHeight="1" outlineLevel="1" x14ac:dyDescent="0.25">
      <c r="B96" s="79" t="s">
        <v>34</v>
      </c>
      <c r="C96" s="126">
        <v>7.3762587125169112</v>
      </c>
      <c r="D96" s="126">
        <f t="shared" si="12"/>
        <v>-0.18526153593793371</v>
      </c>
      <c r="E96" s="127">
        <v>8.0500000000000007</v>
      </c>
      <c r="F96" s="127">
        <f t="shared" si="13"/>
        <v>9.0000000000000746E-2</v>
      </c>
      <c r="G96" s="126">
        <v>7.8</v>
      </c>
      <c r="H96" s="126">
        <f t="shared" si="14"/>
        <v>-0.19000000000000039</v>
      </c>
      <c r="I96" s="127">
        <v>6.56</v>
      </c>
      <c r="J96" s="127">
        <f t="shared" si="15"/>
        <v>-0.57000000000000028</v>
      </c>
    </row>
    <row r="97" spans="2:12" ht="15" hidden="1" customHeight="1" outlineLevel="1" x14ac:dyDescent="0.25">
      <c r="B97" s="79" t="s">
        <v>35</v>
      </c>
      <c r="C97" s="126">
        <v>7.8585780921625918</v>
      </c>
      <c r="D97" s="126">
        <f t="shared" si="12"/>
        <v>0.3418211093679222</v>
      </c>
      <c r="E97" s="127">
        <v>8.73</v>
      </c>
      <c r="F97" s="127">
        <f t="shared" si="13"/>
        <v>0.67999999999999972</v>
      </c>
      <c r="G97" s="126">
        <v>8.6199999999999992</v>
      </c>
      <c r="H97" s="126">
        <f t="shared" si="14"/>
        <v>0.33999999999999986</v>
      </c>
      <c r="I97" s="127">
        <v>6.87</v>
      </c>
      <c r="J97" s="127">
        <f t="shared" si="15"/>
        <v>8.0000000000000071E-2</v>
      </c>
    </row>
    <row r="98" spans="2:12" ht="15" hidden="1" customHeight="1" outlineLevel="1" x14ac:dyDescent="0.25">
      <c r="B98" s="79" t="s">
        <v>36</v>
      </c>
      <c r="C98" s="126">
        <v>8.0030798801343952</v>
      </c>
      <c r="D98" s="126">
        <f t="shared" si="12"/>
        <v>-0.52925320116594499</v>
      </c>
      <c r="E98" s="127">
        <v>8.82</v>
      </c>
      <c r="F98" s="127">
        <f t="shared" si="13"/>
        <v>-0.69999999999999929</v>
      </c>
      <c r="G98" s="126">
        <v>8.77</v>
      </c>
      <c r="H98" s="126">
        <f t="shared" si="14"/>
        <v>-0.59999999999999964</v>
      </c>
      <c r="I98" s="127">
        <v>6.76</v>
      </c>
      <c r="J98" s="127">
        <f t="shared" si="15"/>
        <v>-0.19000000000000039</v>
      </c>
    </row>
    <row r="99" spans="2:12" ht="15" hidden="1" customHeight="1" outlineLevel="1" x14ac:dyDescent="0.25">
      <c r="B99" s="79" t="s">
        <v>37</v>
      </c>
      <c r="C99" s="126">
        <v>7.8998410481810639</v>
      </c>
      <c r="D99" s="126">
        <f t="shared" si="12"/>
        <v>-0.38587764538012959</v>
      </c>
      <c r="E99" s="127">
        <v>8.81</v>
      </c>
      <c r="F99" s="127">
        <f t="shared" si="13"/>
        <v>-0.27999999999999936</v>
      </c>
      <c r="G99" s="126">
        <v>8.85</v>
      </c>
      <c r="H99" s="126">
        <f t="shared" si="14"/>
        <v>-0.58999999999999986</v>
      </c>
      <c r="I99" s="127">
        <v>6.57</v>
      </c>
      <c r="J99" s="127">
        <f t="shared" si="15"/>
        <v>-0.3199999999999994</v>
      </c>
    </row>
    <row r="100" spans="2:12" ht="15" hidden="1" customHeight="1" outlineLevel="1" thickBot="1" x14ac:dyDescent="0.25">
      <c r="B100" s="79" t="s">
        <v>38</v>
      </c>
      <c r="C100" s="126">
        <v>7.1240683090188419</v>
      </c>
      <c r="D100" s="126">
        <f t="shared" si="12"/>
        <v>-0.37036971892157045</v>
      </c>
      <c r="E100" s="127">
        <v>7.6</v>
      </c>
      <c r="F100" s="127">
        <f t="shared" si="13"/>
        <v>-0.35000000000000053</v>
      </c>
      <c r="G100" s="126">
        <v>7.81</v>
      </c>
      <c r="H100" s="126">
        <f t="shared" si="14"/>
        <v>-0.60000000000000053</v>
      </c>
      <c r="I100" s="127">
        <v>6.3</v>
      </c>
      <c r="J100" s="127">
        <f t="shared" si="15"/>
        <v>-0.58000000000000007</v>
      </c>
    </row>
    <row r="101" spans="2:12" ht="16.5" hidden="1" customHeight="1" outlineLevel="1" thickBot="1" x14ac:dyDescent="0.3">
      <c r="B101" s="79" t="s">
        <v>39</v>
      </c>
      <c r="C101" s="126">
        <v>7.9330001493179685</v>
      </c>
      <c r="D101" s="126">
        <f t="shared" si="12"/>
        <v>-9.4676640072881568E-3</v>
      </c>
      <c r="E101" s="127">
        <v>8.66</v>
      </c>
      <c r="F101" s="127">
        <f t="shared" si="13"/>
        <v>0.12000000000000099</v>
      </c>
      <c r="G101" s="126">
        <v>8.66</v>
      </c>
      <c r="H101" s="126">
        <f t="shared" si="14"/>
        <v>-1.9999999999999574E-2</v>
      </c>
      <c r="I101" s="127">
        <v>6.93</v>
      </c>
      <c r="J101" s="127">
        <f t="shared" si="15"/>
        <v>-0.41999999999999993</v>
      </c>
      <c r="L101" s="35" t="s">
        <v>44</v>
      </c>
    </row>
    <row r="102" spans="2:12" ht="15" hidden="1" customHeight="1" outlineLevel="1" x14ac:dyDescent="0.25">
      <c r="B102" s="79" t="s">
        <v>40</v>
      </c>
      <c r="C102" s="126">
        <v>7.533085978591493</v>
      </c>
      <c r="D102" s="126">
        <f t="shared" si="12"/>
        <v>1.3333993111463549E-2</v>
      </c>
      <c r="E102" s="127">
        <v>8.06</v>
      </c>
      <c r="F102" s="127">
        <f t="shared" si="13"/>
        <v>-1.9999999999999574E-2</v>
      </c>
      <c r="G102" s="126">
        <v>8.09</v>
      </c>
      <c r="H102" s="126">
        <f t="shared" si="14"/>
        <v>0.14999999999999947</v>
      </c>
      <c r="I102" s="127">
        <v>6.87</v>
      </c>
      <c r="J102" s="127">
        <f t="shared" si="15"/>
        <v>-8.0000000000000071E-2</v>
      </c>
    </row>
    <row r="103" spans="2:12" ht="15" hidden="1" customHeight="1" outlineLevel="1" x14ac:dyDescent="0.25">
      <c r="B103" s="79" t="s">
        <v>41</v>
      </c>
      <c r="C103" s="126">
        <v>7.9012655691175775</v>
      </c>
      <c r="D103" s="126">
        <f t="shared" si="12"/>
        <v>-0.33724286966505712</v>
      </c>
      <c r="E103" s="127">
        <v>8.1300000000000008</v>
      </c>
      <c r="F103" s="127">
        <f t="shared" si="13"/>
        <v>-0.44999999999999929</v>
      </c>
      <c r="G103" s="126">
        <v>8.4</v>
      </c>
      <c r="H103" s="126">
        <f t="shared" si="14"/>
        <v>-0.29999999999999893</v>
      </c>
      <c r="I103" s="127">
        <v>8.5</v>
      </c>
      <c r="J103" s="127">
        <f t="shared" si="15"/>
        <v>-0.26999999999999957</v>
      </c>
    </row>
    <row r="104" spans="2:12" ht="15" hidden="1" customHeight="1" outlineLevel="1" x14ac:dyDescent="0.25">
      <c r="B104" s="79" t="s">
        <v>42</v>
      </c>
      <c r="C104" s="126">
        <v>8.3484333051811106</v>
      </c>
      <c r="D104" s="126">
        <f t="shared" si="12"/>
        <v>-0.13011692927560681</v>
      </c>
      <c r="E104" s="127">
        <v>8.51</v>
      </c>
      <c r="F104" s="127">
        <f t="shared" si="13"/>
        <v>-0.26999999999999957</v>
      </c>
      <c r="G104" s="126">
        <v>8.7200000000000006</v>
      </c>
      <c r="H104" s="126">
        <f t="shared" si="14"/>
        <v>-0.4399999999999995</v>
      </c>
      <c r="I104" s="127">
        <v>9.1300000000000008</v>
      </c>
      <c r="J104" s="127">
        <f t="shared" si="15"/>
        <v>0.20000000000000107</v>
      </c>
    </row>
    <row r="105" spans="2:12" ht="15" hidden="1" customHeight="1" outlineLevel="1" x14ac:dyDescent="0.25">
      <c r="B105" s="79" t="s">
        <v>43</v>
      </c>
      <c r="C105" s="126">
        <v>9.1952442241468244</v>
      </c>
      <c r="D105" s="126">
        <f t="shared" si="12"/>
        <v>0.2733815994746589</v>
      </c>
      <c r="E105" s="127">
        <v>9.6</v>
      </c>
      <c r="F105" s="127">
        <f t="shared" si="13"/>
        <v>9.9999999999997868E-3</v>
      </c>
      <c r="G105" s="126">
        <v>9.39</v>
      </c>
      <c r="H105" s="126">
        <f t="shared" si="14"/>
        <v>0.48000000000000043</v>
      </c>
      <c r="I105" s="127">
        <v>9.6999999999999993</v>
      </c>
      <c r="J105" s="127">
        <f t="shared" si="15"/>
        <v>0.23999999999999844</v>
      </c>
    </row>
    <row r="106" spans="2:12" collapsed="1" x14ac:dyDescent="0.25">
      <c r="B106" s="32">
        <v>2007</v>
      </c>
      <c r="C106" s="130">
        <v>7.9448414634885607</v>
      </c>
      <c r="D106" s="130">
        <f t="shared" si="12"/>
        <v>-0.10660970714706242</v>
      </c>
      <c r="E106" s="130">
        <v>8.5232466644042173</v>
      </c>
      <c r="F106" s="130">
        <f t="shared" si="13"/>
        <v>-6.3904544111387906E-2</v>
      </c>
      <c r="G106" s="130">
        <v>8.5343408828362701</v>
      </c>
      <c r="H106" s="130">
        <f t="shared" si="14"/>
        <v>-0.14722058882153455</v>
      </c>
      <c r="I106" s="130">
        <v>7.4199065558431485</v>
      </c>
      <c r="J106" s="130">
        <f t="shared" si="15"/>
        <v>-0.17561320864949526</v>
      </c>
    </row>
    <row r="107" spans="2:12" ht="15" hidden="1" customHeight="1" outlineLevel="1" x14ac:dyDescent="0.25">
      <c r="B107" s="79" t="s">
        <v>32</v>
      </c>
      <c r="C107" s="126">
        <v>7.8535863971272892</v>
      </c>
      <c r="D107" s="131"/>
      <c r="E107" s="127">
        <v>8.1999999999999993</v>
      </c>
      <c r="F107" s="127"/>
      <c r="G107" s="126">
        <v>8.43</v>
      </c>
      <c r="H107" s="131"/>
      <c r="I107" s="127">
        <v>8.01</v>
      </c>
      <c r="J107" s="127"/>
    </row>
    <row r="108" spans="2:12" ht="15" hidden="1" customHeight="1" outlineLevel="1" x14ac:dyDescent="0.25">
      <c r="B108" s="79" t="s">
        <v>33</v>
      </c>
      <c r="C108" s="126">
        <v>8.2904838198813042</v>
      </c>
      <c r="D108" s="131"/>
      <c r="E108" s="127">
        <v>8.6999999999999993</v>
      </c>
      <c r="F108" s="127"/>
      <c r="G108" s="126">
        <v>8.91</v>
      </c>
      <c r="H108" s="131"/>
      <c r="I108" s="127">
        <v>8.1999999999999993</v>
      </c>
      <c r="J108" s="127"/>
    </row>
    <row r="109" spans="2:12" ht="15" hidden="1" customHeight="1" outlineLevel="1" x14ac:dyDescent="0.25">
      <c r="B109" s="79" t="s">
        <v>34</v>
      </c>
      <c r="C109" s="126">
        <v>7.5615202484548449</v>
      </c>
      <c r="D109" s="131"/>
      <c r="E109" s="127">
        <v>7.96</v>
      </c>
      <c r="F109" s="127"/>
      <c r="G109" s="126">
        <v>7.99</v>
      </c>
      <c r="H109" s="131"/>
      <c r="I109" s="127">
        <v>7.13</v>
      </c>
      <c r="J109" s="127"/>
    </row>
    <row r="110" spans="2:12" ht="15" hidden="1" customHeight="1" outlineLevel="1" x14ac:dyDescent="0.25">
      <c r="B110" s="79" t="s">
        <v>35</v>
      </c>
      <c r="C110" s="126">
        <v>7.5167569827946696</v>
      </c>
      <c r="D110" s="131"/>
      <c r="E110" s="127">
        <v>8.0500000000000007</v>
      </c>
      <c r="F110" s="127"/>
      <c r="G110" s="126">
        <v>8.2799999999999994</v>
      </c>
      <c r="H110" s="131"/>
      <c r="I110" s="127">
        <v>6.79</v>
      </c>
      <c r="J110" s="127"/>
    </row>
    <row r="111" spans="2:12" ht="15" hidden="1" customHeight="1" outlineLevel="1" x14ac:dyDescent="0.25">
      <c r="B111" s="79" t="s">
        <v>36</v>
      </c>
      <c r="C111" s="126">
        <v>8.5323330813003402</v>
      </c>
      <c r="D111" s="131"/>
      <c r="E111" s="127">
        <v>9.52</v>
      </c>
      <c r="F111" s="127"/>
      <c r="G111" s="126">
        <v>9.3699999999999992</v>
      </c>
      <c r="H111" s="131"/>
      <c r="I111" s="127">
        <v>6.95</v>
      </c>
      <c r="J111" s="127"/>
    </row>
    <row r="112" spans="2:12" ht="15" hidden="1" customHeight="1" outlineLevel="1" x14ac:dyDescent="0.25">
      <c r="B112" s="79" t="s">
        <v>37</v>
      </c>
      <c r="C112" s="126">
        <v>8.2857186935611935</v>
      </c>
      <c r="D112" s="131"/>
      <c r="E112" s="127">
        <v>9.09</v>
      </c>
      <c r="F112" s="127"/>
      <c r="G112" s="126">
        <v>9.44</v>
      </c>
      <c r="H112" s="131"/>
      <c r="I112" s="127">
        <v>6.89</v>
      </c>
      <c r="J112" s="127"/>
    </row>
    <row r="113" spans="2:10" ht="15" hidden="1" customHeight="1" outlineLevel="1" x14ac:dyDescent="0.25">
      <c r="B113" s="79" t="s">
        <v>38</v>
      </c>
      <c r="C113" s="126">
        <v>7.4944380279404124</v>
      </c>
      <c r="D113" s="131"/>
      <c r="E113" s="127">
        <v>7.95</v>
      </c>
      <c r="F113" s="127"/>
      <c r="G113" s="126">
        <v>8.41</v>
      </c>
      <c r="H113" s="131"/>
      <c r="I113" s="127">
        <v>6.88</v>
      </c>
      <c r="J113" s="127"/>
    </row>
    <row r="114" spans="2:10" ht="15" hidden="1" customHeight="1" outlineLevel="1" x14ac:dyDescent="0.25">
      <c r="B114" s="79" t="s">
        <v>39</v>
      </c>
      <c r="C114" s="126">
        <v>7.9424678133252566</v>
      </c>
      <c r="D114" s="131"/>
      <c r="E114" s="127">
        <v>8.5399999999999991</v>
      </c>
      <c r="F114" s="127"/>
      <c r="G114" s="126">
        <v>8.68</v>
      </c>
      <c r="H114" s="131"/>
      <c r="I114" s="127">
        <v>7.35</v>
      </c>
      <c r="J114" s="127"/>
    </row>
    <row r="115" spans="2:10" ht="15" hidden="1" customHeight="1" outlineLevel="1" x14ac:dyDescent="0.25">
      <c r="B115" s="79" t="s">
        <v>40</v>
      </c>
      <c r="C115" s="126">
        <v>7.5197519854800294</v>
      </c>
      <c r="D115" s="131"/>
      <c r="E115" s="127">
        <v>8.08</v>
      </c>
      <c r="F115" s="127"/>
      <c r="G115" s="126">
        <v>7.94</v>
      </c>
      <c r="H115" s="131"/>
      <c r="I115" s="127">
        <v>6.95</v>
      </c>
      <c r="J115" s="127"/>
    </row>
    <row r="116" spans="2:10" ht="15" hidden="1" customHeight="1" outlineLevel="1" x14ac:dyDescent="0.25">
      <c r="B116" s="79" t="s">
        <v>41</v>
      </c>
      <c r="C116" s="126">
        <v>8.2385084387826346</v>
      </c>
      <c r="D116" s="131"/>
      <c r="E116" s="127">
        <v>8.58</v>
      </c>
      <c r="F116" s="127"/>
      <c r="G116" s="126">
        <v>8.6999999999999993</v>
      </c>
      <c r="H116" s="131"/>
      <c r="I116" s="127">
        <v>8.77</v>
      </c>
      <c r="J116" s="127"/>
    </row>
    <row r="117" spans="2:10" ht="15" hidden="1" customHeight="1" outlineLevel="1" x14ac:dyDescent="0.25">
      <c r="B117" s="79" t="s">
        <v>42</v>
      </c>
      <c r="C117" s="126">
        <v>8.4785502344567174</v>
      </c>
      <c r="D117" s="131"/>
      <c r="E117" s="127">
        <v>8.7799999999999994</v>
      </c>
      <c r="F117" s="127"/>
      <c r="G117" s="126">
        <v>9.16</v>
      </c>
      <c r="H117" s="131"/>
      <c r="I117" s="127">
        <v>8.93</v>
      </c>
      <c r="J117" s="127"/>
    </row>
    <row r="118" spans="2:10" ht="15" hidden="1" customHeight="1" outlineLevel="1" x14ac:dyDescent="0.25">
      <c r="B118" s="79" t="s">
        <v>43</v>
      </c>
      <c r="C118" s="126">
        <v>8.9218626246721655</v>
      </c>
      <c r="D118" s="131"/>
      <c r="E118" s="127">
        <v>9.59</v>
      </c>
      <c r="F118" s="127"/>
      <c r="G118" s="126">
        <v>8.91</v>
      </c>
      <c r="H118" s="131"/>
      <c r="I118" s="127">
        <v>9.4600000000000009</v>
      </c>
      <c r="J118" s="127"/>
    </row>
    <row r="119" spans="2:10" collapsed="1" x14ac:dyDescent="0.25">
      <c r="B119" s="32">
        <v>2006</v>
      </c>
      <c r="C119" s="130">
        <v>8.0514511706356231</v>
      </c>
      <c r="D119" s="132"/>
      <c r="E119" s="130">
        <v>8.5871512085156052</v>
      </c>
      <c r="F119" s="130"/>
      <c r="G119" s="130">
        <v>8.6815614716578047</v>
      </c>
      <c r="H119" s="133"/>
      <c r="I119" s="130">
        <v>7.5955197644926438</v>
      </c>
      <c r="J119" s="130"/>
    </row>
    <row r="120" spans="2:10" ht="15" customHeight="1" x14ac:dyDescent="0.25">
      <c r="B120" s="235" t="s">
        <v>45</v>
      </c>
      <c r="C120" s="235"/>
      <c r="D120" s="235"/>
      <c r="E120" s="235"/>
      <c r="F120" s="235"/>
      <c r="G120" s="235"/>
      <c r="H120" s="235"/>
      <c r="I120" s="36"/>
      <c r="J120" s="36"/>
    </row>
  </sheetData>
  <mergeCells count="6">
    <mergeCell ref="B120:H120"/>
    <mergeCell ref="B5:J5"/>
    <mergeCell ref="C6:D6"/>
    <mergeCell ref="E6:F6"/>
    <mergeCell ref="G6:H6"/>
    <mergeCell ref="I6:J6"/>
  </mergeCells>
  <hyperlinks>
    <hyperlink ref="L10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J23" sqref="J23"/>
    </sheetView>
  </sheetViews>
  <sheetFormatPr baseColWidth="10" defaultRowHeight="12.75" x14ac:dyDescent="0.25"/>
  <cols>
    <col min="1" max="1" width="15.7109375" style="37" customWidth="1"/>
    <col min="2" max="2" width="24.7109375" style="37" customWidth="1"/>
    <col min="3" max="3" width="11.42578125" style="37" customWidth="1"/>
    <col min="4" max="4" width="11.140625" style="37" customWidth="1"/>
    <col min="5" max="6" width="10.7109375" style="37" customWidth="1"/>
    <col min="7" max="12" width="11.42578125" style="37"/>
    <col min="13" max="13" width="14.42578125" style="37" customWidth="1"/>
    <col min="14" max="256" width="11.42578125" style="37"/>
    <col min="257" max="257" width="13.5703125" style="37" customWidth="1"/>
    <col min="258" max="258" width="35.7109375" style="37" customWidth="1"/>
    <col min="259" max="260" width="12.85546875" style="37" customWidth="1"/>
    <col min="261" max="261" width="13.7109375" style="37" customWidth="1"/>
    <col min="262" max="262" width="10.7109375" style="37" customWidth="1"/>
    <col min="263" max="268" width="11.42578125" style="37"/>
    <col min="269" max="269" width="14.42578125" style="37" customWidth="1"/>
    <col min="270" max="512" width="11.42578125" style="37"/>
    <col min="513" max="513" width="13.5703125" style="37" customWidth="1"/>
    <col min="514" max="514" width="35.7109375" style="37" customWidth="1"/>
    <col min="515" max="516" width="12.85546875" style="37" customWidth="1"/>
    <col min="517" max="517" width="13.7109375" style="37" customWidth="1"/>
    <col min="518" max="518" width="10.7109375" style="37" customWidth="1"/>
    <col min="519" max="524" width="11.42578125" style="37"/>
    <col min="525" max="525" width="14.42578125" style="37" customWidth="1"/>
    <col min="526" max="768" width="11.42578125" style="37"/>
    <col min="769" max="769" width="13.5703125" style="37" customWidth="1"/>
    <col min="770" max="770" width="35.7109375" style="37" customWidth="1"/>
    <col min="771" max="772" width="12.85546875" style="37" customWidth="1"/>
    <col min="773" max="773" width="13.7109375" style="37" customWidth="1"/>
    <col min="774" max="774" width="10.7109375" style="37" customWidth="1"/>
    <col min="775" max="780" width="11.42578125" style="37"/>
    <col min="781" max="781" width="14.42578125" style="37" customWidth="1"/>
    <col min="782" max="1024" width="11.42578125" style="37"/>
    <col min="1025" max="1025" width="13.5703125" style="37" customWidth="1"/>
    <col min="1026" max="1026" width="35.7109375" style="37" customWidth="1"/>
    <col min="1027" max="1028" width="12.85546875" style="37" customWidth="1"/>
    <col min="1029" max="1029" width="13.7109375" style="37" customWidth="1"/>
    <col min="1030" max="1030" width="10.7109375" style="37" customWidth="1"/>
    <col min="1031" max="1036" width="11.42578125" style="37"/>
    <col min="1037" max="1037" width="14.42578125" style="37" customWidth="1"/>
    <col min="1038" max="1280" width="11.42578125" style="37"/>
    <col min="1281" max="1281" width="13.5703125" style="37" customWidth="1"/>
    <col min="1282" max="1282" width="35.7109375" style="37" customWidth="1"/>
    <col min="1283" max="1284" width="12.85546875" style="37" customWidth="1"/>
    <col min="1285" max="1285" width="13.7109375" style="37" customWidth="1"/>
    <col min="1286" max="1286" width="10.7109375" style="37" customWidth="1"/>
    <col min="1287" max="1292" width="11.42578125" style="37"/>
    <col min="1293" max="1293" width="14.42578125" style="37" customWidth="1"/>
    <col min="1294" max="1536" width="11.42578125" style="37"/>
    <col min="1537" max="1537" width="13.5703125" style="37" customWidth="1"/>
    <col min="1538" max="1538" width="35.7109375" style="37" customWidth="1"/>
    <col min="1539" max="1540" width="12.85546875" style="37" customWidth="1"/>
    <col min="1541" max="1541" width="13.7109375" style="37" customWidth="1"/>
    <col min="1542" max="1542" width="10.7109375" style="37" customWidth="1"/>
    <col min="1543" max="1548" width="11.42578125" style="37"/>
    <col min="1549" max="1549" width="14.42578125" style="37" customWidth="1"/>
    <col min="1550" max="1792" width="11.42578125" style="37"/>
    <col min="1793" max="1793" width="13.5703125" style="37" customWidth="1"/>
    <col min="1794" max="1794" width="35.7109375" style="37" customWidth="1"/>
    <col min="1795" max="1796" width="12.85546875" style="37" customWidth="1"/>
    <col min="1797" max="1797" width="13.7109375" style="37" customWidth="1"/>
    <col min="1798" max="1798" width="10.7109375" style="37" customWidth="1"/>
    <col min="1799" max="1804" width="11.42578125" style="37"/>
    <col min="1805" max="1805" width="14.42578125" style="37" customWidth="1"/>
    <col min="1806" max="2048" width="11.42578125" style="37"/>
    <col min="2049" max="2049" width="13.5703125" style="37" customWidth="1"/>
    <col min="2050" max="2050" width="35.7109375" style="37" customWidth="1"/>
    <col min="2051" max="2052" width="12.85546875" style="37" customWidth="1"/>
    <col min="2053" max="2053" width="13.7109375" style="37" customWidth="1"/>
    <col min="2054" max="2054" width="10.7109375" style="37" customWidth="1"/>
    <col min="2055" max="2060" width="11.42578125" style="37"/>
    <col min="2061" max="2061" width="14.42578125" style="37" customWidth="1"/>
    <col min="2062" max="2304" width="11.42578125" style="37"/>
    <col min="2305" max="2305" width="13.5703125" style="37" customWidth="1"/>
    <col min="2306" max="2306" width="35.7109375" style="37" customWidth="1"/>
    <col min="2307" max="2308" width="12.85546875" style="37" customWidth="1"/>
    <col min="2309" max="2309" width="13.7109375" style="37" customWidth="1"/>
    <col min="2310" max="2310" width="10.7109375" style="37" customWidth="1"/>
    <col min="2311" max="2316" width="11.42578125" style="37"/>
    <col min="2317" max="2317" width="14.42578125" style="37" customWidth="1"/>
    <col min="2318" max="2560" width="11.42578125" style="37"/>
    <col min="2561" max="2561" width="13.5703125" style="37" customWidth="1"/>
    <col min="2562" max="2562" width="35.7109375" style="37" customWidth="1"/>
    <col min="2563" max="2564" width="12.85546875" style="37" customWidth="1"/>
    <col min="2565" max="2565" width="13.7109375" style="37" customWidth="1"/>
    <col min="2566" max="2566" width="10.7109375" style="37" customWidth="1"/>
    <col min="2567" max="2572" width="11.42578125" style="37"/>
    <col min="2573" max="2573" width="14.42578125" style="37" customWidth="1"/>
    <col min="2574" max="2816" width="11.42578125" style="37"/>
    <col min="2817" max="2817" width="13.5703125" style="37" customWidth="1"/>
    <col min="2818" max="2818" width="35.7109375" style="37" customWidth="1"/>
    <col min="2819" max="2820" width="12.85546875" style="37" customWidth="1"/>
    <col min="2821" max="2821" width="13.7109375" style="37" customWidth="1"/>
    <col min="2822" max="2822" width="10.7109375" style="37" customWidth="1"/>
    <col min="2823" max="2828" width="11.42578125" style="37"/>
    <col min="2829" max="2829" width="14.42578125" style="37" customWidth="1"/>
    <col min="2830" max="3072" width="11.42578125" style="37"/>
    <col min="3073" max="3073" width="13.5703125" style="37" customWidth="1"/>
    <col min="3074" max="3074" width="35.7109375" style="37" customWidth="1"/>
    <col min="3075" max="3076" width="12.85546875" style="37" customWidth="1"/>
    <col min="3077" max="3077" width="13.7109375" style="37" customWidth="1"/>
    <col min="3078" max="3078" width="10.7109375" style="37" customWidth="1"/>
    <col min="3079" max="3084" width="11.42578125" style="37"/>
    <col min="3085" max="3085" width="14.42578125" style="37" customWidth="1"/>
    <col min="3086" max="3328" width="11.42578125" style="37"/>
    <col min="3329" max="3329" width="13.5703125" style="37" customWidth="1"/>
    <col min="3330" max="3330" width="35.7109375" style="37" customWidth="1"/>
    <col min="3331" max="3332" width="12.85546875" style="37" customWidth="1"/>
    <col min="3333" max="3333" width="13.7109375" style="37" customWidth="1"/>
    <col min="3334" max="3334" width="10.7109375" style="37" customWidth="1"/>
    <col min="3335" max="3340" width="11.42578125" style="37"/>
    <col min="3341" max="3341" width="14.42578125" style="37" customWidth="1"/>
    <col min="3342" max="3584" width="11.42578125" style="37"/>
    <col min="3585" max="3585" width="13.5703125" style="37" customWidth="1"/>
    <col min="3586" max="3586" width="35.7109375" style="37" customWidth="1"/>
    <col min="3587" max="3588" width="12.85546875" style="37" customWidth="1"/>
    <col min="3589" max="3589" width="13.7109375" style="37" customWidth="1"/>
    <col min="3590" max="3590" width="10.7109375" style="37" customWidth="1"/>
    <col min="3591" max="3596" width="11.42578125" style="37"/>
    <col min="3597" max="3597" width="14.42578125" style="37" customWidth="1"/>
    <col min="3598" max="3840" width="11.42578125" style="37"/>
    <col min="3841" max="3841" width="13.5703125" style="37" customWidth="1"/>
    <col min="3842" max="3842" width="35.7109375" style="37" customWidth="1"/>
    <col min="3843" max="3844" width="12.85546875" style="37" customWidth="1"/>
    <col min="3845" max="3845" width="13.7109375" style="37" customWidth="1"/>
    <col min="3846" max="3846" width="10.7109375" style="37" customWidth="1"/>
    <col min="3847" max="3852" width="11.42578125" style="37"/>
    <col min="3853" max="3853" width="14.42578125" style="37" customWidth="1"/>
    <col min="3854" max="4096" width="11.42578125" style="37"/>
    <col min="4097" max="4097" width="13.5703125" style="37" customWidth="1"/>
    <col min="4098" max="4098" width="35.7109375" style="37" customWidth="1"/>
    <col min="4099" max="4100" width="12.85546875" style="37" customWidth="1"/>
    <col min="4101" max="4101" width="13.7109375" style="37" customWidth="1"/>
    <col min="4102" max="4102" width="10.7109375" style="37" customWidth="1"/>
    <col min="4103" max="4108" width="11.42578125" style="37"/>
    <col min="4109" max="4109" width="14.42578125" style="37" customWidth="1"/>
    <col min="4110" max="4352" width="11.42578125" style="37"/>
    <col min="4353" max="4353" width="13.5703125" style="37" customWidth="1"/>
    <col min="4354" max="4354" width="35.7109375" style="37" customWidth="1"/>
    <col min="4355" max="4356" width="12.85546875" style="37" customWidth="1"/>
    <col min="4357" max="4357" width="13.7109375" style="37" customWidth="1"/>
    <col min="4358" max="4358" width="10.7109375" style="37" customWidth="1"/>
    <col min="4359" max="4364" width="11.42578125" style="37"/>
    <col min="4365" max="4365" width="14.42578125" style="37" customWidth="1"/>
    <col min="4366" max="4608" width="11.42578125" style="37"/>
    <col min="4609" max="4609" width="13.5703125" style="37" customWidth="1"/>
    <col min="4610" max="4610" width="35.7109375" style="37" customWidth="1"/>
    <col min="4611" max="4612" width="12.85546875" style="37" customWidth="1"/>
    <col min="4613" max="4613" width="13.7109375" style="37" customWidth="1"/>
    <col min="4614" max="4614" width="10.7109375" style="37" customWidth="1"/>
    <col min="4615" max="4620" width="11.42578125" style="37"/>
    <col min="4621" max="4621" width="14.42578125" style="37" customWidth="1"/>
    <col min="4622" max="4864" width="11.42578125" style="37"/>
    <col min="4865" max="4865" width="13.5703125" style="37" customWidth="1"/>
    <col min="4866" max="4866" width="35.7109375" style="37" customWidth="1"/>
    <col min="4867" max="4868" width="12.85546875" style="37" customWidth="1"/>
    <col min="4869" max="4869" width="13.7109375" style="37" customWidth="1"/>
    <col min="4870" max="4870" width="10.7109375" style="37" customWidth="1"/>
    <col min="4871" max="4876" width="11.42578125" style="37"/>
    <col min="4877" max="4877" width="14.42578125" style="37" customWidth="1"/>
    <col min="4878" max="5120" width="11.42578125" style="37"/>
    <col min="5121" max="5121" width="13.5703125" style="37" customWidth="1"/>
    <col min="5122" max="5122" width="35.7109375" style="37" customWidth="1"/>
    <col min="5123" max="5124" width="12.85546875" style="37" customWidth="1"/>
    <col min="5125" max="5125" width="13.7109375" style="37" customWidth="1"/>
    <col min="5126" max="5126" width="10.7109375" style="37" customWidth="1"/>
    <col min="5127" max="5132" width="11.42578125" style="37"/>
    <col min="5133" max="5133" width="14.42578125" style="37" customWidth="1"/>
    <col min="5134" max="5376" width="11.42578125" style="37"/>
    <col min="5377" max="5377" width="13.5703125" style="37" customWidth="1"/>
    <col min="5378" max="5378" width="35.7109375" style="37" customWidth="1"/>
    <col min="5379" max="5380" width="12.85546875" style="37" customWidth="1"/>
    <col min="5381" max="5381" width="13.7109375" style="37" customWidth="1"/>
    <col min="5382" max="5382" width="10.7109375" style="37" customWidth="1"/>
    <col min="5383" max="5388" width="11.42578125" style="37"/>
    <col min="5389" max="5389" width="14.42578125" style="37" customWidth="1"/>
    <col min="5390" max="5632" width="11.42578125" style="37"/>
    <col min="5633" max="5633" width="13.5703125" style="37" customWidth="1"/>
    <col min="5634" max="5634" width="35.7109375" style="37" customWidth="1"/>
    <col min="5635" max="5636" width="12.85546875" style="37" customWidth="1"/>
    <col min="5637" max="5637" width="13.7109375" style="37" customWidth="1"/>
    <col min="5638" max="5638" width="10.7109375" style="37" customWidth="1"/>
    <col min="5639" max="5644" width="11.42578125" style="37"/>
    <col min="5645" max="5645" width="14.42578125" style="37" customWidth="1"/>
    <col min="5646" max="5888" width="11.42578125" style="37"/>
    <col min="5889" max="5889" width="13.5703125" style="37" customWidth="1"/>
    <col min="5890" max="5890" width="35.7109375" style="37" customWidth="1"/>
    <col min="5891" max="5892" width="12.85546875" style="37" customWidth="1"/>
    <col min="5893" max="5893" width="13.7109375" style="37" customWidth="1"/>
    <col min="5894" max="5894" width="10.7109375" style="37" customWidth="1"/>
    <col min="5895" max="5900" width="11.42578125" style="37"/>
    <col min="5901" max="5901" width="14.42578125" style="37" customWidth="1"/>
    <col min="5902" max="6144" width="11.42578125" style="37"/>
    <col min="6145" max="6145" width="13.5703125" style="37" customWidth="1"/>
    <col min="6146" max="6146" width="35.7109375" style="37" customWidth="1"/>
    <col min="6147" max="6148" width="12.85546875" style="37" customWidth="1"/>
    <col min="6149" max="6149" width="13.7109375" style="37" customWidth="1"/>
    <col min="6150" max="6150" width="10.7109375" style="37" customWidth="1"/>
    <col min="6151" max="6156" width="11.42578125" style="37"/>
    <col min="6157" max="6157" width="14.42578125" style="37" customWidth="1"/>
    <col min="6158" max="6400" width="11.42578125" style="37"/>
    <col min="6401" max="6401" width="13.5703125" style="37" customWidth="1"/>
    <col min="6402" max="6402" width="35.7109375" style="37" customWidth="1"/>
    <col min="6403" max="6404" width="12.85546875" style="37" customWidth="1"/>
    <col min="6405" max="6405" width="13.7109375" style="37" customWidth="1"/>
    <col min="6406" max="6406" width="10.7109375" style="37" customWidth="1"/>
    <col min="6407" max="6412" width="11.42578125" style="37"/>
    <col min="6413" max="6413" width="14.42578125" style="37" customWidth="1"/>
    <col min="6414" max="6656" width="11.42578125" style="37"/>
    <col min="6657" max="6657" width="13.5703125" style="37" customWidth="1"/>
    <col min="6658" max="6658" width="35.7109375" style="37" customWidth="1"/>
    <col min="6659" max="6660" width="12.85546875" style="37" customWidth="1"/>
    <col min="6661" max="6661" width="13.7109375" style="37" customWidth="1"/>
    <col min="6662" max="6662" width="10.7109375" style="37" customWidth="1"/>
    <col min="6663" max="6668" width="11.42578125" style="37"/>
    <col min="6669" max="6669" width="14.42578125" style="37" customWidth="1"/>
    <col min="6670" max="6912" width="11.42578125" style="37"/>
    <col min="6913" max="6913" width="13.5703125" style="37" customWidth="1"/>
    <col min="6914" max="6914" width="35.7109375" style="37" customWidth="1"/>
    <col min="6915" max="6916" width="12.85546875" style="37" customWidth="1"/>
    <col min="6917" max="6917" width="13.7109375" style="37" customWidth="1"/>
    <col min="6918" max="6918" width="10.7109375" style="37" customWidth="1"/>
    <col min="6919" max="6924" width="11.42578125" style="37"/>
    <col min="6925" max="6925" width="14.42578125" style="37" customWidth="1"/>
    <col min="6926" max="7168" width="11.42578125" style="37"/>
    <col min="7169" max="7169" width="13.5703125" style="37" customWidth="1"/>
    <col min="7170" max="7170" width="35.7109375" style="37" customWidth="1"/>
    <col min="7171" max="7172" width="12.85546875" style="37" customWidth="1"/>
    <col min="7173" max="7173" width="13.7109375" style="37" customWidth="1"/>
    <col min="7174" max="7174" width="10.7109375" style="37" customWidth="1"/>
    <col min="7175" max="7180" width="11.42578125" style="37"/>
    <col min="7181" max="7181" width="14.42578125" style="37" customWidth="1"/>
    <col min="7182" max="7424" width="11.42578125" style="37"/>
    <col min="7425" max="7425" width="13.5703125" style="37" customWidth="1"/>
    <col min="7426" max="7426" width="35.7109375" style="37" customWidth="1"/>
    <col min="7427" max="7428" width="12.85546875" style="37" customWidth="1"/>
    <col min="7429" max="7429" width="13.7109375" style="37" customWidth="1"/>
    <col min="7430" max="7430" width="10.7109375" style="37" customWidth="1"/>
    <col min="7431" max="7436" width="11.42578125" style="37"/>
    <col min="7437" max="7437" width="14.42578125" style="37" customWidth="1"/>
    <col min="7438" max="7680" width="11.42578125" style="37"/>
    <col min="7681" max="7681" width="13.5703125" style="37" customWidth="1"/>
    <col min="7682" max="7682" width="35.7109375" style="37" customWidth="1"/>
    <col min="7683" max="7684" width="12.85546875" style="37" customWidth="1"/>
    <col min="7685" max="7685" width="13.7109375" style="37" customWidth="1"/>
    <col min="7686" max="7686" width="10.7109375" style="37" customWidth="1"/>
    <col min="7687" max="7692" width="11.42578125" style="37"/>
    <col min="7693" max="7693" width="14.42578125" style="37" customWidth="1"/>
    <col min="7694" max="7936" width="11.42578125" style="37"/>
    <col min="7937" max="7937" width="13.5703125" style="37" customWidth="1"/>
    <col min="7938" max="7938" width="35.7109375" style="37" customWidth="1"/>
    <col min="7939" max="7940" width="12.85546875" style="37" customWidth="1"/>
    <col min="7941" max="7941" width="13.7109375" style="37" customWidth="1"/>
    <col min="7942" max="7942" width="10.7109375" style="37" customWidth="1"/>
    <col min="7943" max="7948" width="11.42578125" style="37"/>
    <col min="7949" max="7949" width="14.42578125" style="37" customWidth="1"/>
    <col min="7950" max="8192" width="11.42578125" style="37"/>
    <col min="8193" max="8193" width="13.5703125" style="37" customWidth="1"/>
    <col min="8194" max="8194" width="35.7109375" style="37" customWidth="1"/>
    <col min="8195" max="8196" width="12.85546875" style="37" customWidth="1"/>
    <col min="8197" max="8197" width="13.7109375" style="37" customWidth="1"/>
    <col min="8198" max="8198" width="10.7109375" style="37" customWidth="1"/>
    <col min="8199" max="8204" width="11.42578125" style="37"/>
    <col min="8205" max="8205" width="14.42578125" style="37" customWidth="1"/>
    <col min="8206" max="8448" width="11.42578125" style="37"/>
    <col min="8449" max="8449" width="13.5703125" style="37" customWidth="1"/>
    <col min="8450" max="8450" width="35.7109375" style="37" customWidth="1"/>
    <col min="8451" max="8452" width="12.85546875" style="37" customWidth="1"/>
    <col min="8453" max="8453" width="13.7109375" style="37" customWidth="1"/>
    <col min="8454" max="8454" width="10.7109375" style="37" customWidth="1"/>
    <col min="8455" max="8460" width="11.42578125" style="37"/>
    <col min="8461" max="8461" width="14.42578125" style="37" customWidth="1"/>
    <col min="8462" max="8704" width="11.42578125" style="37"/>
    <col min="8705" max="8705" width="13.5703125" style="37" customWidth="1"/>
    <col min="8706" max="8706" width="35.7109375" style="37" customWidth="1"/>
    <col min="8707" max="8708" width="12.85546875" style="37" customWidth="1"/>
    <col min="8709" max="8709" width="13.7109375" style="37" customWidth="1"/>
    <col min="8710" max="8710" width="10.7109375" style="37" customWidth="1"/>
    <col min="8711" max="8716" width="11.42578125" style="37"/>
    <col min="8717" max="8717" width="14.42578125" style="37" customWidth="1"/>
    <col min="8718" max="8960" width="11.42578125" style="37"/>
    <col min="8961" max="8961" width="13.5703125" style="37" customWidth="1"/>
    <col min="8962" max="8962" width="35.7109375" style="37" customWidth="1"/>
    <col min="8963" max="8964" width="12.85546875" style="37" customWidth="1"/>
    <col min="8965" max="8965" width="13.7109375" style="37" customWidth="1"/>
    <col min="8966" max="8966" width="10.7109375" style="37" customWidth="1"/>
    <col min="8967" max="8972" width="11.42578125" style="37"/>
    <col min="8973" max="8973" width="14.42578125" style="37" customWidth="1"/>
    <col min="8974" max="9216" width="11.42578125" style="37"/>
    <col min="9217" max="9217" width="13.5703125" style="37" customWidth="1"/>
    <col min="9218" max="9218" width="35.7109375" style="37" customWidth="1"/>
    <col min="9219" max="9220" width="12.85546875" style="37" customWidth="1"/>
    <col min="9221" max="9221" width="13.7109375" style="37" customWidth="1"/>
    <col min="9222" max="9222" width="10.7109375" style="37" customWidth="1"/>
    <col min="9223" max="9228" width="11.42578125" style="37"/>
    <col min="9229" max="9229" width="14.42578125" style="37" customWidth="1"/>
    <col min="9230" max="9472" width="11.42578125" style="37"/>
    <col min="9473" max="9473" width="13.5703125" style="37" customWidth="1"/>
    <col min="9474" max="9474" width="35.7109375" style="37" customWidth="1"/>
    <col min="9475" max="9476" width="12.85546875" style="37" customWidth="1"/>
    <col min="9477" max="9477" width="13.7109375" style="37" customWidth="1"/>
    <col min="9478" max="9478" width="10.7109375" style="37" customWidth="1"/>
    <col min="9479" max="9484" width="11.42578125" style="37"/>
    <col min="9485" max="9485" width="14.42578125" style="37" customWidth="1"/>
    <col min="9486" max="9728" width="11.42578125" style="37"/>
    <col min="9729" max="9729" width="13.5703125" style="37" customWidth="1"/>
    <col min="9730" max="9730" width="35.7109375" style="37" customWidth="1"/>
    <col min="9731" max="9732" width="12.85546875" style="37" customWidth="1"/>
    <col min="9733" max="9733" width="13.7109375" style="37" customWidth="1"/>
    <col min="9734" max="9734" width="10.7109375" style="37" customWidth="1"/>
    <col min="9735" max="9740" width="11.42578125" style="37"/>
    <col min="9741" max="9741" width="14.42578125" style="37" customWidth="1"/>
    <col min="9742" max="9984" width="11.42578125" style="37"/>
    <col min="9985" max="9985" width="13.5703125" style="37" customWidth="1"/>
    <col min="9986" max="9986" width="35.7109375" style="37" customWidth="1"/>
    <col min="9987" max="9988" width="12.85546875" style="37" customWidth="1"/>
    <col min="9989" max="9989" width="13.7109375" style="37" customWidth="1"/>
    <col min="9990" max="9990" width="10.7109375" style="37" customWidth="1"/>
    <col min="9991" max="9996" width="11.42578125" style="37"/>
    <col min="9997" max="9997" width="14.42578125" style="37" customWidth="1"/>
    <col min="9998" max="10240" width="11.42578125" style="37"/>
    <col min="10241" max="10241" width="13.5703125" style="37" customWidth="1"/>
    <col min="10242" max="10242" width="35.7109375" style="37" customWidth="1"/>
    <col min="10243" max="10244" width="12.85546875" style="37" customWidth="1"/>
    <col min="10245" max="10245" width="13.7109375" style="37" customWidth="1"/>
    <col min="10246" max="10246" width="10.7109375" style="37" customWidth="1"/>
    <col min="10247" max="10252" width="11.42578125" style="37"/>
    <col min="10253" max="10253" width="14.42578125" style="37" customWidth="1"/>
    <col min="10254" max="10496" width="11.42578125" style="37"/>
    <col min="10497" max="10497" width="13.5703125" style="37" customWidth="1"/>
    <col min="10498" max="10498" width="35.7109375" style="37" customWidth="1"/>
    <col min="10499" max="10500" width="12.85546875" style="37" customWidth="1"/>
    <col min="10501" max="10501" width="13.7109375" style="37" customWidth="1"/>
    <col min="10502" max="10502" width="10.7109375" style="37" customWidth="1"/>
    <col min="10503" max="10508" width="11.42578125" style="37"/>
    <col min="10509" max="10509" width="14.42578125" style="37" customWidth="1"/>
    <col min="10510" max="10752" width="11.42578125" style="37"/>
    <col min="10753" max="10753" width="13.5703125" style="37" customWidth="1"/>
    <col min="10754" max="10754" width="35.7109375" style="37" customWidth="1"/>
    <col min="10755" max="10756" width="12.85546875" style="37" customWidth="1"/>
    <col min="10757" max="10757" width="13.7109375" style="37" customWidth="1"/>
    <col min="10758" max="10758" width="10.7109375" style="37" customWidth="1"/>
    <col min="10759" max="10764" width="11.42578125" style="37"/>
    <col min="10765" max="10765" width="14.42578125" style="37" customWidth="1"/>
    <col min="10766" max="11008" width="11.42578125" style="37"/>
    <col min="11009" max="11009" width="13.5703125" style="37" customWidth="1"/>
    <col min="11010" max="11010" width="35.7109375" style="37" customWidth="1"/>
    <col min="11011" max="11012" width="12.85546875" style="37" customWidth="1"/>
    <col min="11013" max="11013" width="13.7109375" style="37" customWidth="1"/>
    <col min="11014" max="11014" width="10.7109375" style="37" customWidth="1"/>
    <col min="11015" max="11020" width="11.42578125" style="37"/>
    <col min="11021" max="11021" width="14.42578125" style="37" customWidth="1"/>
    <col min="11022" max="11264" width="11.42578125" style="37"/>
    <col min="11265" max="11265" width="13.5703125" style="37" customWidth="1"/>
    <col min="11266" max="11266" width="35.7109375" style="37" customWidth="1"/>
    <col min="11267" max="11268" width="12.85546875" style="37" customWidth="1"/>
    <col min="11269" max="11269" width="13.7109375" style="37" customWidth="1"/>
    <col min="11270" max="11270" width="10.7109375" style="37" customWidth="1"/>
    <col min="11271" max="11276" width="11.42578125" style="37"/>
    <col min="11277" max="11277" width="14.42578125" style="37" customWidth="1"/>
    <col min="11278" max="11520" width="11.42578125" style="37"/>
    <col min="11521" max="11521" width="13.5703125" style="37" customWidth="1"/>
    <col min="11522" max="11522" width="35.7109375" style="37" customWidth="1"/>
    <col min="11523" max="11524" width="12.85546875" style="37" customWidth="1"/>
    <col min="11525" max="11525" width="13.7109375" style="37" customWidth="1"/>
    <col min="11526" max="11526" width="10.7109375" style="37" customWidth="1"/>
    <col min="11527" max="11532" width="11.42578125" style="37"/>
    <col min="11533" max="11533" width="14.42578125" style="37" customWidth="1"/>
    <col min="11534" max="11776" width="11.42578125" style="37"/>
    <col min="11777" max="11777" width="13.5703125" style="37" customWidth="1"/>
    <col min="11778" max="11778" width="35.7109375" style="37" customWidth="1"/>
    <col min="11779" max="11780" width="12.85546875" style="37" customWidth="1"/>
    <col min="11781" max="11781" width="13.7109375" style="37" customWidth="1"/>
    <col min="11782" max="11782" width="10.7109375" style="37" customWidth="1"/>
    <col min="11783" max="11788" width="11.42578125" style="37"/>
    <col min="11789" max="11789" width="14.42578125" style="37" customWidth="1"/>
    <col min="11790" max="12032" width="11.42578125" style="37"/>
    <col min="12033" max="12033" width="13.5703125" style="37" customWidth="1"/>
    <col min="12034" max="12034" width="35.7109375" style="37" customWidth="1"/>
    <col min="12035" max="12036" width="12.85546875" style="37" customWidth="1"/>
    <col min="12037" max="12037" width="13.7109375" style="37" customWidth="1"/>
    <col min="12038" max="12038" width="10.7109375" style="37" customWidth="1"/>
    <col min="12039" max="12044" width="11.42578125" style="37"/>
    <col min="12045" max="12045" width="14.42578125" style="37" customWidth="1"/>
    <col min="12046" max="12288" width="11.42578125" style="37"/>
    <col min="12289" max="12289" width="13.5703125" style="37" customWidth="1"/>
    <col min="12290" max="12290" width="35.7109375" style="37" customWidth="1"/>
    <col min="12291" max="12292" width="12.85546875" style="37" customWidth="1"/>
    <col min="12293" max="12293" width="13.7109375" style="37" customWidth="1"/>
    <col min="12294" max="12294" width="10.7109375" style="37" customWidth="1"/>
    <col min="12295" max="12300" width="11.42578125" style="37"/>
    <col min="12301" max="12301" width="14.42578125" style="37" customWidth="1"/>
    <col min="12302" max="12544" width="11.42578125" style="37"/>
    <col min="12545" max="12545" width="13.5703125" style="37" customWidth="1"/>
    <col min="12546" max="12546" width="35.7109375" style="37" customWidth="1"/>
    <col min="12547" max="12548" width="12.85546875" style="37" customWidth="1"/>
    <col min="12549" max="12549" width="13.7109375" style="37" customWidth="1"/>
    <col min="12550" max="12550" width="10.7109375" style="37" customWidth="1"/>
    <col min="12551" max="12556" width="11.42578125" style="37"/>
    <col min="12557" max="12557" width="14.42578125" style="37" customWidth="1"/>
    <col min="12558" max="12800" width="11.42578125" style="37"/>
    <col min="12801" max="12801" width="13.5703125" style="37" customWidth="1"/>
    <col min="12802" max="12802" width="35.7109375" style="37" customWidth="1"/>
    <col min="12803" max="12804" width="12.85546875" style="37" customWidth="1"/>
    <col min="12805" max="12805" width="13.7109375" style="37" customWidth="1"/>
    <col min="12806" max="12806" width="10.7109375" style="37" customWidth="1"/>
    <col min="12807" max="12812" width="11.42578125" style="37"/>
    <col min="12813" max="12813" width="14.42578125" style="37" customWidth="1"/>
    <col min="12814" max="13056" width="11.42578125" style="37"/>
    <col min="13057" max="13057" width="13.5703125" style="37" customWidth="1"/>
    <col min="13058" max="13058" width="35.7109375" style="37" customWidth="1"/>
    <col min="13059" max="13060" width="12.85546875" style="37" customWidth="1"/>
    <col min="13061" max="13061" width="13.7109375" style="37" customWidth="1"/>
    <col min="13062" max="13062" width="10.7109375" style="37" customWidth="1"/>
    <col min="13063" max="13068" width="11.42578125" style="37"/>
    <col min="13069" max="13069" width="14.42578125" style="37" customWidth="1"/>
    <col min="13070" max="13312" width="11.42578125" style="37"/>
    <col min="13313" max="13313" width="13.5703125" style="37" customWidth="1"/>
    <col min="13314" max="13314" width="35.7109375" style="37" customWidth="1"/>
    <col min="13315" max="13316" width="12.85546875" style="37" customWidth="1"/>
    <col min="13317" max="13317" width="13.7109375" style="37" customWidth="1"/>
    <col min="13318" max="13318" width="10.7109375" style="37" customWidth="1"/>
    <col min="13319" max="13324" width="11.42578125" style="37"/>
    <col min="13325" max="13325" width="14.42578125" style="37" customWidth="1"/>
    <col min="13326" max="13568" width="11.42578125" style="37"/>
    <col min="13569" max="13569" width="13.5703125" style="37" customWidth="1"/>
    <col min="13570" max="13570" width="35.7109375" style="37" customWidth="1"/>
    <col min="13571" max="13572" width="12.85546875" style="37" customWidth="1"/>
    <col min="13573" max="13573" width="13.7109375" style="37" customWidth="1"/>
    <col min="13574" max="13574" width="10.7109375" style="37" customWidth="1"/>
    <col min="13575" max="13580" width="11.42578125" style="37"/>
    <col min="13581" max="13581" width="14.42578125" style="37" customWidth="1"/>
    <col min="13582" max="13824" width="11.42578125" style="37"/>
    <col min="13825" max="13825" width="13.5703125" style="37" customWidth="1"/>
    <col min="13826" max="13826" width="35.7109375" style="37" customWidth="1"/>
    <col min="13827" max="13828" width="12.85546875" style="37" customWidth="1"/>
    <col min="13829" max="13829" width="13.7109375" style="37" customWidth="1"/>
    <col min="13830" max="13830" width="10.7109375" style="37" customWidth="1"/>
    <col min="13831" max="13836" width="11.42578125" style="37"/>
    <col min="13837" max="13837" width="14.42578125" style="37" customWidth="1"/>
    <col min="13838" max="14080" width="11.42578125" style="37"/>
    <col min="14081" max="14081" width="13.5703125" style="37" customWidth="1"/>
    <col min="14082" max="14082" width="35.7109375" style="37" customWidth="1"/>
    <col min="14083" max="14084" width="12.85546875" style="37" customWidth="1"/>
    <col min="14085" max="14085" width="13.7109375" style="37" customWidth="1"/>
    <col min="14086" max="14086" width="10.7109375" style="37" customWidth="1"/>
    <col min="14087" max="14092" width="11.42578125" style="37"/>
    <col min="14093" max="14093" width="14.42578125" style="37" customWidth="1"/>
    <col min="14094" max="14336" width="11.42578125" style="37"/>
    <col min="14337" max="14337" width="13.5703125" style="37" customWidth="1"/>
    <col min="14338" max="14338" width="35.7109375" style="37" customWidth="1"/>
    <col min="14339" max="14340" width="12.85546875" style="37" customWidth="1"/>
    <col min="14341" max="14341" width="13.7109375" style="37" customWidth="1"/>
    <col min="14342" max="14342" width="10.7109375" style="37" customWidth="1"/>
    <col min="14343" max="14348" width="11.42578125" style="37"/>
    <col min="14349" max="14349" width="14.42578125" style="37" customWidth="1"/>
    <col min="14350" max="14592" width="11.42578125" style="37"/>
    <col min="14593" max="14593" width="13.5703125" style="37" customWidth="1"/>
    <col min="14594" max="14594" width="35.7109375" style="37" customWidth="1"/>
    <col min="14595" max="14596" width="12.85546875" style="37" customWidth="1"/>
    <col min="14597" max="14597" width="13.7109375" style="37" customWidth="1"/>
    <col min="14598" max="14598" width="10.7109375" style="37" customWidth="1"/>
    <col min="14599" max="14604" width="11.42578125" style="37"/>
    <col min="14605" max="14605" width="14.42578125" style="37" customWidth="1"/>
    <col min="14606" max="14848" width="11.42578125" style="37"/>
    <col min="14849" max="14849" width="13.5703125" style="37" customWidth="1"/>
    <col min="14850" max="14850" width="35.7109375" style="37" customWidth="1"/>
    <col min="14851" max="14852" width="12.85546875" style="37" customWidth="1"/>
    <col min="14853" max="14853" width="13.7109375" style="37" customWidth="1"/>
    <col min="14854" max="14854" width="10.7109375" style="37" customWidth="1"/>
    <col min="14855" max="14860" width="11.42578125" style="37"/>
    <col min="14861" max="14861" width="14.42578125" style="37" customWidth="1"/>
    <col min="14862" max="15104" width="11.42578125" style="37"/>
    <col min="15105" max="15105" width="13.5703125" style="37" customWidth="1"/>
    <col min="15106" max="15106" width="35.7109375" style="37" customWidth="1"/>
    <col min="15107" max="15108" width="12.85546875" style="37" customWidth="1"/>
    <col min="15109" max="15109" width="13.7109375" style="37" customWidth="1"/>
    <col min="15110" max="15110" width="10.7109375" style="37" customWidth="1"/>
    <col min="15111" max="15116" width="11.42578125" style="37"/>
    <col min="15117" max="15117" width="14.42578125" style="37" customWidth="1"/>
    <col min="15118" max="15360" width="11.42578125" style="37"/>
    <col min="15361" max="15361" width="13.5703125" style="37" customWidth="1"/>
    <col min="15362" max="15362" width="35.7109375" style="37" customWidth="1"/>
    <col min="15363" max="15364" width="12.85546875" style="37" customWidth="1"/>
    <col min="15365" max="15365" width="13.7109375" style="37" customWidth="1"/>
    <col min="15366" max="15366" width="10.7109375" style="37" customWidth="1"/>
    <col min="15367" max="15372" width="11.42578125" style="37"/>
    <col min="15373" max="15373" width="14.42578125" style="37" customWidth="1"/>
    <col min="15374" max="15616" width="11.42578125" style="37"/>
    <col min="15617" max="15617" width="13.5703125" style="37" customWidth="1"/>
    <col min="15618" max="15618" width="35.7109375" style="37" customWidth="1"/>
    <col min="15619" max="15620" width="12.85546875" style="37" customWidth="1"/>
    <col min="15621" max="15621" width="13.7109375" style="37" customWidth="1"/>
    <col min="15622" max="15622" width="10.7109375" style="37" customWidth="1"/>
    <col min="15623" max="15628" width="11.42578125" style="37"/>
    <col min="15629" max="15629" width="14.42578125" style="37" customWidth="1"/>
    <col min="15630" max="15872" width="11.42578125" style="37"/>
    <col min="15873" max="15873" width="13.5703125" style="37" customWidth="1"/>
    <col min="15874" max="15874" width="35.7109375" style="37" customWidth="1"/>
    <col min="15875" max="15876" width="12.85546875" style="37" customWidth="1"/>
    <col min="15877" max="15877" width="13.7109375" style="37" customWidth="1"/>
    <col min="15878" max="15878" width="10.7109375" style="37" customWidth="1"/>
    <col min="15879" max="15884" width="11.42578125" style="37"/>
    <col min="15885" max="15885" width="14.42578125" style="37" customWidth="1"/>
    <col min="15886" max="16128" width="11.42578125" style="37"/>
    <col min="16129" max="16129" width="13.5703125" style="37" customWidth="1"/>
    <col min="16130" max="16130" width="35.7109375" style="37" customWidth="1"/>
    <col min="16131" max="16132" width="12.85546875" style="37" customWidth="1"/>
    <col min="16133" max="16133" width="13.7109375" style="37" customWidth="1"/>
    <col min="16134" max="16134" width="10.7109375" style="37" customWidth="1"/>
    <col min="16135" max="16140" width="11.42578125" style="37"/>
    <col min="16141" max="16141" width="14.42578125" style="37" customWidth="1"/>
    <col min="16142" max="16384" width="11.42578125" style="37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42" t="s">
        <v>105</v>
      </c>
      <c r="C5" s="242"/>
      <c r="D5" s="242"/>
      <c r="E5" s="242"/>
    </row>
    <row r="6" spans="2:5" ht="49.5" customHeight="1" x14ac:dyDescent="0.25">
      <c r="B6" s="58" t="s">
        <v>47</v>
      </c>
      <c r="C6" s="39" t="str">
        <f>actualizaciones!A3</f>
        <v>acum. julio 2013</v>
      </c>
      <c r="D6" s="39" t="str">
        <f>actualizaciones!A2</f>
        <v>acum. julio 2014</v>
      </c>
      <c r="E6" s="106" t="s">
        <v>106</v>
      </c>
    </row>
    <row r="7" spans="2:5" ht="15" customHeight="1" x14ac:dyDescent="0.25">
      <c r="B7" s="107" t="s">
        <v>50</v>
      </c>
      <c r="C7" s="108"/>
      <c r="D7" s="108"/>
      <c r="E7" s="108"/>
    </row>
    <row r="8" spans="2:5" ht="15" customHeight="1" x14ac:dyDescent="0.25">
      <c r="B8" s="134" t="s">
        <v>107</v>
      </c>
      <c r="C8" s="110">
        <v>7.7649440089905077</v>
      </c>
      <c r="D8" s="110">
        <v>7.7416293836018166</v>
      </c>
      <c r="E8" s="135">
        <f>D8-C8</f>
        <v>-2.3314625388691113E-2</v>
      </c>
    </row>
    <row r="9" spans="2:5" ht="15" customHeight="1" x14ac:dyDescent="0.2">
      <c r="B9" s="112" t="s">
        <v>108</v>
      </c>
      <c r="C9" s="113">
        <v>7.3720990870664442</v>
      </c>
      <c r="D9" s="113">
        <v>7.3379191581307088</v>
      </c>
      <c r="E9" s="136">
        <f>D9-C9</f>
        <v>-3.4179928935735404E-2</v>
      </c>
    </row>
    <row r="10" spans="2:5" ht="15" customHeight="1" x14ac:dyDescent="0.2">
      <c r="B10" s="112" t="s">
        <v>109</v>
      </c>
      <c r="C10" s="113">
        <v>8.4885961534564167</v>
      </c>
      <c r="D10" s="113">
        <v>8.528071238930492</v>
      </c>
      <c r="E10" s="136">
        <f>D10-C10</f>
        <v>3.94750854740753E-2</v>
      </c>
    </row>
    <row r="11" spans="2:5" ht="15" customHeight="1" x14ac:dyDescent="0.25">
      <c r="B11" s="107" t="s">
        <v>54</v>
      </c>
      <c r="C11" s="116"/>
      <c r="D11" s="116"/>
      <c r="E11" s="137"/>
    </row>
    <row r="12" spans="2:5" ht="15" customHeight="1" x14ac:dyDescent="0.25">
      <c r="B12" s="134" t="s">
        <v>107</v>
      </c>
      <c r="C12" s="110">
        <v>8.2114194717918423</v>
      </c>
      <c r="D12" s="110">
        <v>8.3076843239635938</v>
      </c>
      <c r="E12" s="135">
        <f>D12-C12</f>
        <v>9.6264852171751514E-2</v>
      </c>
    </row>
    <row r="13" spans="2:5" ht="15" customHeight="1" x14ac:dyDescent="0.2">
      <c r="B13" s="112" t="s">
        <v>108</v>
      </c>
      <c r="C13" s="113">
        <v>7.9757487286419781</v>
      </c>
      <c r="D13" s="113">
        <v>7.9938795524747981</v>
      </c>
      <c r="E13" s="136">
        <f>D13-C13</f>
        <v>1.8130823832819942E-2</v>
      </c>
    </row>
    <row r="14" spans="2:5" ht="15" customHeight="1" x14ac:dyDescent="0.2">
      <c r="B14" s="112" t="s">
        <v>109</v>
      </c>
      <c r="C14" s="113">
        <v>8.7484558019485963</v>
      </c>
      <c r="D14" s="113">
        <v>9.143181947365429</v>
      </c>
      <c r="E14" s="136">
        <f>D14-C14</f>
        <v>0.39472614541683271</v>
      </c>
    </row>
    <row r="15" spans="2:5" ht="15" customHeight="1" x14ac:dyDescent="0.25">
      <c r="B15" s="107" t="s">
        <v>55</v>
      </c>
      <c r="C15" s="116"/>
      <c r="D15" s="116"/>
      <c r="E15" s="137"/>
    </row>
    <row r="16" spans="2:5" ht="15" customHeight="1" x14ac:dyDescent="0.25">
      <c r="B16" s="134" t="s">
        <v>107</v>
      </c>
      <c r="C16" s="110">
        <v>8.3592295069098412</v>
      </c>
      <c r="D16" s="110">
        <v>8.2110536687586144</v>
      </c>
      <c r="E16" s="135">
        <f>D16-C16</f>
        <v>-0.14817583815122681</v>
      </c>
    </row>
    <row r="17" spans="2:12" ht="15" customHeight="1" x14ac:dyDescent="0.2">
      <c r="B17" s="112" t="s">
        <v>108</v>
      </c>
      <c r="C17" s="113">
        <v>8.2853381412948899</v>
      </c>
      <c r="D17" s="113">
        <v>8.0946998478008751</v>
      </c>
      <c r="E17" s="136">
        <f>D17-C17</f>
        <v>-0.19063829349401473</v>
      </c>
    </row>
    <row r="18" spans="2:12" ht="15" customHeight="1" x14ac:dyDescent="0.2">
      <c r="B18" s="112" t="s">
        <v>109</v>
      </c>
      <c r="C18" s="113">
        <v>8.4322085950347727</v>
      </c>
      <c r="D18" s="113">
        <v>8.3300267954644944</v>
      </c>
      <c r="E18" s="136">
        <f>D18-C18</f>
        <v>-0.10218179957027829</v>
      </c>
    </row>
    <row r="19" spans="2:12" ht="15" customHeight="1" x14ac:dyDescent="0.25">
      <c r="B19" s="107" t="s">
        <v>56</v>
      </c>
      <c r="C19" s="116"/>
      <c r="D19" s="116"/>
      <c r="E19" s="137"/>
    </row>
    <row r="20" spans="2:12" ht="15" customHeight="1" x14ac:dyDescent="0.25">
      <c r="B20" s="134" t="s">
        <v>107</v>
      </c>
      <c r="C20" s="110">
        <v>7.5982960809373754</v>
      </c>
      <c r="D20" s="110">
        <v>7.5868511364488782</v>
      </c>
      <c r="E20" s="135">
        <f>D20-C20</f>
        <v>-1.14449444884972E-2</v>
      </c>
    </row>
    <row r="21" spans="2:12" ht="15" customHeight="1" x14ac:dyDescent="0.2">
      <c r="B21" s="112" t="s">
        <v>108</v>
      </c>
      <c r="C21" s="113">
        <v>7.4966516201146796</v>
      </c>
      <c r="D21" s="113">
        <v>7.4583865484890097</v>
      </c>
      <c r="E21" s="136">
        <f>D21-C21</f>
        <v>-3.8265071625669833E-2</v>
      </c>
    </row>
    <row r="22" spans="2:12" ht="15" customHeight="1" x14ac:dyDescent="0.2">
      <c r="B22" s="112" t="s">
        <v>109</v>
      </c>
      <c r="C22" s="113">
        <v>7.8871667525652436</v>
      </c>
      <c r="D22" s="113">
        <v>7.9383435072385069</v>
      </c>
      <c r="E22" s="136">
        <f>D22-C22</f>
        <v>5.1176754673263325E-2</v>
      </c>
    </row>
    <row r="23" spans="2:12" ht="15" customHeight="1" x14ac:dyDescent="0.25">
      <c r="B23" s="240" t="s">
        <v>110</v>
      </c>
      <c r="C23" s="240"/>
      <c r="D23" s="240"/>
      <c r="E23" s="240"/>
    </row>
    <row r="24" spans="2:12" ht="15" customHeight="1" x14ac:dyDescent="0.25"/>
    <row r="25" spans="2:12" ht="15" customHeight="1" x14ac:dyDescent="0.25">
      <c r="B25" s="53"/>
      <c r="C25" s="53"/>
      <c r="D25" s="53"/>
      <c r="E25" s="54" t="s">
        <v>44</v>
      </c>
    </row>
    <row r="26" spans="2:12" ht="15" customHeight="1" x14ac:dyDescent="0.25"/>
    <row r="27" spans="2:12" ht="21.75" customHeight="1" x14ac:dyDescent="0.25"/>
    <row r="28" spans="2:12" ht="15" customHeight="1" x14ac:dyDescent="0.25"/>
    <row r="29" spans="2:12" ht="30" customHeight="1" x14ac:dyDescent="0.25">
      <c r="F29" s="53"/>
      <c r="G29" s="53"/>
      <c r="H29" s="53"/>
      <c r="I29" s="53"/>
      <c r="J29" s="53"/>
      <c r="K29" s="53"/>
      <c r="L29" s="53"/>
    </row>
  </sheetData>
  <mergeCells count="2">
    <mergeCell ref="B5:E5"/>
    <mergeCell ref="B23:E23"/>
  </mergeCells>
  <hyperlinks>
    <hyperlink ref="E25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O10" sqref="O10"/>
    </sheetView>
  </sheetViews>
  <sheetFormatPr baseColWidth="10" defaultRowHeight="12.75" x14ac:dyDescent="0.25"/>
  <cols>
    <col min="1" max="1" width="15.7109375" style="37" customWidth="1"/>
    <col min="2" max="2" width="12.7109375" style="37" customWidth="1"/>
    <col min="3" max="18" width="11.42578125" style="37"/>
    <col min="19" max="19" width="10.7109375" style="37" customWidth="1"/>
    <col min="20" max="25" width="11.42578125" style="37"/>
    <col min="26" max="26" width="14.42578125" style="37" customWidth="1"/>
    <col min="27" max="256" width="11.42578125" style="37"/>
    <col min="257" max="257" width="15.7109375" style="37" customWidth="1"/>
    <col min="258" max="258" width="12.7109375" style="37" customWidth="1"/>
    <col min="259" max="274" width="11.42578125" style="37"/>
    <col min="275" max="275" width="10.7109375" style="37" customWidth="1"/>
    <col min="276" max="281" width="11.42578125" style="37"/>
    <col min="282" max="282" width="14.42578125" style="37" customWidth="1"/>
    <col min="283" max="512" width="11.42578125" style="37"/>
    <col min="513" max="513" width="15.7109375" style="37" customWidth="1"/>
    <col min="514" max="514" width="12.7109375" style="37" customWidth="1"/>
    <col min="515" max="530" width="11.42578125" style="37"/>
    <col min="531" max="531" width="10.7109375" style="37" customWidth="1"/>
    <col min="532" max="537" width="11.42578125" style="37"/>
    <col min="538" max="538" width="14.42578125" style="37" customWidth="1"/>
    <col min="539" max="768" width="11.42578125" style="37"/>
    <col min="769" max="769" width="15.7109375" style="37" customWidth="1"/>
    <col min="770" max="770" width="12.7109375" style="37" customWidth="1"/>
    <col min="771" max="786" width="11.42578125" style="37"/>
    <col min="787" max="787" width="10.7109375" style="37" customWidth="1"/>
    <col min="788" max="793" width="11.42578125" style="37"/>
    <col min="794" max="794" width="14.42578125" style="37" customWidth="1"/>
    <col min="795" max="1024" width="11.42578125" style="37"/>
    <col min="1025" max="1025" width="15.7109375" style="37" customWidth="1"/>
    <col min="1026" max="1026" width="12.7109375" style="37" customWidth="1"/>
    <col min="1027" max="1042" width="11.42578125" style="37"/>
    <col min="1043" max="1043" width="10.7109375" style="37" customWidth="1"/>
    <col min="1044" max="1049" width="11.42578125" style="37"/>
    <col min="1050" max="1050" width="14.42578125" style="37" customWidth="1"/>
    <col min="1051" max="1280" width="11.42578125" style="37"/>
    <col min="1281" max="1281" width="15.7109375" style="37" customWidth="1"/>
    <col min="1282" max="1282" width="12.7109375" style="37" customWidth="1"/>
    <col min="1283" max="1298" width="11.42578125" style="37"/>
    <col min="1299" max="1299" width="10.7109375" style="37" customWidth="1"/>
    <col min="1300" max="1305" width="11.42578125" style="37"/>
    <col min="1306" max="1306" width="14.42578125" style="37" customWidth="1"/>
    <col min="1307" max="1536" width="11.42578125" style="37"/>
    <col min="1537" max="1537" width="15.7109375" style="37" customWidth="1"/>
    <col min="1538" max="1538" width="12.7109375" style="37" customWidth="1"/>
    <col min="1539" max="1554" width="11.42578125" style="37"/>
    <col min="1555" max="1555" width="10.7109375" style="37" customWidth="1"/>
    <col min="1556" max="1561" width="11.42578125" style="37"/>
    <col min="1562" max="1562" width="14.42578125" style="37" customWidth="1"/>
    <col min="1563" max="1792" width="11.42578125" style="37"/>
    <col min="1793" max="1793" width="15.7109375" style="37" customWidth="1"/>
    <col min="1794" max="1794" width="12.7109375" style="37" customWidth="1"/>
    <col min="1795" max="1810" width="11.42578125" style="37"/>
    <col min="1811" max="1811" width="10.7109375" style="37" customWidth="1"/>
    <col min="1812" max="1817" width="11.42578125" style="37"/>
    <col min="1818" max="1818" width="14.42578125" style="37" customWidth="1"/>
    <col min="1819" max="2048" width="11.42578125" style="37"/>
    <col min="2049" max="2049" width="15.7109375" style="37" customWidth="1"/>
    <col min="2050" max="2050" width="12.7109375" style="37" customWidth="1"/>
    <col min="2051" max="2066" width="11.42578125" style="37"/>
    <col min="2067" max="2067" width="10.7109375" style="37" customWidth="1"/>
    <col min="2068" max="2073" width="11.42578125" style="37"/>
    <col min="2074" max="2074" width="14.42578125" style="37" customWidth="1"/>
    <col min="2075" max="2304" width="11.42578125" style="37"/>
    <col min="2305" max="2305" width="15.7109375" style="37" customWidth="1"/>
    <col min="2306" max="2306" width="12.7109375" style="37" customWidth="1"/>
    <col min="2307" max="2322" width="11.42578125" style="37"/>
    <col min="2323" max="2323" width="10.7109375" style="37" customWidth="1"/>
    <col min="2324" max="2329" width="11.42578125" style="37"/>
    <col min="2330" max="2330" width="14.42578125" style="37" customWidth="1"/>
    <col min="2331" max="2560" width="11.42578125" style="37"/>
    <col min="2561" max="2561" width="15.7109375" style="37" customWidth="1"/>
    <col min="2562" max="2562" width="12.7109375" style="37" customWidth="1"/>
    <col min="2563" max="2578" width="11.42578125" style="37"/>
    <col min="2579" max="2579" width="10.7109375" style="37" customWidth="1"/>
    <col min="2580" max="2585" width="11.42578125" style="37"/>
    <col min="2586" max="2586" width="14.42578125" style="37" customWidth="1"/>
    <col min="2587" max="2816" width="11.42578125" style="37"/>
    <col min="2817" max="2817" width="15.7109375" style="37" customWidth="1"/>
    <col min="2818" max="2818" width="12.7109375" style="37" customWidth="1"/>
    <col min="2819" max="2834" width="11.42578125" style="37"/>
    <col min="2835" max="2835" width="10.7109375" style="37" customWidth="1"/>
    <col min="2836" max="2841" width="11.42578125" style="37"/>
    <col min="2842" max="2842" width="14.42578125" style="37" customWidth="1"/>
    <col min="2843" max="3072" width="11.42578125" style="37"/>
    <col min="3073" max="3073" width="15.7109375" style="37" customWidth="1"/>
    <col min="3074" max="3074" width="12.7109375" style="37" customWidth="1"/>
    <col min="3075" max="3090" width="11.42578125" style="37"/>
    <col min="3091" max="3091" width="10.7109375" style="37" customWidth="1"/>
    <col min="3092" max="3097" width="11.42578125" style="37"/>
    <col min="3098" max="3098" width="14.42578125" style="37" customWidth="1"/>
    <col min="3099" max="3328" width="11.42578125" style="37"/>
    <col min="3329" max="3329" width="15.7109375" style="37" customWidth="1"/>
    <col min="3330" max="3330" width="12.7109375" style="37" customWidth="1"/>
    <col min="3331" max="3346" width="11.42578125" style="37"/>
    <col min="3347" max="3347" width="10.7109375" style="37" customWidth="1"/>
    <col min="3348" max="3353" width="11.42578125" style="37"/>
    <col min="3354" max="3354" width="14.42578125" style="37" customWidth="1"/>
    <col min="3355" max="3584" width="11.42578125" style="37"/>
    <col min="3585" max="3585" width="15.7109375" style="37" customWidth="1"/>
    <col min="3586" max="3586" width="12.7109375" style="37" customWidth="1"/>
    <col min="3587" max="3602" width="11.42578125" style="37"/>
    <col min="3603" max="3603" width="10.7109375" style="37" customWidth="1"/>
    <col min="3604" max="3609" width="11.42578125" style="37"/>
    <col min="3610" max="3610" width="14.42578125" style="37" customWidth="1"/>
    <col min="3611" max="3840" width="11.42578125" style="37"/>
    <col min="3841" max="3841" width="15.7109375" style="37" customWidth="1"/>
    <col min="3842" max="3842" width="12.7109375" style="37" customWidth="1"/>
    <col min="3843" max="3858" width="11.42578125" style="37"/>
    <col min="3859" max="3859" width="10.7109375" style="37" customWidth="1"/>
    <col min="3860" max="3865" width="11.42578125" style="37"/>
    <col min="3866" max="3866" width="14.42578125" style="37" customWidth="1"/>
    <col min="3867" max="4096" width="11.42578125" style="37"/>
    <col min="4097" max="4097" width="15.7109375" style="37" customWidth="1"/>
    <col min="4098" max="4098" width="12.7109375" style="37" customWidth="1"/>
    <col min="4099" max="4114" width="11.42578125" style="37"/>
    <col min="4115" max="4115" width="10.7109375" style="37" customWidth="1"/>
    <col min="4116" max="4121" width="11.42578125" style="37"/>
    <col min="4122" max="4122" width="14.42578125" style="37" customWidth="1"/>
    <col min="4123" max="4352" width="11.42578125" style="37"/>
    <col min="4353" max="4353" width="15.7109375" style="37" customWidth="1"/>
    <col min="4354" max="4354" width="12.7109375" style="37" customWidth="1"/>
    <col min="4355" max="4370" width="11.42578125" style="37"/>
    <col min="4371" max="4371" width="10.7109375" style="37" customWidth="1"/>
    <col min="4372" max="4377" width="11.42578125" style="37"/>
    <col min="4378" max="4378" width="14.42578125" style="37" customWidth="1"/>
    <col min="4379" max="4608" width="11.42578125" style="37"/>
    <col min="4609" max="4609" width="15.7109375" style="37" customWidth="1"/>
    <col min="4610" max="4610" width="12.7109375" style="37" customWidth="1"/>
    <col min="4611" max="4626" width="11.42578125" style="37"/>
    <col min="4627" max="4627" width="10.7109375" style="37" customWidth="1"/>
    <col min="4628" max="4633" width="11.42578125" style="37"/>
    <col min="4634" max="4634" width="14.42578125" style="37" customWidth="1"/>
    <col min="4635" max="4864" width="11.42578125" style="37"/>
    <col min="4865" max="4865" width="15.7109375" style="37" customWidth="1"/>
    <col min="4866" max="4866" width="12.7109375" style="37" customWidth="1"/>
    <col min="4867" max="4882" width="11.42578125" style="37"/>
    <col min="4883" max="4883" width="10.7109375" style="37" customWidth="1"/>
    <col min="4884" max="4889" width="11.42578125" style="37"/>
    <col min="4890" max="4890" width="14.42578125" style="37" customWidth="1"/>
    <col min="4891" max="5120" width="11.42578125" style="37"/>
    <col min="5121" max="5121" width="15.7109375" style="37" customWidth="1"/>
    <col min="5122" max="5122" width="12.7109375" style="37" customWidth="1"/>
    <col min="5123" max="5138" width="11.42578125" style="37"/>
    <col min="5139" max="5139" width="10.7109375" style="37" customWidth="1"/>
    <col min="5140" max="5145" width="11.42578125" style="37"/>
    <col min="5146" max="5146" width="14.42578125" style="37" customWidth="1"/>
    <col min="5147" max="5376" width="11.42578125" style="37"/>
    <col min="5377" max="5377" width="15.7109375" style="37" customWidth="1"/>
    <col min="5378" max="5378" width="12.7109375" style="37" customWidth="1"/>
    <col min="5379" max="5394" width="11.42578125" style="37"/>
    <col min="5395" max="5395" width="10.7109375" style="37" customWidth="1"/>
    <col min="5396" max="5401" width="11.42578125" style="37"/>
    <col min="5402" max="5402" width="14.42578125" style="37" customWidth="1"/>
    <col min="5403" max="5632" width="11.42578125" style="37"/>
    <col min="5633" max="5633" width="15.7109375" style="37" customWidth="1"/>
    <col min="5634" max="5634" width="12.7109375" style="37" customWidth="1"/>
    <col min="5635" max="5650" width="11.42578125" style="37"/>
    <col min="5651" max="5651" width="10.7109375" style="37" customWidth="1"/>
    <col min="5652" max="5657" width="11.42578125" style="37"/>
    <col min="5658" max="5658" width="14.42578125" style="37" customWidth="1"/>
    <col min="5659" max="5888" width="11.42578125" style="37"/>
    <col min="5889" max="5889" width="15.7109375" style="37" customWidth="1"/>
    <col min="5890" max="5890" width="12.7109375" style="37" customWidth="1"/>
    <col min="5891" max="5906" width="11.42578125" style="37"/>
    <col min="5907" max="5907" width="10.7109375" style="37" customWidth="1"/>
    <col min="5908" max="5913" width="11.42578125" style="37"/>
    <col min="5914" max="5914" width="14.42578125" style="37" customWidth="1"/>
    <col min="5915" max="6144" width="11.42578125" style="37"/>
    <col min="6145" max="6145" width="15.7109375" style="37" customWidth="1"/>
    <col min="6146" max="6146" width="12.7109375" style="37" customWidth="1"/>
    <col min="6147" max="6162" width="11.42578125" style="37"/>
    <col min="6163" max="6163" width="10.7109375" style="37" customWidth="1"/>
    <col min="6164" max="6169" width="11.42578125" style="37"/>
    <col min="6170" max="6170" width="14.42578125" style="37" customWidth="1"/>
    <col min="6171" max="6400" width="11.42578125" style="37"/>
    <col min="6401" max="6401" width="15.7109375" style="37" customWidth="1"/>
    <col min="6402" max="6402" width="12.7109375" style="37" customWidth="1"/>
    <col min="6403" max="6418" width="11.42578125" style="37"/>
    <col min="6419" max="6419" width="10.7109375" style="37" customWidth="1"/>
    <col min="6420" max="6425" width="11.42578125" style="37"/>
    <col min="6426" max="6426" width="14.42578125" style="37" customWidth="1"/>
    <col min="6427" max="6656" width="11.42578125" style="37"/>
    <col min="6657" max="6657" width="15.7109375" style="37" customWidth="1"/>
    <col min="6658" max="6658" width="12.7109375" style="37" customWidth="1"/>
    <col min="6659" max="6674" width="11.42578125" style="37"/>
    <col min="6675" max="6675" width="10.7109375" style="37" customWidth="1"/>
    <col min="6676" max="6681" width="11.42578125" style="37"/>
    <col min="6682" max="6682" width="14.42578125" style="37" customWidth="1"/>
    <col min="6683" max="6912" width="11.42578125" style="37"/>
    <col min="6913" max="6913" width="15.7109375" style="37" customWidth="1"/>
    <col min="6914" max="6914" width="12.7109375" style="37" customWidth="1"/>
    <col min="6915" max="6930" width="11.42578125" style="37"/>
    <col min="6931" max="6931" width="10.7109375" style="37" customWidth="1"/>
    <col min="6932" max="6937" width="11.42578125" style="37"/>
    <col min="6938" max="6938" width="14.42578125" style="37" customWidth="1"/>
    <col min="6939" max="7168" width="11.42578125" style="37"/>
    <col min="7169" max="7169" width="15.7109375" style="37" customWidth="1"/>
    <col min="7170" max="7170" width="12.7109375" style="37" customWidth="1"/>
    <col min="7171" max="7186" width="11.42578125" style="37"/>
    <col min="7187" max="7187" width="10.7109375" style="37" customWidth="1"/>
    <col min="7188" max="7193" width="11.42578125" style="37"/>
    <col min="7194" max="7194" width="14.42578125" style="37" customWidth="1"/>
    <col min="7195" max="7424" width="11.42578125" style="37"/>
    <col min="7425" max="7425" width="15.7109375" style="37" customWidth="1"/>
    <col min="7426" max="7426" width="12.7109375" style="37" customWidth="1"/>
    <col min="7427" max="7442" width="11.42578125" style="37"/>
    <col min="7443" max="7443" width="10.7109375" style="37" customWidth="1"/>
    <col min="7444" max="7449" width="11.42578125" style="37"/>
    <col min="7450" max="7450" width="14.42578125" style="37" customWidth="1"/>
    <col min="7451" max="7680" width="11.42578125" style="37"/>
    <col min="7681" max="7681" width="15.7109375" style="37" customWidth="1"/>
    <col min="7682" max="7682" width="12.7109375" style="37" customWidth="1"/>
    <col min="7683" max="7698" width="11.42578125" style="37"/>
    <col min="7699" max="7699" width="10.7109375" style="37" customWidth="1"/>
    <col min="7700" max="7705" width="11.42578125" style="37"/>
    <col min="7706" max="7706" width="14.42578125" style="37" customWidth="1"/>
    <col min="7707" max="7936" width="11.42578125" style="37"/>
    <col min="7937" max="7937" width="15.7109375" style="37" customWidth="1"/>
    <col min="7938" max="7938" width="12.7109375" style="37" customWidth="1"/>
    <col min="7939" max="7954" width="11.42578125" style="37"/>
    <col min="7955" max="7955" width="10.7109375" style="37" customWidth="1"/>
    <col min="7956" max="7961" width="11.42578125" style="37"/>
    <col min="7962" max="7962" width="14.42578125" style="37" customWidth="1"/>
    <col min="7963" max="8192" width="11.42578125" style="37"/>
    <col min="8193" max="8193" width="15.7109375" style="37" customWidth="1"/>
    <col min="8194" max="8194" width="12.7109375" style="37" customWidth="1"/>
    <col min="8195" max="8210" width="11.42578125" style="37"/>
    <col min="8211" max="8211" width="10.7109375" style="37" customWidth="1"/>
    <col min="8212" max="8217" width="11.42578125" style="37"/>
    <col min="8218" max="8218" width="14.42578125" style="37" customWidth="1"/>
    <col min="8219" max="8448" width="11.42578125" style="37"/>
    <col min="8449" max="8449" width="15.7109375" style="37" customWidth="1"/>
    <col min="8450" max="8450" width="12.7109375" style="37" customWidth="1"/>
    <col min="8451" max="8466" width="11.42578125" style="37"/>
    <col min="8467" max="8467" width="10.7109375" style="37" customWidth="1"/>
    <col min="8468" max="8473" width="11.42578125" style="37"/>
    <col min="8474" max="8474" width="14.42578125" style="37" customWidth="1"/>
    <col min="8475" max="8704" width="11.42578125" style="37"/>
    <col min="8705" max="8705" width="15.7109375" style="37" customWidth="1"/>
    <col min="8706" max="8706" width="12.7109375" style="37" customWidth="1"/>
    <col min="8707" max="8722" width="11.42578125" style="37"/>
    <col min="8723" max="8723" width="10.7109375" style="37" customWidth="1"/>
    <col min="8724" max="8729" width="11.42578125" style="37"/>
    <col min="8730" max="8730" width="14.42578125" style="37" customWidth="1"/>
    <col min="8731" max="8960" width="11.42578125" style="37"/>
    <col min="8961" max="8961" width="15.7109375" style="37" customWidth="1"/>
    <col min="8962" max="8962" width="12.7109375" style="37" customWidth="1"/>
    <col min="8963" max="8978" width="11.42578125" style="37"/>
    <col min="8979" max="8979" width="10.7109375" style="37" customWidth="1"/>
    <col min="8980" max="8985" width="11.42578125" style="37"/>
    <col min="8986" max="8986" width="14.42578125" style="37" customWidth="1"/>
    <col min="8987" max="9216" width="11.42578125" style="37"/>
    <col min="9217" max="9217" width="15.7109375" style="37" customWidth="1"/>
    <col min="9218" max="9218" width="12.7109375" style="37" customWidth="1"/>
    <col min="9219" max="9234" width="11.42578125" style="37"/>
    <col min="9235" max="9235" width="10.7109375" style="37" customWidth="1"/>
    <col min="9236" max="9241" width="11.42578125" style="37"/>
    <col min="9242" max="9242" width="14.42578125" style="37" customWidth="1"/>
    <col min="9243" max="9472" width="11.42578125" style="37"/>
    <col min="9473" max="9473" width="15.7109375" style="37" customWidth="1"/>
    <col min="9474" max="9474" width="12.7109375" style="37" customWidth="1"/>
    <col min="9475" max="9490" width="11.42578125" style="37"/>
    <col min="9491" max="9491" width="10.7109375" style="37" customWidth="1"/>
    <col min="9492" max="9497" width="11.42578125" style="37"/>
    <col min="9498" max="9498" width="14.42578125" style="37" customWidth="1"/>
    <col min="9499" max="9728" width="11.42578125" style="37"/>
    <col min="9729" max="9729" width="15.7109375" style="37" customWidth="1"/>
    <col min="9730" max="9730" width="12.7109375" style="37" customWidth="1"/>
    <col min="9731" max="9746" width="11.42578125" style="37"/>
    <col min="9747" max="9747" width="10.7109375" style="37" customWidth="1"/>
    <col min="9748" max="9753" width="11.42578125" style="37"/>
    <col min="9754" max="9754" width="14.42578125" style="37" customWidth="1"/>
    <col min="9755" max="9984" width="11.42578125" style="37"/>
    <col min="9985" max="9985" width="15.7109375" style="37" customWidth="1"/>
    <col min="9986" max="9986" width="12.7109375" style="37" customWidth="1"/>
    <col min="9987" max="10002" width="11.42578125" style="37"/>
    <col min="10003" max="10003" width="10.7109375" style="37" customWidth="1"/>
    <col min="10004" max="10009" width="11.42578125" style="37"/>
    <col min="10010" max="10010" width="14.42578125" style="37" customWidth="1"/>
    <col min="10011" max="10240" width="11.42578125" style="37"/>
    <col min="10241" max="10241" width="15.7109375" style="37" customWidth="1"/>
    <col min="10242" max="10242" width="12.7109375" style="37" customWidth="1"/>
    <col min="10243" max="10258" width="11.42578125" style="37"/>
    <col min="10259" max="10259" width="10.7109375" style="37" customWidth="1"/>
    <col min="10260" max="10265" width="11.42578125" style="37"/>
    <col min="10266" max="10266" width="14.42578125" style="37" customWidth="1"/>
    <col min="10267" max="10496" width="11.42578125" style="37"/>
    <col min="10497" max="10497" width="15.7109375" style="37" customWidth="1"/>
    <col min="10498" max="10498" width="12.7109375" style="37" customWidth="1"/>
    <col min="10499" max="10514" width="11.42578125" style="37"/>
    <col min="10515" max="10515" width="10.7109375" style="37" customWidth="1"/>
    <col min="10516" max="10521" width="11.42578125" style="37"/>
    <col min="10522" max="10522" width="14.42578125" style="37" customWidth="1"/>
    <col min="10523" max="10752" width="11.42578125" style="37"/>
    <col min="10753" max="10753" width="15.7109375" style="37" customWidth="1"/>
    <col min="10754" max="10754" width="12.7109375" style="37" customWidth="1"/>
    <col min="10755" max="10770" width="11.42578125" style="37"/>
    <col min="10771" max="10771" width="10.7109375" style="37" customWidth="1"/>
    <col min="10772" max="10777" width="11.42578125" style="37"/>
    <col min="10778" max="10778" width="14.42578125" style="37" customWidth="1"/>
    <col min="10779" max="11008" width="11.42578125" style="37"/>
    <col min="11009" max="11009" width="15.7109375" style="37" customWidth="1"/>
    <col min="11010" max="11010" width="12.7109375" style="37" customWidth="1"/>
    <col min="11011" max="11026" width="11.42578125" style="37"/>
    <col min="11027" max="11027" width="10.7109375" style="37" customWidth="1"/>
    <col min="11028" max="11033" width="11.42578125" style="37"/>
    <col min="11034" max="11034" width="14.42578125" style="37" customWidth="1"/>
    <col min="11035" max="11264" width="11.42578125" style="37"/>
    <col min="11265" max="11265" width="15.7109375" style="37" customWidth="1"/>
    <col min="11266" max="11266" width="12.7109375" style="37" customWidth="1"/>
    <col min="11267" max="11282" width="11.42578125" style="37"/>
    <col min="11283" max="11283" width="10.7109375" style="37" customWidth="1"/>
    <col min="11284" max="11289" width="11.42578125" style="37"/>
    <col min="11290" max="11290" width="14.42578125" style="37" customWidth="1"/>
    <col min="11291" max="11520" width="11.42578125" style="37"/>
    <col min="11521" max="11521" width="15.7109375" style="37" customWidth="1"/>
    <col min="11522" max="11522" width="12.7109375" style="37" customWidth="1"/>
    <col min="11523" max="11538" width="11.42578125" style="37"/>
    <col min="11539" max="11539" width="10.7109375" style="37" customWidth="1"/>
    <col min="11540" max="11545" width="11.42578125" style="37"/>
    <col min="11546" max="11546" width="14.42578125" style="37" customWidth="1"/>
    <col min="11547" max="11776" width="11.42578125" style="37"/>
    <col min="11777" max="11777" width="15.7109375" style="37" customWidth="1"/>
    <col min="11778" max="11778" width="12.7109375" style="37" customWidth="1"/>
    <col min="11779" max="11794" width="11.42578125" style="37"/>
    <col min="11795" max="11795" width="10.7109375" style="37" customWidth="1"/>
    <col min="11796" max="11801" width="11.42578125" style="37"/>
    <col min="11802" max="11802" width="14.42578125" style="37" customWidth="1"/>
    <col min="11803" max="12032" width="11.42578125" style="37"/>
    <col min="12033" max="12033" width="15.7109375" style="37" customWidth="1"/>
    <col min="12034" max="12034" width="12.7109375" style="37" customWidth="1"/>
    <col min="12035" max="12050" width="11.42578125" style="37"/>
    <col min="12051" max="12051" width="10.7109375" style="37" customWidth="1"/>
    <col min="12052" max="12057" width="11.42578125" style="37"/>
    <col min="12058" max="12058" width="14.42578125" style="37" customWidth="1"/>
    <col min="12059" max="12288" width="11.42578125" style="37"/>
    <col min="12289" max="12289" width="15.7109375" style="37" customWidth="1"/>
    <col min="12290" max="12290" width="12.7109375" style="37" customWidth="1"/>
    <col min="12291" max="12306" width="11.42578125" style="37"/>
    <col min="12307" max="12307" width="10.7109375" style="37" customWidth="1"/>
    <col min="12308" max="12313" width="11.42578125" style="37"/>
    <col min="12314" max="12314" width="14.42578125" style="37" customWidth="1"/>
    <col min="12315" max="12544" width="11.42578125" style="37"/>
    <col min="12545" max="12545" width="15.7109375" style="37" customWidth="1"/>
    <col min="12546" max="12546" width="12.7109375" style="37" customWidth="1"/>
    <col min="12547" max="12562" width="11.42578125" style="37"/>
    <col min="12563" max="12563" width="10.7109375" style="37" customWidth="1"/>
    <col min="12564" max="12569" width="11.42578125" style="37"/>
    <col min="12570" max="12570" width="14.42578125" style="37" customWidth="1"/>
    <col min="12571" max="12800" width="11.42578125" style="37"/>
    <col min="12801" max="12801" width="15.7109375" style="37" customWidth="1"/>
    <col min="12802" max="12802" width="12.7109375" style="37" customWidth="1"/>
    <col min="12803" max="12818" width="11.42578125" style="37"/>
    <col min="12819" max="12819" width="10.7109375" style="37" customWidth="1"/>
    <col min="12820" max="12825" width="11.42578125" style="37"/>
    <col min="12826" max="12826" width="14.42578125" style="37" customWidth="1"/>
    <col min="12827" max="13056" width="11.42578125" style="37"/>
    <col min="13057" max="13057" width="15.7109375" style="37" customWidth="1"/>
    <col min="13058" max="13058" width="12.7109375" style="37" customWidth="1"/>
    <col min="13059" max="13074" width="11.42578125" style="37"/>
    <col min="13075" max="13075" width="10.7109375" style="37" customWidth="1"/>
    <col min="13076" max="13081" width="11.42578125" style="37"/>
    <col min="13082" max="13082" width="14.42578125" style="37" customWidth="1"/>
    <col min="13083" max="13312" width="11.42578125" style="37"/>
    <col min="13313" max="13313" width="15.7109375" style="37" customWidth="1"/>
    <col min="13314" max="13314" width="12.7109375" style="37" customWidth="1"/>
    <col min="13315" max="13330" width="11.42578125" style="37"/>
    <col min="13331" max="13331" width="10.7109375" style="37" customWidth="1"/>
    <col min="13332" max="13337" width="11.42578125" style="37"/>
    <col min="13338" max="13338" width="14.42578125" style="37" customWidth="1"/>
    <col min="13339" max="13568" width="11.42578125" style="37"/>
    <col min="13569" max="13569" width="15.7109375" style="37" customWidth="1"/>
    <col min="13570" max="13570" width="12.7109375" style="37" customWidth="1"/>
    <col min="13571" max="13586" width="11.42578125" style="37"/>
    <col min="13587" max="13587" width="10.7109375" style="37" customWidth="1"/>
    <col min="13588" max="13593" width="11.42578125" style="37"/>
    <col min="13594" max="13594" width="14.42578125" style="37" customWidth="1"/>
    <col min="13595" max="13824" width="11.42578125" style="37"/>
    <col min="13825" max="13825" width="15.7109375" style="37" customWidth="1"/>
    <col min="13826" max="13826" width="12.7109375" style="37" customWidth="1"/>
    <col min="13827" max="13842" width="11.42578125" style="37"/>
    <col min="13843" max="13843" width="10.7109375" style="37" customWidth="1"/>
    <col min="13844" max="13849" width="11.42578125" style="37"/>
    <col min="13850" max="13850" width="14.42578125" style="37" customWidth="1"/>
    <col min="13851" max="14080" width="11.42578125" style="37"/>
    <col min="14081" max="14081" width="15.7109375" style="37" customWidth="1"/>
    <col min="14082" max="14082" width="12.7109375" style="37" customWidth="1"/>
    <col min="14083" max="14098" width="11.42578125" style="37"/>
    <col min="14099" max="14099" width="10.7109375" style="37" customWidth="1"/>
    <col min="14100" max="14105" width="11.42578125" style="37"/>
    <col min="14106" max="14106" width="14.42578125" style="37" customWidth="1"/>
    <col min="14107" max="14336" width="11.42578125" style="37"/>
    <col min="14337" max="14337" width="15.7109375" style="37" customWidth="1"/>
    <col min="14338" max="14338" width="12.7109375" style="37" customWidth="1"/>
    <col min="14339" max="14354" width="11.42578125" style="37"/>
    <col min="14355" max="14355" width="10.7109375" style="37" customWidth="1"/>
    <col min="14356" max="14361" width="11.42578125" style="37"/>
    <col min="14362" max="14362" width="14.42578125" style="37" customWidth="1"/>
    <col min="14363" max="14592" width="11.42578125" style="37"/>
    <col min="14593" max="14593" width="15.7109375" style="37" customWidth="1"/>
    <col min="14594" max="14594" width="12.7109375" style="37" customWidth="1"/>
    <col min="14595" max="14610" width="11.42578125" style="37"/>
    <col min="14611" max="14611" width="10.7109375" style="37" customWidth="1"/>
    <col min="14612" max="14617" width="11.42578125" style="37"/>
    <col min="14618" max="14618" width="14.42578125" style="37" customWidth="1"/>
    <col min="14619" max="14848" width="11.42578125" style="37"/>
    <col min="14849" max="14849" width="15.7109375" style="37" customWidth="1"/>
    <col min="14850" max="14850" width="12.7109375" style="37" customWidth="1"/>
    <col min="14851" max="14866" width="11.42578125" style="37"/>
    <col min="14867" max="14867" width="10.7109375" style="37" customWidth="1"/>
    <col min="14868" max="14873" width="11.42578125" style="37"/>
    <col min="14874" max="14874" width="14.42578125" style="37" customWidth="1"/>
    <col min="14875" max="15104" width="11.42578125" style="37"/>
    <col min="15105" max="15105" width="15.7109375" style="37" customWidth="1"/>
    <col min="15106" max="15106" width="12.7109375" style="37" customWidth="1"/>
    <col min="15107" max="15122" width="11.42578125" style="37"/>
    <col min="15123" max="15123" width="10.7109375" style="37" customWidth="1"/>
    <col min="15124" max="15129" width="11.42578125" style="37"/>
    <col min="15130" max="15130" width="14.42578125" style="37" customWidth="1"/>
    <col min="15131" max="15360" width="11.42578125" style="37"/>
    <col min="15361" max="15361" width="15.7109375" style="37" customWidth="1"/>
    <col min="15362" max="15362" width="12.7109375" style="37" customWidth="1"/>
    <col min="15363" max="15378" width="11.42578125" style="37"/>
    <col min="15379" max="15379" width="10.7109375" style="37" customWidth="1"/>
    <col min="15380" max="15385" width="11.42578125" style="37"/>
    <col min="15386" max="15386" width="14.42578125" style="37" customWidth="1"/>
    <col min="15387" max="15616" width="11.42578125" style="37"/>
    <col min="15617" max="15617" width="15.7109375" style="37" customWidth="1"/>
    <col min="15618" max="15618" width="12.7109375" style="37" customWidth="1"/>
    <col min="15619" max="15634" width="11.42578125" style="37"/>
    <col min="15635" max="15635" width="10.7109375" style="37" customWidth="1"/>
    <col min="15636" max="15641" width="11.42578125" style="37"/>
    <col min="15642" max="15642" width="14.42578125" style="37" customWidth="1"/>
    <col min="15643" max="15872" width="11.42578125" style="37"/>
    <col min="15873" max="15873" width="15.7109375" style="37" customWidth="1"/>
    <col min="15874" max="15874" width="12.7109375" style="37" customWidth="1"/>
    <col min="15875" max="15890" width="11.42578125" style="37"/>
    <col min="15891" max="15891" width="10.7109375" style="37" customWidth="1"/>
    <col min="15892" max="15897" width="11.42578125" style="37"/>
    <col min="15898" max="15898" width="14.42578125" style="37" customWidth="1"/>
    <col min="15899" max="16128" width="11.42578125" style="37"/>
    <col min="16129" max="16129" width="15.7109375" style="37" customWidth="1"/>
    <col min="16130" max="16130" width="12.7109375" style="37" customWidth="1"/>
    <col min="16131" max="16146" width="11.42578125" style="37"/>
    <col min="16147" max="16147" width="10.7109375" style="37" customWidth="1"/>
    <col min="16148" max="16153" width="11.42578125" style="37"/>
    <col min="16154" max="16154" width="14.42578125" style="37" customWidth="1"/>
    <col min="16155" max="16384" width="11.42578125" style="37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53"/>
      <c r="C28" s="53"/>
      <c r="D28" s="53"/>
      <c r="E28" s="53"/>
      <c r="F28" s="53"/>
      <c r="G28" s="53"/>
      <c r="H28" s="53"/>
      <c r="I28" s="54" t="s">
        <v>58</v>
      </c>
      <c r="J28" s="53"/>
      <c r="K28" s="53"/>
      <c r="L28" s="53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P120"/>
  <sheetViews>
    <sheetView showGridLine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6" t="s">
        <v>25</v>
      </c>
      <c r="C5" s="236"/>
      <c r="D5" s="236"/>
      <c r="E5" s="236"/>
      <c r="F5" s="236"/>
      <c r="G5" s="236"/>
      <c r="H5" s="236"/>
      <c r="I5" s="236"/>
      <c r="J5" s="236"/>
    </row>
    <row r="6" spans="2:16" ht="15" customHeight="1" x14ac:dyDescent="0.25">
      <c r="B6" s="14"/>
      <c r="C6" s="237" t="s">
        <v>26</v>
      </c>
      <c r="D6" s="237"/>
      <c r="E6" s="238" t="s">
        <v>27</v>
      </c>
      <c r="F6" s="238"/>
      <c r="G6" s="237" t="s">
        <v>28</v>
      </c>
      <c r="H6" s="237"/>
      <c r="I6" s="238" t="s">
        <v>29</v>
      </c>
      <c r="J6" s="238"/>
      <c r="L6" s="15"/>
      <c r="M6" s="15"/>
      <c r="N6" s="15"/>
    </row>
    <row r="7" spans="2:16" ht="30" customHeight="1" x14ac:dyDescent="0.25">
      <c r="B7" s="14"/>
      <c r="C7" s="16" t="s">
        <v>30</v>
      </c>
      <c r="D7" s="16" t="s">
        <v>31</v>
      </c>
      <c r="E7" s="17" t="s">
        <v>30</v>
      </c>
      <c r="F7" s="17" t="s">
        <v>31</v>
      </c>
      <c r="G7" s="16" t="s">
        <v>30</v>
      </c>
      <c r="H7" s="16" t="s">
        <v>31</v>
      </c>
      <c r="I7" s="17" t="s">
        <v>30</v>
      </c>
      <c r="J7" s="17" t="s">
        <v>31</v>
      </c>
      <c r="L7" s="15"/>
      <c r="M7" s="15"/>
      <c r="N7" s="15"/>
    </row>
    <row r="8" spans="2:16" x14ac:dyDescent="0.25">
      <c r="B8" s="18" t="s">
        <v>37</v>
      </c>
      <c r="C8" s="19">
        <v>450381</v>
      </c>
      <c r="D8" s="20">
        <f t="shared" ref="D8:D12" si="0">C8/C21-1</f>
        <v>5.9847181661799365E-2</v>
      </c>
      <c r="E8" s="21">
        <v>156388</v>
      </c>
      <c r="F8" s="22">
        <f t="shared" ref="F8:F14" si="1">E8/E21-1</f>
        <v>6.9919544633572306E-2</v>
      </c>
      <c r="G8" s="19">
        <v>128725</v>
      </c>
      <c r="H8" s="20">
        <f t="shared" ref="H8:H14" si="2">G8/G21-1</f>
        <v>2.0080671363250868E-2</v>
      </c>
      <c r="I8" s="21">
        <v>75363</v>
      </c>
      <c r="J8" s="22">
        <f t="shared" ref="J8:J14" si="3">I8/I21-1</f>
        <v>8.664244311791669E-2</v>
      </c>
    </row>
    <row r="9" spans="2:16" x14ac:dyDescent="0.25">
      <c r="B9" s="18" t="s">
        <v>38</v>
      </c>
      <c r="C9" s="19">
        <v>398844</v>
      </c>
      <c r="D9" s="20">
        <f t="shared" si="0"/>
        <v>2.2045351462301577E-2</v>
      </c>
      <c r="E9" s="21">
        <v>143193</v>
      </c>
      <c r="F9" s="22">
        <f t="shared" si="1"/>
        <v>1.8427902874781354E-2</v>
      </c>
      <c r="G9" s="19">
        <v>113814</v>
      </c>
      <c r="H9" s="20">
        <f t="shared" si="2"/>
        <v>3.2719947735191601E-2</v>
      </c>
      <c r="I9" s="21">
        <v>62224</v>
      </c>
      <c r="J9" s="22">
        <f t="shared" si="3"/>
        <v>-1.7166417994256555E-3</v>
      </c>
      <c r="L9" s="23"/>
      <c r="M9" s="23"/>
      <c r="N9" s="23"/>
    </row>
    <row r="10" spans="2:16" x14ac:dyDescent="0.25">
      <c r="B10" s="18" t="s">
        <v>39</v>
      </c>
      <c r="C10" s="19">
        <v>395389</v>
      </c>
      <c r="D10" s="20">
        <f t="shared" si="0"/>
        <v>6.8956940437922221E-2</v>
      </c>
      <c r="E10" s="21">
        <v>146829</v>
      </c>
      <c r="F10" s="22">
        <f t="shared" si="1"/>
        <v>7.8142553988266084E-2</v>
      </c>
      <c r="G10" s="19">
        <v>111398</v>
      </c>
      <c r="H10" s="20">
        <f t="shared" si="2"/>
        <v>5.1529653857408597E-2</v>
      </c>
      <c r="I10" s="21">
        <v>52591</v>
      </c>
      <c r="J10" s="22">
        <f t="shared" si="3"/>
        <v>3.4176941380056336E-2</v>
      </c>
    </row>
    <row r="11" spans="2:16" x14ac:dyDescent="0.25">
      <c r="B11" s="18" t="s">
        <v>40</v>
      </c>
      <c r="C11" s="19">
        <v>436527</v>
      </c>
      <c r="D11" s="20">
        <f t="shared" si="0"/>
        <v>0.13447284710382967</v>
      </c>
      <c r="E11" s="21">
        <v>153123</v>
      </c>
      <c r="F11" s="22">
        <f t="shared" si="1"/>
        <v>9.8222738617781191E-2</v>
      </c>
      <c r="G11" s="19">
        <v>131390</v>
      </c>
      <c r="H11" s="20">
        <f t="shared" si="2"/>
        <v>0.19106542293292716</v>
      </c>
      <c r="I11" s="21">
        <v>59018</v>
      </c>
      <c r="J11" s="22">
        <f t="shared" si="3"/>
        <v>9.5055199925781597E-2</v>
      </c>
    </row>
    <row r="12" spans="2:16" x14ac:dyDescent="0.25">
      <c r="B12" s="18" t="s">
        <v>41</v>
      </c>
      <c r="C12" s="19">
        <v>445061</v>
      </c>
      <c r="D12" s="20">
        <f t="shared" si="0"/>
        <v>-4.542510295126978E-2</v>
      </c>
      <c r="E12" s="21">
        <v>154308</v>
      </c>
      <c r="F12" s="22">
        <f t="shared" si="1"/>
        <v>-8.4404834661460981E-2</v>
      </c>
      <c r="G12" s="19">
        <v>128285</v>
      </c>
      <c r="H12" s="20">
        <f t="shared" si="2"/>
        <v>-4.7843480713421593E-2</v>
      </c>
      <c r="I12" s="21">
        <v>64514</v>
      </c>
      <c r="J12" s="22">
        <f t="shared" si="3"/>
        <v>0</v>
      </c>
    </row>
    <row r="13" spans="2:16" x14ac:dyDescent="0.25">
      <c r="B13" s="18" t="s">
        <v>42</v>
      </c>
      <c r="C13" s="19">
        <v>401057</v>
      </c>
      <c r="D13" s="20">
        <f>C13/C26-1</f>
        <v>5.3516827605047723E-2</v>
      </c>
      <c r="E13" s="21">
        <v>135384</v>
      </c>
      <c r="F13" s="22">
        <f t="shared" si="1"/>
        <v>2.074914047891907E-2</v>
      </c>
      <c r="G13" s="19">
        <v>114973</v>
      </c>
      <c r="H13" s="20">
        <f t="shared" si="2"/>
        <v>8.0654560493270244E-2</v>
      </c>
      <c r="I13" s="21">
        <v>55708</v>
      </c>
      <c r="J13" s="22">
        <f t="shared" si="3"/>
        <v>4.7280657229334722E-2</v>
      </c>
    </row>
    <row r="14" spans="2:16" x14ac:dyDescent="0.25">
      <c r="B14" s="18" t="s">
        <v>43</v>
      </c>
      <c r="C14" s="19">
        <v>405261</v>
      </c>
      <c r="D14" s="20">
        <f>C14/C27-1</f>
        <v>4.4608266422652143E-2</v>
      </c>
      <c r="E14" s="21">
        <v>141718</v>
      </c>
      <c r="F14" s="22">
        <f t="shared" si="1"/>
        <v>5.0385413578416749E-2</v>
      </c>
      <c r="G14" s="19">
        <v>112258</v>
      </c>
      <c r="H14" s="20">
        <f t="shared" si="2"/>
        <v>3.2001250264302117E-2</v>
      </c>
      <c r="I14" s="21">
        <v>57174</v>
      </c>
      <c r="J14" s="22">
        <f t="shared" si="3"/>
        <v>2.3596390718991778E-2</v>
      </c>
    </row>
    <row r="15" spans="2:16" ht="24.75" customHeight="1" x14ac:dyDescent="0.25">
      <c r="B15" s="24" t="str">
        <f>actualizaciones!$A$2</f>
        <v>acum. julio 2014</v>
      </c>
      <c r="C15" s="25">
        <v>2932520</v>
      </c>
      <c r="D15" s="26">
        <v>4.5560081234027106E-2</v>
      </c>
      <c r="E15" s="27">
        <v>1030943</v>
      </c>
      <c r="F15" s="28">
        <v>3.2522759822528391E-2</v>
      </c>
      <c r="G15" s="25">
        <v>840843</v>
      </c>
      <c r="H15" s="26">
        <v>4.7712855631604656E-2</v>
      </c>
      <c r="I15" s="27">
        <v>426592</v>
      </c>
      <c r="J15" s="28">
        <v>4.0478443692133492E-2</v>
      </c>
      <c r="M15" s="15"/>
      <c r="N15" s="15"/>
      <c r="O15" s="15"/>
      <c r="P15" s="15"/>
    </row>
    <row r="16" spans="2:16" outlineLevel="1" x14ac:dyDescent="0.25">
      <c r="B16" s="18" t="s">
        <v>32</v>
      </c>
      <c r="C16" s="19">
        <v>425395</v>
      </c>
      <c r="D16" s="20">
        <f t="shared" ref="D16:D25" si="4">C16/C29-1</f>
        <v>8.5432226029756642E-2</v>
      </c>
      <c r="E16" s="21">
        <v>146409</v>
      </c>
      <c r="F16" s="22">
        <f t="shared" ref="F16:F27" si="5">E16/E29-1</f>
        <v>6.1180853531253687E-2</v>
      </c>
      <c r="G16" s="19">
        <v>122259</v>
      </c>
      <c r="H16" s="20">
        <f t="shared" ref="H16:H27" si="6">G16/G29-1</f>
        <v>0.1187580640733521</v>
      </c>
      <c r="I16" s="21">
        <v>62177</v>
      </c>
      <c r="J16" s="22">
        <f t="shared" ref="J16:J27" si="7">I16/I29-1</f>
        <v>0.10063371804857324</v>
      </c>
    </row>
    <row r="17" spans="2:16" outlineLevel="1" x14ac:dyDescent="0.25">
      <c r="B17" s="18" t="s">
        <v>33</v>
      </c>
      <c r="C17" s="19">
        <v>446825</v>
      </c>
      <c r="D17" s="20">
        <f t="shared" si="4"/>
        <v>0.12554630527601796</v>
      </c>
      <c r="E17" s="21">
        <v>153852</v>
      </c>
      <c r="F17" s="22">
        <f t="shared" si="5"/>
        <v>7.4295450101946825E-2</v>
      </c>
      <c r="G17" s="19">
        <v>123861</v>
      </c>
      <c r="H17" s="20">
        <f t="shared" si="6"/>
        <v>8.3847426036279593E-2</v>
      </c>
      <c r="I17" s="21">
        <v>69540</v>
      </c>
      <c r="J17" s="22">
        <f t="shared" si="7"/>
        <v>0.28842198877216396</v>
      </c>
    </row>
    <row r="18" spans="2:16" outlineLevel="1" x14ac:dyDescent="0.25">
      <c r="B18" s="18" t="s">
        <v>34</v>
      </c>
      <c r="C18" s="19">
        <v>436009</v>
      </c>
      <c r="D18" s="20">
        <f t="shared" si="4"/>
        <v>2.5751476839903642E-2</v>
      </c>
      <c r="E18" s="21">
        <v>156972</v>
      </c>
      <c r="F18" s="22">
        <f t="shared" si="5"/>
        <v>1.2768318569225778E-2</v>
      </c>
      <c r="G18" s="19">
        <v>123348</v>
      </c>
      <c r="H18" s="20">
        <f t="shared" si="6"/>
        <v>-1.6269499473633875E-2</v>
      </c>
      <c r="I18" s="21">
        <v>64975</v>
      </c>
      <c r="J18" s="22">
        <f t="shared" si="7"/>
        <v>0.15529595846446553</v>
      </c>
    </row>
    <row r="19" spans="2:16" outlineLevel="1" x14ac:dyDescent="0.25">
      <c r="B19" s="18" t="s">
        <v>35</v>
      </c>
      <c r="C19" s="19">
        <v>390920</v>
      </c>
      <c r="D19" s="20">
        <f t="shared" si="4"/>
        <v>8.5004837149307289E-3</v>
      </c>
      <c r="E19" s="21">
        <v>134802</v>
      </c>
      <c r="F19" s="22">
        <f t="shared" si="5"/>
        <v>-1.2692716153367312E-2</v>
      </c>
      <c r="G19" s="19">
        <v>113638</v>
      </c>
      <c r="H19" s="20">
        <f t="shared" si="6"/>
        <v>2.162128145424469E-2</v>
      </c>
      <c r="I19" s="21">
        <v>62952</v>
      </c>
      <c r="J19" s="22">
        <f t="shared" si="7"/>
        <v>4.4499751119960074E-2</v>
      </c>
    </row>
    <row r="20" spans="2:16" outlineLevel="1" x14ac:dyDescent="0.25">
      <c r="B20" s="18" t="s">
        <v>36</v>
      </c>
      <c r="C20" s="19">
        <v>469162</v>
      </c>
      <c r="D20" s="20">
        <f t="shared" si="4"/>
        <v>1.4292478018640198E-2</v>
      </c>
      <c r="E20" s="21">
        <v>165555</v>
      </c>
      <c r="F20" s="22">
        <f t="shared" si="5"/>
        <v>4.9410893463073258E-3</v>
      </c>
      <c r="G20" s="19">
        <v>134556</v>
      </c>
      <c r="H20" s="20">
        <f t="shared" si="6"/>
        <v>-1.9655691620741322E-3</v>
      </c>
      <c r="I20" s="21">
        <v>79448</v>
      </c>
      <c r="J20" s="22">
        <f t="shared" si="7"/>
        <v>0.17464072387485952</v>
      </c>
    </row>
    <row r="21" spans="2:16" outlineLevel="1" x14ac:dyDescent="0.25">
      <c r="B21" s="18" t="s">
        <v>37</v>
      </c>
      <c r="C21" s="19">
        <v>424949</v>
      </c>
      <c r="D21" s="20">
        <f t="shared" si="4"/>
        <v>-2.7249440887438081E-2</v>
      </c>
      <c r="E21" s="21">
        <v>146168</v>
      </c>
      <c r="F21" s="22">
        <f t="shared" si="5"/>
        <v>-5.3689928201940962E-2</v>
      </c>
      <c r="G21" s="19">
        <v>126191</v>
      </c>
      <c r="H21" s="20">
        <f t="shared" si="6"/>
        <v>-2.0195353748680089E-2</v>
      </c>
      <c r="I21" s="21">
        <v>69354</v>
      </c>
      <c r="J21" s="22">
        <f t="shared" si="7"/>
        <v>0.3434449093444909</v>
      </c>
    </row>
    <row r="22" spans="2:16" outlineLevel="1" x14ac:dyDescent="0.25">
      <c r="B22" s="18" t="s">
        <v>38</v>
      </c>
      <c r="C22" s="19">
        <v>390241</v>
      </c>
      <c r="D22" s="20">
        <f t="shared" si="4"/>
        <v>-1.4632508155824175E-2</v>
      </c>
      <c r="E22" s="21">
        <v>140602</v>
      </c>
      <c r="F22" s="22">
        <f t="shared" si="5"/>
        <v>3.5688284250046109E-3</v>
      </c>
      <c r="G22" s="19">
        <v>110208</v>
      </c>
      <c r="H22" s="20">
        <f t="shared" si="6"/>
        <v>-3.3907219748238071E-2</v>
      </c>
      <c r="I22" s="21">
        <v>62331</v>
      </c>
      <c r="J22" s="22">
        <f t="shared" si="7"/>
        <v>0.10267659702443077</v>
      </c>
      <c r="L22" s="23"/>
      <c r="M22" s="23"/>
      <c r="N22" s="23"/>
    </row>
    <row r="23" spans="2:16" outlineLevel="1" x14ac:dyDescent="0.25">
      <c r="B23" s="18" t="s">
        <v>39</v>
      </c>
      <c r="C23" s="19">
        <v>369883</v>
      </c>
      <c r="D23" s="20">
        <f t="shared" si="4"/>
        <v>4.6860406536739507E-2</v>
      </c>
      <c r="E23" s="21">
        <v>136187</v>
      </c>
      <c r="F23" s="22">
        <f t="shared" si="5"/>
        <v>4.2891274715513239E-2</v>
      </c>
      <c r="G23" s="19">
        <v>105939</v>
      </c>
      <c r="H23" s="20">
        <f t="shared" si="6"/>
        <v>9.2853163877942624E-2</v>
      </c>
      <c r="I23" s="21">
        <v>50853</v>
      </c>
      <c r="J23" s="22">
        <f t="shared" si="7"/>
        <v>2.9979684818839392E-3</v>
      </c>
    </row>
    <row r="24" spans="2:16" outlineLevel="1" x14ac:dyDescent="0.25">
      <c r="B24" s="18" t="s">
        <v>40</v>
      </c>
      <c r="C24" s="19">
        <v>384784</v>
      </c>
      <c r="D24" s="20">
        <f t="shared" si="4"/>
        <v>-6.5023423983826767E-2</v>
      </c>
      <c r="E24" s="21">
        <v>139428</v>
      </c>
      <c r="F24" s="22">
        <f t="shared" si="5"/>
        <v>-9.4011540260955484E-2</v>
      </c>
      <c r="G24" s="19">
        <v>110313</v>
      </c>
      <c r="H24" s="20">
        <f t="shared" si="6"/>
        <v>-5.9067879015336278E-2</v>
      </c>
      <c r="I24" s="21">
        <v>53895</v>
      </c>
      <c r="J24" s="22">
        <f t="shared" si="7"/>
        <v>-4.2156148364050017E-2</v>
      </c>
    </row>
    <row r="25" spans="2:16" outlineLevel="1" x14ac:dyDescent="0.25">
      <c r="B25" s="18" t="s">
        <v>41</v>
      </c>
      <c r="C25" s="19">
        <v>466240</v>
      </c>
      <c r="D25" s="20">
        <f t="shared" si="4"/>
        <v>6.6854604906377846E-2</v>
      </c>
      <c r="E25" s="21">
        <v>168533</v>
      </c>
      <c r="F25" s="22">
        <f t="shared" si="5"/>
        <v>7.8514565094967459E-2</v>
      </c>
      <c r="G25" s="19">
        <v>134731</v>
      </c>
      <c r="H25" s="20">
        <f t="shared" si="6"/>
        <v>7.7744536524493757E-2</v>
      </c>
      <c r="I25" s="21">
        <v>64514</v>
      </c>
      <c r="J25" s="22">
        <f t="shared" si="7"/>
        <v>3.8504877499114576E-2</v>
      </c>
    </row>
    <row r="26" spans="2:16" outlineLevel="1" x14ac:dyDescent="0.25">
      <c r="B26" s="18" t="s">
        <v>42</v>
      </c>
      <c r="C26" s="19">
        <v>380684</v>
      </c>
      <c r="D26" s="20">
        <f>C26/C39-1</f>
        <v>-5.0267817270534088E-2</v>
      </c>
      <c r="E26" s="21">
        <v>132632</v>
      </c>
      <c r="F26" s="22">
        <f t="shared" si="5"/>
        <v>-5.4276831807421377E-2</v>
      </c>
      <c r="G26" s="19">
        <v>106392</v>
      </c>
      <c r="H26" s="20">
        <f t="shared" si="6"/>
        <v>-5.6348396824692837E-2</v>
      </c>
      <c r="I26" s="21">
        <v>53193</v>
      </c>
      <c r="J26" s="22">
        <f t="shared" si="7"/>
        <v>-4.1895567283272372E-2</v>
      </c>
    </row>
    <row r="27" spans="2:16" outlineLevel="1" x14ac:dyDescent="0.25">
      <c r="B27" s="18" t="s">
        <v>43</v>
      </c>
      <c r="C27" s="19">
        <v>387955</v>
      </c>
      <c r="D27" s="20">
        <f>C27/C40-1</f>
        <v>-3.2687968284442648E-2</v>
      </c>
      <c r="E27" s="21">
        <v>134920</v>
      </c>
      <c r="F27" s="22">
        <f t="shared" si="5"/>
        <v>-7.3606152156001081E-2</v>
      </c>
      <c r="G27" s="19">
        <v>108777</v>
      </c>
      <c r="H27" s="20">
        <f t="shared" si="6"/>
        <v>-3.2930005956561592E-2</v>
      </c>
      <c r="I27" s="21">
        <v>55856</v>
      </c>
      <c r="J27" s="22">
        <f t="shared" si="7"/>
        <v>-1.8641179261029261E-2</v>
      </c>
    </row>
    <row r="28" spans="2:16" x14ac:dyDescent="0.25">
      <c r="B28" s="29">
        <v>2013</v>
      </c>
      <c r="C28" s="30">
        <v>4973047</v>
      </c>
      <c r="D28" s="31">
        <f>C28/C41-1</f>
        <v>1.4738358930766138E-2</v>
      </c>
      <c r="E28" s="30">
        <v>1756060</v>
      </c>
      <c r="F28" s="31">
        <f>E28/E41-1</f>
        <v>-1.4681782875650695E-3</v>
      </c>
      <c r="G28" s="30">
        <v>1420213</v>
      </c>
      <c r="H28" s="31">
        <f>G28/G41-1</f>
        <v>1.2785569827509891E-2</v>
      </c>
      <c r="I28" s="30">
        <v>749088</v>
      </c>
      <c r="J28" s="31">
        <f>I28/I41-1</f>
        <v>9.4695369938724738E-2</v>
      </c>
      <c r="M28" s="15"/>
      <c r="N28" s="15"/>
      <c r="O28" s="15"/>
      <c r="P28" s="15"/>
    </row>
    <row r="29" spans="2:16" outlineLevel="1" x14ac:dyDescent="0.25">
      <c r="B29" s="18" t="s">
        <v>32</v>
      </c>
      <c r="C29" s="19">
        <v>391913</v>
      </c>
      <c r="D29" s="20">
        <f t="shared" ref="D29:D38" si="8">C29/C42-1</f>
        <v>-5.8654970900697267E-2</v>
      </c>
      <c r="E29" s="21">
        <v>137968</v>
      </c>
      <c r="F29" s="22">
        <f t="shared" ref="F29:F40" si="9">E29/E42-1</f>
        <v>-9.1987232222185633E-2</v>
      </c>
      <c r="G29" s="19">
        <v>109281</v>
      </c>
      <c r="H29" s="20">
        <f t="shared" ref="H29:H40" si="10">G29/G42-1</f>
        <v>-7.2262358544225913E-2</v>
      </c>
      <c r="I29" s="21">
        <v>56492</v>
      </c>
      <c r="J29" s="22">
        <f t="shared" ref="J29:J40" si="11">I29/I42-1</f>
        <v>-4.4128595600676834E-2</v>
      </c>
    </row>
    <row r="30" spans="2:16" outlineLevel="1" x14ac:dyDescent="0.25">
      <c r="B30" s="18" t="s">
        <v>33</v>
      </c>
      <c r="C30" s="19">
        <v>396985</v>
      </c>
      <c r="D30" s="20">
        <f t="shared" si="8"/>
        <v>-3.7215337229888679E-2</v>
      </c>
      <c r="E30" s="21">
        <v>143212</v>
      </c>
      <c r="F30" s="22">
        <f t="shared" si="9"/>
        <v>-8.0828929414942241E-3</v>
      </c>
      <c r="G30" s="19">
        <v>114279</v>
      </c>
      <c r="H30" s="20">
        <f t="shared" si="10"/>
        <v>-7.5494899321257858E-2</v>
      </c>
      <c r="I30" s="21">
        <v>53973</v>
      </c>
      <c r="J30" s="22">
        <f t="shared" si="11"/>
        <v>-6.9398944791199679E-2</v>
      </c>
    </row>
    <row r="31" spans="2:16" outlineLevel="1" x14ac:dyDescent="0.25">
      <c r="B31" s="18" t="s">
        <v>34</v>
      </c>
      <c r="C31" s="19">
        <v>425063</v>
      </c>
      <c r="D31" s="20">
        <f t="shared" si="8"/>
        <v>-7.3644179533839615E-2</v>
      </c>
      <c r="E31" s="21">
        <v>154993</v>
      </c>
      <c r="F31" s="22">
        <f t="shared" si="9"/>
        <v>-8.7836485834343669E-2</v>
      </c>
      <c r="G31" s="19">
        <v>125388</v>
      </c>
      <c r="H31" s="20">
        <f t="shared" si="10"/>
        <v>-8.7018254101165704E-2</v>
      </c>
      <c r="I31" s="21">
        <v>56241</v>
      </c>
      <c r="J31" s="22">
        <f t="shared" si="11"/>
        <v>-5.6991951710261612E-2</v>
      </c>
    </row>
    <row r="32" spans="2:16" outlineLevel="1" x14ac:dyDescent="0.25">
      <c r="B32" s="18" t="s">
        <v>35</v>
      </c>
      <c r="C32" s="19">
        <v>387625</v>
      </c>
      <c r="D32" s="20">
        <f t="shared" si="8"/>
        <v>-7.9780453005595553E-2</v>
      </c>
      <c r="E32" s="21">
        <v>136535</v>
      </c>
      <c r="F32" s="22">
        <f t="shared" si="9"/>
        <v>-9.5603041704202196E-2</v>
      </c>
      <c r="G32" s="19">
        <v>111233</v>
      </c>
      <c r="H32" s="20">
        <f t="shared" si="10"/>
        <v>-8.2667392397964612E-2</v>
      </c>
      <c r="I32" s="21">
        <v>60270</v>
      </c>
      <c r="J32" s="22">
        <f t="shared" si="11"/>
        <v>5.5738508968609768E-2</v>
      </c>
    </row>
    <row r="33" spans="2:16" outlineLevel="1" x14ac:dyDescent="0.25">
      <c r="B33" s="18" t="s">
        <v>36</v>
      </c>
      <c r="C33" s="19">
        <v>462551</v>
      </c>
      <c r="D33" s="20">
        <f t="shared" si="8"/>
        <v>-4.9910650097566012E-2</v>
      </c>
      <c r="E33" s="21">
        <v>164741</v>
      </c>
      <c r="F33" s="22">
        <f t="shared" si="9"/>
        <v>-2.4987719204796366E-2</v>
      </c>
      <c r="G33" s="19">
        <v>134821</v>
      </c>
      <c r="H33" s="20">
        <f t="shared" si="10"/>
        <v>-5.8038958135375296E-2</v>
      </c>
      <c r="I33" s="21">
        <v>67636</v>
      </c>
      <c r="J33" s="22">
        <f t="shared" si="11"/>
        <v>-0.10106326422115897</v>
      </c>
    </row>
    <row r="34" spans="2:16" outlineLevel="1" x14ac:dyDescent="0.25">
      <c r="B34" s="18" t="s">
        <v>37</v>
      </c>
      <c r="C34" s="19">
        <v>436853</v>
      </c>
      <c r="D34" s="20">
        <f t="shared" si="8"/>
        <v>-0.10901785623234517</v>
      </c>
      <c r="E34" s="21">
        <v>154461</v>
      </c>
      <c r="F34" s="22">
        <f t="shared" si="9"/>
        <v>-0.13450256352786261</v>
      </c>
      <c r="G34" s="19">
        <v>128792</v>
      </c>
      <c r="H34" s="20">
        <f t="shared" si="10"/>
        <v>-9.4805349976455067E-2</v>
      </c>
      <c r="I34" s="21">
        <v>51624</v>
      </c>
      <c r="J34" s="22">
        <f t="shared" si="11"/>
        <v>-0.25581663543318434</v>
      </c>
    </row>
    <row r="35" spans="2:16" outlineLevel="1" x14ac:dyDescent="0.25">
      <c r="B35" s="18" t="s">
        <v>38</v>
      </c>
      <c r="C35" s="19">
        <v>396036</v>
      </c>
      <c r="D35" s="20">
        <f t="shared" si="8"/>
        <v>3.1120877518661327E-2</v>
      </c>
      <c r="E35" s="21">
        <v>140102</v>
      </c>
      <c r="F35" s="22">
        <f t="shared" si="9"/>
        <v>-2.8549812284950349E-5</v>
      </c>
      <c r="G35" s="19">
        <v>114076</v>
      </c>
      <c r="H35" s="20">
        <f t="shared" si="10"/>
        <v>-2.118495001930587E-2</v>
      </c>
      <c r="I35" s="21">
        <v>56527</v>
      </c>
      <c r="J35" s="22">
        <f t="shared" si="11"/>
        <v>-4.0874574957275867E-3</v>
      </c>
      <c r="L35" s="23"/>
      <c r="M35" s="23"/>
      <c r="N35" s="23"/>
    </row>
    <row r="36" spans="2:16" outlineLevel="1" x14ac:dyDescent="0.25">
      <c r="B36" s="18" t="s">
        <v>39</v>
      </c>
      <c r="C36" s="19">
        <v>353326</v>
      </c>
      <c r="D36" s="20">
        <f t="shared" si="8"/>
        <v>-1.355184544083976E-2</v>
      </c>
      <c r="E36" s="21">
        <v>130586</v>
      </c>
      <c r="F36" s="22">
        <f t="shared" si="9"/>
        <v>8.5808071056188151E-3</v>
      </c>
      <c r="G36" s="19">
        <v>96938</v>
      </c>
      <c r="H36" s="20">
        <f t="shared" si="10"/>
        <v>-5.0641961041631989E-2</v>
      </c>
      <c r="I36" s="21">
        <v>50701</v>
      </c>
      <c r="J36" s="22">
        <f t="shared" si="11"/>
        <v>-1.3599221789883265E-2</v>
      </c>
    </row>
    <row r="37" spans="2:16" outlineLevel="1" x14ac:dyDescent="0.25">
      <c r="B37" s="18" t="s">
        <v>40</v>
      </c>
      <c r="C37" s="19">
        <v>411544</v>
      </c>
      <c r="D37" s="20">
        <f t="shared" si="8"/>
        <v>-0.13285952983466043</v>
      </c>
      <c r="E37" s="21">
        <v>153896</v>
      </c>
      <c r="F37" s="22">
        <f t="shared" si="9"/>
        <v>-0.10844364626480896</v>
      </c>
      <c r="G37" s="19">
        <v>117238</v>
      </c>
      <c r="H37" s="20">
        <f t="shared" si="10"/>
        <v>-0.16602289136914294</v>
      </c>
      <c r="I37" s="21">
        <v>56267</v>
      </c>
      <c r="J37" s="22">
        <f t="shared" si="11"/>
        <v>-9.4585244186982109E-2</v>
      </c>
    </row>
    <row r="38" spans="2:16" outlineLevel="1" x14ac:dyDescent="0.25">
      <c r="B38" s="18" t="s">
        <v>41</v>
      </c>
      <c r="C38" s="19">
        <v>437023</v>
      </c>
      <c r="D38" s="20">
        <f t="shared" si="8"/>
        <v>-3.7919814726757206E-2</v>
      </c>
      <c r="E38" s="21">
        <v>156264</v>
      </c>
      <c r="F38" s="22">
        <f t="shared" si="9"/>
        <v>-2.4891889699412806E-2</v>
      </c>
      <c r="G38" s="19">
        <v>125012</v>
      </c>
      <c r="H38" s="20">
        <f t="shared" si="10"/>
        <v>-4.7745277269957365E-2</v>
      </c>
      <c r="I38" s="21">
        <v>62122</v>
      </c>
      <c r="J38" s="22">
        <f t="shared" si="11"/>
        <v>-6.7349267355272691E-2</v>
      </c>
    </row>
    <row r="39" spans="2:16" outlineLevel="1" x14ac:dyDescent="0.25">
      <c r="B39" s="18" t="s">
        <v>42</v>
      </c>
      <c r="C39" s="19">
        <v>400833</v>
      </c>
      <c r="D39" s="20">
        <f>C39/C52-1</f>
        <v>-4.0217513630518953E-2</v>
      </c>
      <c r="E39" s="21">
        <v>140244</v>
      </c>
      <c r="F39" s="22">
        <f t="shared" si="9"/>
        <v>-3.6415104710602941E-2</v>
      </c>
      <c r="G39" s="19">
        <v>112745</v>
      </c>
      <c r="H39" s="20">
        <f t="shared" si="10"/>
        <v>-7.5481754817548152E-2</v>
      </c>
      <c r="I39" s="21">
        <v>55519</v>
      </c>
      <c r="J39" s="22">
        <f t="shared" si="11"/>
        <v>-2.0517977488444306E-2</v>
      </c>
    </row>
    <row r="40" spans="2:16" outlineLevel="1" x14ac:dyDescent="0.25">
      <c r="B40" s="18" t="s">
        <v>43</v>
      </c>
      <c r="C40" s="19">
        <v>401065</v>
      </c>
      <c r="D40" s="20">
        <f>C40/C53-1</f>
        <v>4.0214233841684877E-2</v>
      </c>
      <c r="E40" s="21">
        <v>145640</v>
      </c>
      <c r="F40" s="22">
        <f t="shared" si="9"/>
        <v>7.9390489742677595E-2</v>
      </c>
      <c r="G40" s="19">
        <v>112481</v>
      </c>
      <c r="H40" s="20">
        <f t="shared" si="10"/>
        <v>-4.5881754177623191E-2</v>
      </c>
      <c r="I40" s="21">
        <v>56917</v>
      </c>
      <c r="J40" s="22">
        <f t="shared" si="11"/>
        <v>2.1445748537382014E-2</v>
      </c>
    </row>
    <row r="41" spans="2:16" x14ac:dyDescent="0.25">
      <c r="B41" s="29">
        <v>2012</v>
      </c>
      <c r="C41" s="30">
        <v>4900817</v>
      </c>
      <c r="D41" s="31">
        <f>C41/C54-1</f>
        <v>-5.0266627107499406E-2</v>
      </c>
      <c r="E41" s="30">
        <v>1758642</v>
      </c>
      <c r="F41" s="31">
        <f>E41/E54-1</f>
        <v>-4.8126744531568399E-2</v>
      </c>
      <c r="G41" s="30">
        <v>1402284</v>
      </c>
      <c r="H41" s="31">
        <f>G41/G54-1</f>
        <v>-7.4864094579616847E-2</v>
      </c>
      <c r="I41" s="30">
        <v>684289</v>
      </c>
      <c r="J41" s="31">
        <f>I41/I54-1</f>
        <v>-5.9722268025371283E-2</v>
      </c>
      <c r="M41" s="15"/>
      <c r="N41" s="15"/>
      <c r="O41" s="15"/>
      <c r="P41" s="15"/>
    </row>
    <row r="42" spans="2:16" hidden="1" outlineLevel="1" x14ac:dyDescent="0.25">
      <c r="B42" s="18" t="s">
        <v>32</v>
      </c>
      <c r="C42" s="19">
        <v>416333</v>
      </c>
      <c r="D42" s="20">
        <f t="shared" ref="D42:D53" si="12">C42/C55-1</f>
        <v>2.541285420489392E-2</v>
      </c>
      <c r="E42" s="21">
        <v>151945</v>
      </c>
      <c r="F42" s="22">
        <f t="shared" ref="F42:F53" si="13">E42/E55-1</f>
        <v>7.0910039186941498E-2</v>
      </c>
      <c r="G42" s="19">
        <v>117793</v>
      </c>
      <c r="H42" s="20">
        <f t="shared" ref="H42:H53" si="14">G42/G55-1</f>
        <v>2.3912451494314535E-3</v>
      </c>
      <c r="I42" s="21">
        <v>59100</v>
      </c>
      <c r="J42" s="22">
        <f t="shared" ref="J42:J53" si="15">I42/I55-1</f>
        <v>2.3784364335579511E-2</v>
      </c>
    </row>
    <row r="43" spans="2:16" hidden="1" outlineLevel="1" x14ac:dyDescent="0.25">
      <c r="B43" s="18" t="s">
        <v>33</v>
      </c>
      <c r="C43" s="19">
        <v>412330</v>
      </c>
      <c r="D43" s="20">
        <f t="shared" si="12"/>
        <v>3.9559902077203724E-2</v>
      </c>
      <c r="E43" s="21">
        <v>144379</v>
      </c>
      <c r="F43" s="22">
        <f t="shared" si="13"/>
        <v>4.6679715818471745E-2</v>
      </c>
      <c r="G43" s="19">
        <v>123611</v>
      </c>
      <c r="H43" s="20">
        <f t="shared" si="14"/>
        <v>2.5289892337552411E-2</v>
      </c>
      <c r="I43" s="21">
        <v>57998</v>
      </c>
      <c r="J43" s="22">
        <f t="shared" si="15"/>
        <v>3.4533195390817228E-2</v>
      </c>
    </row>
    <row r="44" spans="2:16" hidden="1" outlineLevel="1" x14ac:dyDescent="0.25">
      <c r="B44" s="18" t="s">
        <v>34</v>
      </c>
      <c r="C44" s="19">
        <v>458855</v>
      </c>
      <c r="D44" s="20">
        <f t="shared" si="12"/>
        <v>5.8227842262694063E-2</v>
      </c>
      <c r="E44" s="21">
        <v>169918</v>
      </c>
      <c r="F44" s="22">
        <f t="shared" si="13"/>
        <v>9.4007739011183533E-2</v>
      </c>
      <c r="G44" s="19">
        <v>137339</v>
      </c>
      <c r="H44" s="20">
        <f t="shared" si="14"/>
        <v>2.0455322247484808E-2</v>
      </c>
      <c r="I44" s="21">
        <v>59640</v>
      </c>
      <c r="J44" s="22">
        <f t="shared" si="15"/>
        <v>8.8182166511576954E-2</v>
      </c>
    </row>
    <row r="45" spans="2:16" hidden="1" outlineLevel="1" x14ac:dyDescent="0.25">
      <c r="B45" s="18" t="s">
        <v>35</v>
      </c>
      <c r="C45" s="19">
        <v>421231</v>
      </c>
      <c r="D45" s="20">
        <f t="shared" si="12"/>
        <v>0.15826855444313992</v>
      </c>
      <c r="E45" s="21">
        <v>150968</v>
      </c>
      <c r="F45" s="22">
        <f t="shared" si="13"/>
        <v>0.14045703493862138</v>
      </c>
      <c r="G45" s="19">
        <v>121257</v>
      </c>
      <c r="H45" s="20">
        <f t="shared" si="14"/>
        <v>0.17703530416719238</v>
      </c>
      <c r="I45" s="21">
        <v>57088</v>
      </c>
      <c r="J45" s="22">
        <f t="shared" si="15"/>
        <v>2.0905237933439347E-2</v>
      </c>
    </row>
    <row r="46" spans="2:16" hidden="1" outlineLevel="1" x14ac:dyDescent="0.25">
      <c r="B46" s="18" t="s">
        <v>36</v>
      </c>
      <c r="C46" s="19">
        <v>486850</v>
      </c>
      <c r="D46" s="20">
        <f t="shared" si="12"/>
        <v>4.6543622285564412E-2</v>
      </c>
      <c r="E46" s="21">
        <v>168963</v>
      </c>
      <c r="F46" s="22">
        <f t="shared" si="13"/>
        <v>2.250611217351306E-2</v>
      </c>
      <c r="G46" s="19">
        <v>143128</v>
      </c>
      <c r="H46" s="20">
        <f t="shared" si="14"/>
        <v>3.4311316664257907E-2</v>
      </c>
      <c r="I46" s="21">
        <v>75240</v>
      </c>
      <c r="J46" s="22">
        <f t="shared" si="15"/>
        <v>4.3348032282219728E-2</v>
      </c>
    </row>
    <row r="47" spans="2:16" hidden="1" outlineLevel="1" x14ac:dyDescent="0.25">
      <c r="B47" s="18" t="s">
        <v>37</v>
      </c>
      <c r="C47" s="19">
        <v>490305</v>
      </c>
      <c r="D47" s="20">
        <f t="shared" si="12"/>
        <v>8.6526806113562227E-2</v>
      </c>
      <c r="E47" s="21">
        <v>178465</v>
      </c>
      <c r="F47" s="22">
        <f t="shared" si="13"/>
        <v>9.2390938416242685E-2</v>
      </c>
      <c r="G47" s="19">
        <v>142281</v>
      </c>
      <c r="H47" s="20">
        <f t="shared" si="14"/>
        <v>4.1542831207999731E-2</v>
      </c>
      <c r="I47" s="21">
        <v>69370</v>
      </c>
      <c r="J47" s="22">
        <f t="shared" si="15"/>
        <v>0.1180234338485342</v>
      </c>
    </row>
    <row r="48" spans="2:16" hidden="1" outlineLevel="1" x14ac:dyDescent="0.25">
      <c r="B48" s="18" t="s">
        <v>38</v>
      </c>
      <c r="C48" s="19">
        <v>384083</v>
      </c>
      <c r="D48" s="20">
        <f t="shared" si="12"/>
        <v>2.4377038643207172E-2</v>
      </c>
      <c r="E48" s="21">
        <v>140106</v>
      </c>
      <c r="F48" s="22">
        <f t="shared" si="13"/>
        <v>8.6960906770522151E-2</v>
      </c>
      <c r="G48" s="19">
        <v>116545</v>
      </c>
      <c r="H48" s="20">
        <f t="shared" si="14"/>
        <v>8.5239917683977318E-2</v>
      </c>
      <c r="I48" s="21">
        <v>56759</v>
      </c>
      <c r="J48" s="22">
        <f t="shared" si="15"/>
        <v>-0.12245087277168787</v>
      </c>
      <c r="L48" s="23"/>
      <c r="M48" s="23"/>
      <c r="N48" s="23"/>
    </row>
    <row r="49" spans="2:16" hidden="1" outlineLevel="1" x14ac:dyDescent="0.25">
      <c r="B49" s="18" t="s">
        <v>39</v>
      </c>
      <c r="C49" s="19">
        <v>358180</v>
      </c>
      <c r="D49" s="20">
        <f t="shared" si="12"/>
        <v>-8.6272512641953902E-3</v>
      </c>
      <c r="E49" s="21">
        <v>129475</v>
      </c>
      <c r="F49" s="22">
        <f t="shared" si="13"/>
        <v>-2.2970291052603731E-2</v>
      </c>
      <c r="G49" s="19">
        <v>102109</v>
      </c>
      <c r="H49" s="20">
        <f t="shared" si="14"/>
        <v>4.2586254376646426E-3</v>
      </c>
      <c r="I49" s="21">
        <v>51400</v>
      </c>
      <c r="J49" s="22">
        <f t="shared" si="15"/>
        <v>-9.1936965585471042E-2</v>
      </c>
    </row>
    <row r="50" spans="2:16" hidden="1" outlineLevel="1" x14ac:dyDescent="0.25">
      <c r="B50" s="18" t="s">
        <v>40</v>
      </c>
      <c r="C50" s="19">
        <v>474599</v>
      </c>
      <c r="D50" s="20">
        <f t="shared" si="12"/>
        <v>0.12318098019401291</v>
      </c>
      <c r="E50" s="21">
        <v>172615</v>
      </c>
      <c r="F50" s="22">
        <f t="shared" si="13"/>
        <v>0.10218950137602079</v>
      </c>
      <c r="G50" s="19">
        <v>140577</v>
      </c>
      <c r="H50" s="20">
        <f t="shared" si="14"/>
        <v>0.1159827573888399</v>
      </c>
      <c r="I50" s="21">
        <v>62145</v>
      </c>
      <c r="J50" s="22">
        <f t="shared" si="15"/>
        <v>3.9214046822742432E-2</v>
      </c>
    </row>
    <row r="51" spans="2:16" hidden="1" outlineLevel="1" x14ac:dyDescent="0.25">
      <c r="B51" s="18" t="s">
        <v>41</v>
      </c>
      <c r="C51" s="19">
        <v>454248</v>
      </c>
      <c r="D51" s="20">
        <f t="shared" si="12"/>
        <v>0.12337243205947157</v>
      </c>
      <c r="E51" s="21">
        <v>160253</v>
      </c>
      <c r="F51" s="22">
        <f t="shared" si="13"/>
        <v>0.14198063123089311</v>
      </c>
      <c r="G51" s="19">
        <v>131280</v>
      </c>
      <c r="H51" s="20">
        <f t="shared" si="14"/>
        <v>9.3835924611308297E-2</v>
      </c>
      <c r="I51" s="21">
        <v>66608</v>
      </c>
      <c r="J51" s="22">
        <f t="shared" si="15"/>
        <v>0.12437542201215401</v>
      </c>
    </row>
    <row r="52" spans="2:16" hidden="1" outlineLevel="1" x14ac:dyDescent="0.25">
      <c r="B52" s="18" t="s">
        <v>42</v>
      </c>
      <c r="C52" s="19">
        <v>417629</v>
      </c>
      <c r="D52" s="20">
        <f>C52/C65-1</f>
        <v>0.13011064898375579</v>
      </c>
      <c r="E52" s="21">
        <v>145544</v>
      </c>
      <c r="F52" s="22">
        <f t="shared" si="13"/>
        <v>0.16046213093709882</v>
      </c>
      <c r="G52" s="19">
        <v>121950</v>
      </c>
      <c r="H52" s="20">
        <f t="shared" si="14"/>
        <v>0.11483892200241352</v>
      </c>
      <c r="I52" s="21">
        <v>56682</v>
      </c>
      <c r="J52" s="22">
        <f t="shared" si="15"/>
        <v>3.2665925777478177E-2</v>
      </c>
    </row>
    <row r="53" spans="2:16" hidden="1" outlineLevel="1" x14ac:dyDescent="0.25">
      <c r="B53" s="18" t="s">
        <v>43</v>
      </c>
      <c r="C53" s="19">
        <v>385560</v>
      </c>
      <c r="D53" s="20">
        <f t="shared" si="12"/>
        <v>8.69355923157622E-3</v>
      </c>
      <c r="E53" s="21">
        <v>134928</v>
      </c>
      <c r="F53" s="22">
        <f t="shared" si="13"/>
        <v>2.5779818606171734E-2</v>
      </c>
      <c r="G53" s="19">
        <v>117890</v>
      </c>
      <c r="H53" s="20">
        <f t="shared" si="14"/>
        <v>4.3191944319023179E-3</v>
      </c>
      <c r="I53" s="21">
        <v>55722</v>
      </c>
      <c r="J53" s="22">
        <f t="shared" si="15"/>
        <v>-3.5283933518005517E-2</v>
      </c>
    </row>
    <row r="54" spans="2:16" ht="15" customHeight="1" collapsed="1" x14ac:dyDescent="0.25">
      <c r="B54" s="32">
        <v>2011</v>
      </c>
      <c r="C54" s="33">
        <v>5160203</v>
      </c>
      <c r="D54" s="34">
        <f>C54/C67-1</f>
        <v>6.8072009231421982E-2</v>
      </c>
      <c r="E54" s="33">
        <v>1847559</v>
      </c>
      <c r="F54" s="34">
        <f>E54/E67-1</f>
        <v>7.9532885407226583E-2</v>
      </c>
      <c r="G54" s="33">
        <v>1515760</v>
      </c>
      <c r="H54" s="34">
        <f>G54/G67-1</f>
        <v>5.8131027973707283E-2</v>
      </c>
      <c r="I54" s="33">
        <v>727752</v>
      </c>
      <c r="J54" s="34">
        <f>I54/I67-1</f>
        <v>2.2629164980439764E-2</v>
      </c>
      <c r="M54" s="15"/>
      <c r="N54" s="15"/>
      <c r="O54" s="15"/>
      <c r="P54" s="15"/>
    </row>
    <row r="55" spans="2:16" hidden="1" outlineLevel="1" x14ac:dyDescent="0.25">
      <c r="B55" s="18" t="s">
        <v>32</v>
      </c>
      <c r="C55" s="19">
        <v>406015</v>
      </c>
      <c r="D55" s="20">
        <f>C55/C68-1</f>
        <v>6.7008832719694489E-2</v>
      </c>
      <c r="E55" s="21">
        <v>141884</v>
      </c>
      <c r="F55" s="22">
        <f>E55/E68-1</f>
        <v>7.4284675898934616E-2</v>
      </c>
      <c r="G55" s="19">
        <v>117512</v>
      </c>
      <c r="H55" s="20">
        <f>G55/G68-1</f>
        <v>6.2802980970986244E-2</v>
      </c>
      <c r="I55" s="21">
        <v>57727</v>
      </c>
      <c r="J55" s="22">
        <f>I55/I68-1</f>
        <v>-8.4294348122650353E-2</v>
      </c>
    </row>
    <row r="56" spans="2:16" hidden="1" outlineLevel="1" x14ac:dyDescent="0.25">
      <c r="B56" s="18" t="s">
        <v>33</v>
      </c>
      <c r="C56" s="19">
        <v>396639</v>
      </c>
      <c r="D56" s="20">
        <f t="shared" ref="D56:F106" si="16">C56/C69-1</f>
        <v>6.6801684767698877E-2</v>
      </c>
      <c r="E56" s="21">
        <v>137940</v>
      </c>
      <c r="F56" s="22">
        <f t="shared" si="16"/>
        <v>5.3725163665808484E-2</v>
      </c>
      <c r="G56" s="19">
        <v>120562</v>
      </c>
      <c r="H56" s="20">
        <f t="shared" ref="H56:H66" si="17">G56/G69-1</f>
        <v>0.13570594219827425</v>
      </c>
      <c r="I56" s="21">
        <v>56062</v>
      </c>
      <c r="J56" s="22">
        <f t="shared" ref="J56:J66" si="18">I56/I69-1</f>
        <v>-8.2124496545400993E-2</v>
      </c>
    </row>
    <row r="57" spans="2:16" hidden="1" outlineLevel="1" x14ac:dyDescent="0.25">
      <c r="B57" s="18" t="s">
        <v>34</v>
      </c>
      <c r="C57" s="19">
        <v>433607</v>
      </c>
      <c r="D57" s="20">
        <f t="shared" si="16"/>
        <v>7.0975693492495218E-2</v>
      </c>
      <c r="E57" s="21">
        <v>155317</v>
      </c>
      <c r="F57" s="22">
        <f t="shared" si="16"/>
        <v>6.8513600902599059E-2</v>
      </c>
      <c r="G57" s="19">
        <v>134586</v>
      </c>
      <c r="H57" s="20">
        <f t="shared" si="17"/>
        <v>0.10715695952615989</v>
      </c>
      <c r="I57" s="21">
        <v>54807</v>
      </c>
      <c r="J57" s="22">
        <f t="shared" si="18"/>
        <v>-6.4088114754098369E-2</v>
      </c>
    </row>
    <row r="58" spans="2:16" hidden="1" outlineLevel="1" x14ac:dyDescent="0.25">
      <c r="B58" s="18" t="s">
        <v>35</v>
      </c>
      <c r="C58" s="19">
        <v>363673</v>
      </c>
      <c r="D58" s="20">
        <f t="shared" si="16"/>
        <v>2.6704195768659567E-2</v>
      </c>
      <c r="E58" s="21">
        <v>132375</v>
      </c>
      <c r="F58" s="22">
        <f t="shared" si="16"/>
        <v>6.244231309442605E-2</v>
      </c>
      <c r="G58" s="19">
        <v>103019</v>
      </c>
      <c r="H58" s="20">
        <f t="shared" si="17"/>
        <v>-1.918426414303942E-2</v>
      </c>
      <c r="I58" s="21">
        <v>55919</v>
      </c>
      <c r="J58" s="22">
        <f t="shared" si="18"/>
        <v>-2.0408520776399652E-2</v>
      </c>
    </row>
    <row r="59" spans="2:16" hidden="1" outlineLevel="1" x14ac:dyDescent="0.25">
      <c r="B59" s="18" t="s">
        <v>36</v>
      </c>
      <c r="C59" s="19">
        <v>465198</v>
      </c>
      <c r="D59" s="20">
        <f t="shared" si="16"/>
        <v>-5.5239406390156232E-3</v>
      </c>
      <c r="E59" s="21">
        <v>165244</v>
      </c>
      <c r="F59" s="22">
        <f t="shared" si="16"/>
        <v>-2.9460824621167614E-2</v>
      </c>
      <c r="G59" s="19">
        <v>138380</v>
      </c>
      <c r="H59" s="20">
        <f t="shared" si="17"/>
        <v>2.8083209509658147E-2</v>
      </c>
      <c r="I59" s="21">
        <v>72114</v>
      </c>
      <c r="J59" s="22">
        <f t="shared" si="18"/>
        <v>-0.17295716497505587</v>
      </c>
    </row>
    <row r="60" spans="2:16" hidden="1" outlineLevel="1" x14ac:dyDescent="0.25">
      <c r="B60" s="18" t="s">
        <v>37</v>
      </c>
      <c r="C60" s="19">
        <v>451259</v>
      </c>
      <c r="D60" s="20">
        <f t="shared" si="16"/>
        <v>3.9300314374877576E-2</v>
      </c>
      <c r="E60" s="21">
        <v>163371</v>
      </c>
      <c r="F60" s="22">
        <f t="shared" si="16"/>
        <v>7.2466717432975392E-2</v>
      </c>
      <c r="G60" s="19">
        <v>136606</v>
      </c>
      <c r="H60" s="20">
        <f t="shared" si="17"/>
        <v>6.2263314644748435E-2</v>
      </c>
      <c r="I60" s="21">
        <v>62047</v>
      </c>
      <c r="J60" s="22">
        <f t="shared" si="18"/>
        <v>-0.14973826294296599</v>
      </c>
    </row>
    <row r="61" spans="2:16" hidden="1" outlineLevel="1" x14ac:dyDescent="0.25">
      <c r="B61" s="18" t="s">
        <v>38</v>
      </c>
      <c r="C61" s="19">
        <v>374943</v>
      </c>
      <c r="D61" s="20">
        <f t="shared" si="16"/>
        <v>7.1700518496075505E-2</v>
      </c>
      <c r="E61" s="21">
        <v>128897</v>
      </c>
      <c r="F61" s="22">
        <f t="shared" si="16"/>
        <v>6.1868239597320906E-2</v>
      </c>
      <c r="G61" s="19">
        <v>107391</v>
      </c>
      <c r="H61" s="20">
        <f t="shared" si="17"/>
        <v>6.1532530692129717E-2</v>
      </c>
      <c r="I61" s="21">
        <v>64679</v>
      </c>
      <c r="J61" s="22">
        <f t="shared" si="18"/>
        <v>4.2469860099284329E-2</v>
      </c>
      <c r="L61" s="23"/>
      <c r="M61" s="23"/>
      <c r="N61" s="23"/>
    </row>
    <row r="62" spans="2:16" hidden="1" outlineLevel="1" x14ac:dyDescent="0.25">
      <c r="B62" s="18" t="s">
        <v>39</v>
      </c>
      <c r="C62" s="19">
        <v>361297</v>
      </c>
      <c r="D62" s="20">
        <f t="shared" si="16"/>
        <v>3.1413702243550334E-2</v>
      </c>
      <c r="E62" s="21">
        <v>132519</v>
      </c>
      <c r="F62" s="22">
        <f t="shared" si="16"/>
        <v>6.9693667514227009E-2</v>
      </c>
      <c r="G62" s="19">
        <v>101676</v>
      </c>
      <c r="H62" s="20">
        <f t="shared" si="17"/>
        <v>1.1520324717960939E-2</v>
      </c>
      <c r="I62" s="21">
        <v>56604</v>
      </c>
      <c r="J62" s="22">
        <f t="shared" si="18"/>
        <v>8.6423492934657453E-3</v>
      </c>
    </row>
    <row r="63" spans="2:16" hidden="1" outlineLevel="1" x14ac:dyDescent="0.25">
      <c r="B63" s="18" t="s">
        <v>40</v>
      </c>
      <c r="C63" s="19">
        <v>422549</v>
      </c>
      <c r="D63" s="20">
        <f t="shared" si="16"/>
        <v>9.8439404440409106E-3</v>
      </c>
      <c r="E63" s="21">
        <v>156611</v>
      </c>
      <c r="F63" s="22">
        <f t="shared" si="16"/>
        <v>9.4975074636257428E-2</v>
      </c>
      <c r="G63" s="19">
        <v>125967</v>
      </c>
      <c r="H63" s="20">
        <f t="shared" si="17"/>
        <v>1.8548915284662071E-2</v>
      </c>
      <c r="I63" s="21">
        <v>59800</v>
      </c>
      <c r="J63" s="22">
        <f t="shared" si="18"/>
        <v>-0.15080942913944906</v>
      </c>
    </row>
    <row r="64" spans="2:16" hidden="1" outlineLevel="1" x14ac:dyDescent="0.25">
      <c r="B64" s="18" t="s">
        <v>41</v>
      </c>
      <c r="C64" s="19">
        <v>404361</v>
      </c>
      <c r="D64" s="20">
        <f t="shared" si="16"/>
        <v>-1.2568741025816399E-2</v>
      </c>
      <c r="E64" s="21">
        <v>140329</v>
      </c>
      <c r="F64" s="22">
        <f t="shared" si="16"/>
        <v>3.8927675074590384E-2</v>
      </c>
      <c r="G64" s="19">
        <v>120018</v>
      </c>
      <c r="H64" s="20">
        <f t="shared" si="17"/>
        <v>-4.1397432927852029E-2</v>
      </c>
      <c r="I64" s="21">
        <v>59240</v>
      </c>
      <c r="J64" s="22">
        <f t="shared" si="18"/>
        <v>-9.1257727530718369E-2</v>
      </c>
    </row>
    <row r="65" spans="2:15" hidden="1" outlineLevel="1" x14ac:dyDescent="0.25">
      <c r="B65" s="18" t="s">
        <v>42</v>
      </c>
      <c r="C65" s="19">
        <v>369547</v>
      </c>
      <c r="D65" s="20">
        <f t="shared" si="16"/>
        <v>-4.1586484846284355E-2</v>
      </c>
      <c r="E65" s="21">
        <v>125419</v>
      </c>
      <c r="F65" s="22">
        <f t="shared" si="16"/>
        <v>-6.2582217172925114E-2</v>
      </c>
      <c r="G65" s="19">
        <v>109388</v>
      </c>
      <c r="H65" s="20">
        <f t="shared" si="17"/>
        <v>-4.6960218857272307E-2</v>
      </c>
      <c r="I65" s="21">
        <v>54889</v>
      </c>
      <c r="J65" s="22">
        <f t="shared" si="18"/>
        <v>-7.1534896309076723E-2</v>
      </c>
    </row>
    <row r="66" spans="2:15" hidden="1" outlineLevel="1" x14ac:dyDescent="0.25">
      <c r="B66" s="18" t="s">
        <v>43</v>
      </c>
      <c r="C66" s="19">
        <v>382237</v>
      </c>
      <c r="D66" s="20">
        <f t="shared" si="16"/>
        <v>3.9581855908386032E-3</v>
      </c>
      <c r="E66" s="21">
        <v>131537</v>
      </c>
      <c r="F66" s="22">
        <f t="shared" si="16"/>
        <v>-3.5256410256410242E-2</v>
      </c>
      <c r="G66" s="19">
        <v>117383</v>
      </c>
      <c r="H66" s="20">
        <f t="shared" si="17"/>
        <v>2.2963363195872777E-2</v>
      </c>
      <c r="I66" s="21">
        <v>57760</v>
      </c>
      <c r="J66" s="22">
        <f t="shared" si="18"/>
        <v>8.664009703691633E-4</v>
      </c>
    </row>
    <row r="67" spans="2:15" collapsed="1" x14ac:dyDescent="0.25">
      <c r="B67" s="32">
        <v>2010</v>
      </c>
      <c r="C67" s="33">
        <v>4831325</v>
      </c>
      <c r="D67" s="34">
        <f>C67/C80-1</f>
        <v>2.6242294141912259E-2</v>
      </c>
      <c r="E67" s="33">
        <v>1711443</v>
      </c>
      <c r="F67" s="34">
        <f>E67/E80-1</f>
        <v>3.7847681456564475E-2</v>
      </c>
      <c r="G67" s="33">
        <v>1432488</v>
      </c>
      <c r="H67" s="34">
        <f>G67/G80-1</f>
        <v>3.3093153690210819E-2</v>
      </c>
      <c r="I67" s="33">
        <v>711648</v>
      </c>
      <c r="J67" s="34">
        <f>I67/I80-1</f>
        <v>-7.6419928049711094E-2</v>
      </c>
    </row>
    <row r="68" spans="2:15" ht="15" hidden="1" customHeight="1" outlineLevel="1" x14ac:dyDescent="0.25">
      <c r="B68" s="18" t="s">
        <v>32</v>
      </c>
      <c r="C68" s="19">
        <v>380517</v>
      </c>
      <c r="D68" s="20">
        <f t="shared" si="16"/>
        <v>-7.2369046545247118E-2</v>
      </c>
      <c r="E68" s="21">
        <v>132073</v>
      </c>
      <c r="F68" s="22">
        <f t="shared" si="16"/>
        <v>-6.8806757290315268E-2</v>
      </c>
      <c r="G68" s="19">
        <v>110568</v>
      </c>
      <c r="H68" s="20">
        <f t="shared" ref="H68:H106" si="19">G68/G81-1</f>
        <v>-6.6692552482083944E-2</v>
      </c>
      <c r="I68" s="21">
        <v>63041</v>
      </c>
      <c r="J68" s="22">
        <f t="shared" ref="J68:J106" si="20">I68/I81-1</f>
        <v>-9.4056275687638302E-2</v>
      </c>
      <c r="L68" s="23"/>
      <c r="M68" s="23"/>
      <c r="N68" s="23"/>
    </row>
    <row r="69" spans="2:15" ht="15" hidden="1" customHeight="1" outlineLevel="1" x14ac:dyDescent="0.25">
      <c r="B69" s="18" t="s">
        <v>33</v>
      </c>
      <c r="C69" s="19">
        <v>371802</v>
      </c>
      <c r="D69" s="20">
        <f t="shared" si="16"/>
        <v>-0.1388289248158614</v>
      </c>
      <c r="E69" s="21">
        <v>130907</v>
      </c>
      <c r="F69" s="22">
        <f t="shared" si="16"/>
        <v>-0.12197166849998664</v>
      </c>
      <c r="G69" s="19">
        <v>106156</v>
      </c>
      <c r="H69" s="20">
        <f t="shared" si="19"/>
        <v>-0.18952511833867769</v>
      </c>
      <c r="I69" s="21">
        <v>61078</v>
      </c>
      <c r="J69" s="22">
        <f t="shared" si="20"/>
        <v>-0.10979289035285889</v>
      </c>
      <c r="M69" s="23"/>
      <c r="N69" s="23"/>
      <c r="O69" s="23"/>
    </row>
    <row r="70" spans="2:15" ht="15" hidden="1" customHeight="1" outlineLevel="1" x14ac:dyDescent="0.25">
      <c r="B70" s="18" t="s">
        <v>34</v>
      </c>
      <c r="C70" s="19">
        <v>404871</v>
      </c>
      <c r="D70" s="20">
        <f t="shared" si="16"/>
        <v>-8.3705814324543937E-2</v>
      </c>
      <c r="E70" s="21">
        <v>145358</v>
      </c>
      <c r="F70" s="22">
        <f t="shared" si="16"/>
        <v>-9.402092955130481E-2</v>
      </c>
      <c r="G70" s="19">
        <v>121560</v>
      </c>
      <c r="H70" s="20">
        <f t="shared" si="19"/>
        <v>-6.9176225554007043E-2</v>
      </c>
      <c r="I70" s="21">
        <v>58560</v>
      </c>
      <c r="J70" s="22">
        <f t="shared" si="20"/>
        <v>-0.12160439197804007</v>
      </c>
    </row>
    <row r="71" spans="2:15" ht="15" hidden="1" customHeight="1" outlineLevel="1" x14ac:dyDescent="0.25">
      <c r="B71" s="18" t="s">
        <v>35</v>
      </c>
      <c r="C71" s="19">
        <v>354214</v>
      </c>
      <c r="D71" s="20">
        <f t="shared" si="16"/>
        <v>-9.4912854949036563E-2</v>
      </c>
      <c r="E71" s="21">
        <v>124595</v>
      </c>
      <c r="F71" s="22">
        <f t="shared" si="16"/>
        <v>-9.3458963911525084E-2</v>
      </c>
      <c r="G71" s="19">
        <v>105034</v>
      </c>
      <c r="H71" s="20">
        <f t="shared" si="19"/>
        <v>-3.8475974257806467E-2</v>
      </c>
      <c r="I71" s="21">
        <v>57084</v>
      </c>
      <c r="J71" s="22">
        <f t="shared" si="20"/>
        <v>-0.18748576634024139</v>
      </c>
    </row>
    <row r="72" spans="2:15" ht="15" hidden="1" customHeight="1" outlineLevel="1" x14ac:dyDescent="0.25">
      <c r="B72" s="18" t="s">
        <v>36</v>
      </c>
      <c r="C72" s="19">
        <v>467782</v>
      </c>
      <c r="D72" s="20">
        <f t="shared" si="16"/>
        <v>-0.12032194672458696</v>
      </c>
      <c r="E72" s="21">
        <v>170260</v>
      </c>
      <c r="F72" s="22">
        <f t="shared" si="16"/>
        <v>-9.4352067575186993E-2</v>
      </c>
      <c r="G72" s="19">
        <v>134600</v>
      </c>
      <c r="H72" s="20">
        <f t="shared" si="19"/>
        <v>-7.405496508788223E-2</v>
      </c>
      <c r="I72" s="21">
        <v>87195</v>
      </c>
      <c r="J72" s="22">
        <f t="shared" si="20"/>
        <v>-0.18687170113956397</v>
      </c>
    </row>
    <row r="73" spans="2:15" ht="15" hidden="1" customHeight="1" outlineLevel="1" x14ac:dyDescent="0.25">
      <c r="B73" s="18" t="s">
        <v>37</v>
      </c>
      <c r="C73" s="19">
        <v>434195</v>
      </c>
      <c r="D73" s="20">
        <f t="shared" si="16"/>
        <v>-7.129030533126568E-2</v>
      </c>
      <c r="E73" s="21">
        <v>152332</v>
      </c>
      <c r="F73" s="22">
        <f t="shared" si="16"/>
        <v>-5.5440154272568876E-2</v>
      </c>
      <c r="G73" s="19">
        <v>128599</v>
      </c>
      <c r="H73" s="20">
        <f t="shared" si="19"/>
        <v>-3.1969347966818717E-2</v>
      </c>
      <c r="I73" s="21">
        <v>72974</v>
      </c>
      <c r="J73" s="22">
        <f t="shared" si="20"/>
        <v>-0.17509947549285587</v>
      </c>
      <c r="M73" s="15"/>
      <c r="N73" s="15"/>
      <c r="O73" s="15"/>
    </row>
    <row r="74" spans="2:15" ht="15" hidden="1" customHeight="1" outlineLevel="1" x14ac:dyDescent="0.25">
      <c r="B74" s="18" t="s">
        <v>38</v>
      </c>
      <c r="C74" s="19">
        <v>349858</v>
      </c>
      <c r="D74" s="20">
        <f t="shared" si="16"/>
        <v>-0.13063854424733679</v>
      </c>
      <c r="E74" s="21">
        <v>121387</v>
      </c>
      <c r="F74" s="22">
        <f t="shared" si="16"/>
        <v>-0.17064422019226166</v>
      </c>
      <c r="G74" s="19">
        <v>101166</v>
      </c>
      <c r="H74" s="20">
        <f t="shared" si="19"/>
        <v>-0.16294194060847766</v>
      </c>
      <c r="I74" s="21">
        <v>62044</v>
      </c>
      <c r="J74" s="22">
        <f t="shared" si="20"/>
        <v>-0.1513029204568771</v>
      </c>
    </row>
    <row r="75" spans="2:15" ht="15" hidden="1" customHeight="1" outlineLevel="1" x14ac:dyDescent="0.25">
      <c r="B75" s="18" t="s">
        <v>39</v>
      </c>
      <c r="C75" s="19">
        <v>350293</v>
      </c>
      <c r="D75" s="20">
        <f t="shared" si="16"/>
        <v>-0.152212689231216</v>
      </c>
      <c r="E75" s="21">
        <v>123885</v>
      </c>
      <c r="F75" s="22">
        <f t="shared" si="16"/>
        <v>-0.19295788410800951</v>
      </c>
      <c r="G75" s="19">
        <v>100518</v>
      </c>
      <c r="H75" s="20">
        <f t="shared" si="19"/>
        <v>-0.11585891459231246</v>
      </c>
      <c r="I75" s="21">
        <v>56119</v>
      </c>
      <c r="J75" s="22">
        <f t="shared" si="20"/>
        <v>-0.2458340052679675</v>
      </c>
    </row>
    <row r="76" spans="2:15" ht="15" hidden="1" customHeight="1" outlineLevel="1" x14ac:dyDescent="0.25">
      <c r="B76" s="18" t="s">
        <v>40</v>
      </c>
      <c r="C76" s="19">
        <v>418430</v>
      </c>
      <c r="D76" s="20">
        <f t="shared" si="16"/>
        <v>-1.4331682818470082E-2</v>
      </c>
      <c r="E76" s="21">
        <v>143027</v>
      </c>
      <c r="F76" s="22">
        <f t="shared" si="16"/>
        <v>-7.1385905909545411E-2</v>
      </c>
      <c r="G76" s="19">
        <v>123673</v>
      </c>
      <c r="H76" s="20">
        <f t="shared" si="19"/>
        <v>4.0475509414278799E-2</v>
      </c>
      <c r="I76" s="21">
        <v>70420</v>
      </c>
      <c r="J76" s="22">
        <f t="shared" si="20"/>
        <v>-8.3955563649608433E-2</v>
      </c>
    </row>
    <row r="77" spans="2:15" ht="15" hidden="1" customHeight="1" outlineLevel="1" x14ac:dyDescent="0.25">
      <c r="B77" s="18" t="s">
        <v>41</v>
      </c>
      <c r="C77" s="19">
        <v>409508</v>
      </c>
      <c r="D77" s="20">
        <f t="shared" si="16"/>
        <v>-0.19401357652194617</v>
      </c>
      <c r="E77" s="21">
        <v>135071</v>
      </c>
      <c r="F77" s="22">
        <f t="shared" si="16"/>
        <v>-0.2637055934411574</v>
      </c>
      <c r="G77" s="19">
        <v>125201</v>
      </c>
      <c r="H77" s="20">
        <f t="shared" si="19"/>
        <v>-0.15002138507389728</v>
      </c>
      <c r="I77" s="21">
        <v>65189</v>
      </c>
      <c r="J77" s="22">
        <f t="shared" si="20"/>
        <v>-0.26371727393887368</v>
      </c>
    </row>
    <row r="78" spans="2:15" ht="15" hidden="1" customHeight="1" outlineLevel="1" x14ac:dyDescent="0.25">
      <c r="B78" s="18" t="s">
        <v>42</v>
      </c>
      <c r="C78" s="19">
        <v>385582</v>
      </c>
      <c r="D78" s="20">
        <f t="shared" si="16"/>
        <v>-0.16162881209259039</v>
      </c>
      <c r="E78" s="21">
        <v>133792</v>
      </c>
      <c r="F78" s="22">
        <f t="shared" si="16"/>
        <v>-0.20482128210919204</v>
      </c>
      <c r="G78" s="19">
        <v>114778</v>
      </c>
      <c r="H78" s="20">
        <f t="shared" si="19"/>
        <v>-0.16227775669284439</v>
      </c>
      <c r="I78" s="21">
        <v>59118</v>
      </c>
      <c r="J78" s="22">
        <f t="shared" si="20"/>
        <v>-0.13854807215923992</v>
      </c>
    </row>
    <row r="79" spans="2:15" ht="15" hidden="1" customHeight="1" outlineLevel="1" x14ac:dyDescent="0.25">
      <c r="B79" s="18" t="s">
        <v>43</v>
      </c>
      <c r="C79" s="19">
        <v>380730</v>
      </c>
      <c r="D79" s="20">
        <f t="shared" si="16"/>
        <v>-7.081686992217151E-2</v>
      </c>
      <c r="E79" s="21">
        <v>136344</v>
      </c>
      <c r="F79" s="22">
        <f t="shared" si="16"/>
        <v>-7.3315616695325936E-2</v>
      </c>
      <c r="G79" s="19">
        <v>114748</v>
      </c>
      <c r="H79" s="20">
        <f t="shared" si="19"/>
        <v>-8.6466734071603102E-2</v>
      </c>
      <c r="I79" s="21">
        <v>57710</v>
      </c>
      <c r="J79" s="22">
        <f t="shared" si="20"/>
        <v>-0.12425263285683941</v>
      </c>
    </row>
    <row r="80" spans="2:15" collapsed="1" x14ac:dyDescent="0.25">
      <c r="B80" s="32">
        <v>2009</v>
      </c>
      <c r="C80" s="33">
        <v>4707782</v>
      </c>
      <c r="D80" s="34">
        <f t="shared" si="16"/>
        <v>-0.11045141390545221</v>
      </c>
      <c r="E80" s="33">
        <v>1649031</v>
      </c>
      <c r="F80" s="34">
        <f t="shared" si="16"/>
        <v>-0.12786598265284532</v>
      </c>
      <c r="G80" s="33">
        <v>1386601</v>
      </c>
      <c r="H80" s="34">
        <f t="shared" si="19"/>
        <v>-9.4211475926005761E-2</v>
      </c>
      <c r="I80" s="33">
        <v>770532</v>
      </c>
      <c r="J80" s="34">
        <f t="shared" si="20"/>
        <v>-0.16088823451900369</v>
      </c>
    </row>
    <row r="81" spans="2:10" ht="15" hidden="1" customHeight="1" outlineLevel="1" x14ac:dyDescent="0.25">
      <c r="B81" s="18" t="s">
        <v>32</v>
      </c>
      <c r="C81" s="19">
        <v>410203</v>
      </c>
      <c r="D81" s="20">
        <f t="shared" si="16"/>
        <v>-6.4181358592495297E-2</v>
      </c>
      <c r="E81" s="21">
        <v>141832</v>
      </c>
      <c r="F81" s="22">
        <f t="shared" si="16"/>
        <v>-5.1887107771702023E-2</v>
      </c>
      <c r="G81" s="19">
        <v>118469</v>
      </c>
      <c r="H81" s="20">
        <f t="shared" si="19"/>
        <v>-8.6831516795905506E-2</v>
      </c>
      <c r="I81" s="21">
        <v>69586</v>
      </c>
      <c r="J81" s="22">
        <f t="shared" si="20"/>
        <v>-0.11733218326652795</v>
      </c>
    </row>
    <row r="82" spans="2:10" ht="15" hidden="1" customHeight="1" outlineLevel="1" x14ac:dyDescent="0.25">
      <c r="B82" s="18" t="s">
        <v>33</v>
      </c>
      <c r="C82" s="19">
        <v>431740</v>
      </c>
      <c r="D82" s="20">
        <f t="shared" si="16"/>
        <v>-5.6367888444473602E-2</v>
      </c>
      <c r="E82" s="21">
        <v>149092</v>
      </c>
      <c r="F82" s="22">
        <f t="shared" si="16"/>
        <v>-0.10064182993919502</v>
      </c>
      <c r="G82" s="19">
        <v>130980</v>
      </c>
      <c r="H82" s="20">
        <f t="shared" si="19"/>
        <v>-5.6934639034388335E-3</v>
      </c>
      <c r="I82" s="21">
        <v>68611</v>
      </c>
      <c r="J82" s="22">
        <f t="shared" si="20"/>
        <v>-9.9096614932114857E-2</v>
      </c>
    </row>
    <row r="83" spans="2:10" ht="15" hidden="1" customHeight="1" outlineLevel="1" x14ac:dyDescent="0.25">
      <c r="B83" s="18" t="s">
        <v>34</v>
      </c>
      <c r="C83" s="19">
        <v>441857</v>
      </c>
      <c r="D83" s="20">
        <f t="shared" si="16"/>
        <v>-5.4131060229822059E-2</v>
      </c>
      <c r="E83" s="21">
        <v>160443</v>
      </c>
      <c r="F83" s="22">
        <f t="shared" si="16"/>
        <v>-6.0896591687299217E-2</v>
      </c>
      <c r="G83" s="19">
        <v>130594</v>
      </c>
      <c r="H83" s="20">
        <f t="shared" si="19"/>
        <v>-1.7691393498111996E-2</v>
      </c>
      <c r="I83" s="21">
        <v>66667</v>
      </c>
      <c r="J83" s="22">
        <f t="shared" si="20"/>
        <v>-0.15801106367930484</v>
      </c>
    </row>
    <row r="84" spans="2:10" ht="15" hidden="1" customHeight="1" outlineLevel="1" x14ac:dyDescent="0.25">
      <c r="B84" s="18" t="s">
        <v>35</v>
      </c>
      <c r="C84" s="19">
        <v>391359</v>
      </c>
      <c r="D84" s="20">
        <f t="shared" si="16"/>
        <v>-4.4741254951926934E-2</v>
      </c>
      <c r="E84" s="21">
        <v>137440</v>
      </c>
      <c r="F84" s="22">
        <f t="shared" si="16"/>
        <v>-3.4648423507266157E-2</v>
      </c>
      <c r="G84" s="19">
        <v>109237</v>
      </c>
      <c r="H84" s="20">
        <f t="shared" si="19"/>
        <v>-6.2497725701393669E-3</v>
      </c>
      <c r="I84" s="21">
        <v>70256</v>
      </c>
      <c r="J84" s="22">
        <f t="shared" si="20"/>
        <v>-0.13965221650746995</v>
      </c>
    </row>
    <row r="85" spans="2:10" ht="13.5" hidden="1" customHeight="1" outlineLevel="1" x14ac:dyDescent="0.25">
      <c r="B85" s="18" t="s">
        <v>36</v>
      </c>
      <c r="C85" s="19">
        <v>531765</v>
      </c>
      <c r="D85" s="20">
        <f t="shared" si="16"/>
        <v>6.0027393528467865E-3</v>
      </c>
      <c r="E85" s="21">
        <v>187998</v>
      </c>
      <c r="F85" s="22">
        <f t="shared" si="16"/>
        <v>1.26910936102822E-2</v>
      </c>
      <c r="G85" s="19">
        <v>145365</v>
      </c>
      <c r="H85" s="20">
        <f t="shared" si="19"/>
        <v>4.7388823241202305E-2</v>
      </c>
      <c r="I85" s="21">
        <v>107234</v>
      </c>
      <c r="J85" s="22">
        <f t="shared" si="20"/>
        <v>-6.2992057181304184E-2</v>
      </c>
    </row>
    <row r="86" spans="2:10" ht="13.5" hidden="1" customHeight="1" outlineLevel="1" x14ac:dyDescent="0.25">
      <c r="B86" s="18" t="s">
        <v>37</v>
      </c>
      <c r="C86" s="19">
        <v>467525</v>
      </c>
      <c r="D86" s="20">
        <f t="shared" si="16"/>
        <v>2.8873029458640342E-3</v>
      </c>
      <c r="E86" s="21">
        <v>161273</v>
      </c>
      <c r="F86" s="22">
        <f t="shared" si="16"/>
        <v>5.9506359196352943E-3</v>
      </c>
      <c r="G86" s="19">
        <v>132846</v>
      </c>
      <c r="H86" s="20">
        <f t="shared" si="19"/>
        <v>6.1799638729478801E-2</v>
      </c>
      <c r="I86" s="21">
        <v>88464</v>
      </c>
      <c r="J86" s="22">
        <f t="shared" si="20"/>
        <v>-0.11488203629960181</v>
      </c>
    </row>
    <row r="87" spans="2:10" ht="15" hidden="1" customHeight="1" outlineLevel="1" x14ac:dyDescent="0.25">
      <c r="B87" s="18" t="s">
        <v>38</v>
      </c>
      <c r="C87" s="19">
        <v>402431</v>
      </c>
      <c r="D87" s="20">
        <f t="shared" si="16"/>
        <v>-2.1998478673481037E-2</v>
      </c>
      <c r="E87" s="21">
        <v>146363</v>
      </c>
      <c r="F87" s="22">
        <f t="shared" si="16"/>
        <v>1.2850677480519934E-2</v>
      </c>
      <c r="G87" s="19">
        <v>120859</v>
      </c>
      <c r="H87" s="20">
        <f t="shared" si="19"/>
        <v>8.3237729896389778E-2</v>
      </c>
      <c r="I87" s="21">
        <v>73105</v>
      </c>
      <c r="J87" s="22">
        <f t="shared" si="20"/>
        <v>-0.11287876029948907</v>
      </c>
    </row>
    <row r="88" spans="2:10" ht="15" hidden="1" customHeight="1" outlineLevel="1" x14ac:dyDescent="0.25">
      <c r="B88" s="18" t="s">
        <v>39</v>
      </c>
      <c r="C88" s="19">
        <v>413185</v>
      </c>
      <c r="D88" s="20">
        <f t="shared" si="16"/>
        <v>0.20972440587551566</v>
      </c>
      <c r="E88" s="21">
        <v>153505</v>
      </c>
      <c r="F88" s="22">
        <f t="shared" si="16"/>
        <v>0.32186036098098647</v>
      </c>
      <c r="G88" s="19">
        <v>113690</v>
      </c>
      <c r="H88" s="20">
        <f t="shared" si="19"/>
        <v>0.16663759222583652</v>
      </c>
      <c r="I88" s="21">
        <v>74412</v>
      </c>
      <c r="J88" s="22">
        <f t="shared" si="20"/>
        <v>0.20277369195209083</v>
      </c>
    </row>
    <row r="89" spans="2:10" ht="15" hidden="1" customHeight="1" outlineLevel="1" x14ac:dyDescent="0.25">
      <c r="B89" s="18" t="s">
        <v>40</v>
      </c>
      <c r="C89" s="19">
        <v>424514</v>
      </c>
      <c r="D89" s="20">
        <f t="shared" si="16"/>
        <v>-3.1314106294082933E-2</v>
      </c>
      <c r="E89" s="21">
        <v>154022</v>
      </c>
      <c r="F89" s="22">
        <f t="shared" si="16"/>
        <v>-4.3288134119298549E-2</v>
      </c>
      <c r="G89" s="19">
        <v>118862</v>
      </c>
      <c r="H89" s="20">
        <f t="shared" si="19"/>
        <v>4.3509560514810364E-2</v>
      </c>
      <c r="I89" s="21">
        <v>76874</v>
      </c>
      <c r="J89" s="22">
        <f t="shared" si="20"/>
        <v>-4.4972296071756901E-2</v>
      </c>
    </row>
    <row r="90" spans="2:10" ht="15" hidden="1" customHeight="1" outlineLevel="1" x14ac:dyDescent="0.25">
      <c r="B90" s="18" t="s">
        <v>41</v>
      </c>
      <c r="C90" s="19">
        <v>508083</v>
      </c>
      <c r="D90" s="20">
        <f t="shared" si="16"/>
        <v>3.8962924489140738E-2</v>
      </c>
      <c r="E90" s="21">
        <v>183447</v>
      </c>
      <c r="F90" s="22">
        <f t="shared" si="16"/>
        <v>5.2170621332828571E-2</v>
      </c>
      <c r="G90" s="19">
        <v>147299</v>
      </c>
      <c r="H90" s="20">
        <f t="shared" si="19"/>
        <v>6.5538668537822087E-2</v>
      </c>
      <c r="I90" s="21">
        <v>88538</v>
      </c>
      <c r="J90" s="22">
        <f t="shared" si="20"/>
        <v>0.10897066559783553</v>
      </c>
    </row>
    <row r="91" spans="2:10" ht="15" hidden="1" customHeight="1" outlineLevel="1" x14ac:dyDescent="0.25">
      <c r="B91" s="18" t="s">
        <v>42</v>
      </c>
      <c r="C91" s="19">
        <v>459918</v>
      </c>
      <c r="D91" s="20">
        <f t="shared" si="16"/>
        <v>8.5003986921011743E-2</v>
      </c>
      <c r="E91" s="21">
        <v>168254</v>
      </c>
      <c r="F91" s="22">
        <f t="shared" si="16"/>
        <v>0.11124026655923291</v>
      </c>
      <c r="G91" s="19">
        <v>137012</v>
      </c>
      <c r="H91" s="20">
        <f t="shared" si="19"/>
        <v>9.899735301195145E-2</v>
      </c>
      <c r="I91" s="21">
        <v>68626</v>
      </c>
      <c r="J91" s="22">
        <f t="shared" si="20"/>
        <v>6.2020732225855912E-3</v>
      </c>
    </row>
    <row r="92" spans="2:10" ht="15" hidden="1" customHeight="1" outlineLevel="1" x14ac:dyDescent="0.25">
      <c r="B92" s="18" t="s">
        <v>43</v>
      </c>
      <c r="C92" s="19">
        <v>409747</v>
      </c>
      <c r="D92" s="20">
        <f t="shared" si="16"/>
        <v>6.4378104075888398E-3</v>
      </c>
      <c r="E92" s="21">
        <v>147131</v>
      </c>
      <c r="F92" s="22">
        <f t="shared" si="16"/>
        <v>6.0652060939252461E-3</v>
      </c>
      <c r="G92" s="19">
        <v>125609</v>
      </c>
      <c r="H92" s="20">
        <f t="shared" si="19"/>
        <v>3.8176708818910665E-2</v>
      </c>
      <c r="I92" s="21">
        <v>65898</v>
      </c>
      <c r="J92" s="22">
        <f t="shared" si="20"/>
        <v>-6.3481053695019218E-3</v>
      </c>
    </row>
    <row r="93" spans="2:10" collapsed="1" x14ac:dyDescent="0.25">
      <c r="B93" s="32">
        <v>2008</v>
      </c>
      <c r="C93" s="33">
        <v>5292327</v>
      </c>
      <c r="D93" s="34">
        <f t="shared" si="16"/>
        <v>2.5655529758368267E-3</v>
      </c>
      <c r="E93" s="33">
        <v>1890800</v>
      </c>
      <c r="F93" s="34">
        <f t="shared" si="16"/>
        <v>1.2106957459176781E-2</v>
      </c>
      <c r="G93" s="33">
        <v>1530822</v>
      </c>
      <c r="H93" s="34">
        <f t="shared" si="19"/>
        <v>3.780039374562727E-2</v>
      </c>
      <c r="I93" s="33">
        <v>918271</v>
      </c>
      <c r="J93" s="34">
        <f t="shared" si="20"/>
        <v>-5.2693096088199387E-2</v>
      </c>
    </row>
    <row r="94" spans="2:10" ht="15" hidden="1" customHeight="1" outlineLevel="1" x14ac:dyDescent="0.25">
      <c r="B94" s="18" t="s">
        <v>32</v>
      </c>
      <c r="C94" s="19">
        <v>438336</v>
      </c>
      <c r="D94" s="20">
        <f t="shared" si="16"/>
        <v>-3.96487545817239E-2</v>
      </c>
      <c r="E94" s="21">
        <v>149594</v>
      </c>
      <c r="F94" s="22">
        <f t="shared" si="16"/>
        <v>-6.4154295616488111E-2</v>
      </c>
      <c r="G94" s="19">
        <v>129734</v>
      </c>
      <c r="H94" s="20">
        <f t="shared" si="19"/>
        <v>-2.2218537555960816E-2</v>
      </c>
      <c r="I94" s="21">
        <v>78836</v>
      </c>
      <c r="J94" s="22">
        <f t="shared" si="20"/>
        <v>3.436241258511874E-2</v>
      </c>
    </row>
    <row r="95" spans="2:10" ht="15" hidden="1" customHeight="1" outlineLevel="1" x14ac:dyDescent="0.25">
      <c r="B95" s="18" t="s">
        <v>33</v>
      </c>
      <c r="C95" s="19">
        <v>457530</v>
      </c>
      <c r="D95" s="20">
        <f t="shared" si="16"/>
        <v>5.778234000790694E-2</v>
      </c>
      <c r="E95" s="21">
        <v>165776</v>
      </c>
      <c r="F95" s="22">
        <f t="shared" si="16"/>
        <v>8.8654811001076972E-2</v>
      </c>
      <c r="G95" s="19">
        <v>131730</v>
      </c>
      <c r="H95" s="20">
        <f t="shared" si="19"/>
        <v>7.21000073247553E-2</v>
      </c>
      <c r="I95" s="21">
        <v>76158</v>
      </c>
      <c r="J95" s="22">
        <f t="shared" si="20"/>
        <v>3.5895482800364586E-2</v>
      </c>
    </row>
    <row r="96" spans="2:10" ht="15" hidden="1" customHeight="1" outlineLevel="1" x14ac:dyDescent="0.25">
      <c r="B96" s="18" t="s">
        <v>34</v>
      </c>
      <c r="C96" s="19">
        <v>467144</v>
      </c>
      <c r="D96" s="20">
        <f t="shared" si="16"/>
        <v>-4.2374670725582431E-2</v>
      </c>
      <c r="E96" s="21">
        <v>170847</v>
      </c>
      <c r="F96" s="22">
        <f t="shared" si="16"/>
        <v>-3.4004104918551881E-2</v>
      </c>
      <c r="G96" s="19">
        <v>132946</v>
      </c>
      <c r="H96" s="20">
        <f t="shared" si="19"/>
        <v>-8.5439511302505378E-2</v>
      </c>
      <c r="I96" s="21">
        <v>79178</v>
      </c>
      <c r="J96" s="22">
        <f t="shared" si="20"/>
        <v>1.6699137211244608E-3</v>
      </c>
    </row>
    <row r="97" spans="2:12" ht="15" hidden="1" customHeight="1" outlineLevel="1" x14ac:dyDescent="0.25">
      <c r="B97" s="18" t="s">
        <v>35</v>
      </c>
      <c r="C97" s="19">
        <v>409689</v>
      </c>
      <c r="D97" s="20">
        <f t="shared" si="16"/>
        <v>-0.11690873113384459</v>
      </c>
      <c r="E97" s="21">
        <v>142373</v>
      </c>
      <c r="F97" s="22">
        <f t="shared" si="16"/>
        <v>-0.12996211195306773</v>
      </c>
      <c r="G97" s="19">
        <v>109924</v>
      </c>
      <c r="H97" s="20">
        <f t="shared" si="19"/>
        <v>-0.12626977187822908</v>
      </c>
      <c r="I97" s="21">
        <v>81660</v>
      </c>
      <c r="J97" s="22">
        <f t="shared" si="20"/>
        <v>-0.10450707314398511</v>
      </c>
    </row>
    <row r="98" spans="2:12" ht="15" hidden="1" customHeight="1" outlineLevel="1" x14ac:dyDescent="0.25">
      <c r="B98" s="18" t="s">
        <v>36</v>
      </c>
      <c r="C98" s="19">
        <v>528592</v>
      </c>
      <c r="D98" s="20">
        <f t="shared" si="16"/>
        <v>-8.2683081957001248E-3</v>
      </c>
      <c r="E98" s="21">
        <v>185642</v>
      </c>
      <c r="F98" s="22">
        <f t="shared" si="16"/>
        <v>1.8695640244738909E-2</v>
      </c>
      <c r="G98" s="19">
        <v>138788</v>
      </c>
      <c r="H98" s="20">
        <f t="shared" si="19"/>
        <v>-3.8484720422881646E-2</v>
      </c>
      <c r="I98" s="21">
        <v>114443</v>
      </c>
      <c r="J98" s="22">
        <f t="shared" si="20"/>
        <v>1.3406653738189389E-2</v>
      </c>
    </row>
    <row r="99" spans="2:12" ht="15" hidden="1" customHeight="1" outlineLevel="1" x14ac:dyDescent="0.25">
      <c r="B99" s="18" t="s">
        <v>37</v>
      </c>
      <c r="C99" s="19">
        <v>466179</v>
      </c>
      <c r="D99" s="20">
        <f t="shared" si="16"/>
        <v>-4.1072023630761123E-2</v>
      </c>
      <c r="E99" s="21">
        <v>160319</v>
      </c>
      <c r="F99" s="22">
        <f t="shared" si="16"/>
        <v>-4.5686155457932975E-2</v>
      </c>
      <c r="G99" s="19">
        <v>125114</v>
      </c>
      <c r="H99" s="20">
        <f t="shared" si="19"/>
        <v>-2.0051067562698699E-2</v>
      </c>
      <c r="I99" s="21">
        <v>99946</v>
      </c>
      <c r="J99" s="22">
        <f t="shared" si="20"/>
        <v>-3.1343283582089598E-2</v>
      </c>
    </row>
    <row r="100" spans="2:12" ht="15" hidden="1" customHeight="1" outlineLevel="1" thickBot="1" x14ac:dyDescent="0.25">
      <c r="B100" s="18" t="s">
        <v>38</v>
      </c>
      <c r="C100" s="19">
        <v>411483</v>
      </c>
      <c r="D100" s="20">
        <f t="shared" si="16"/>
        <v>-3.2075724679442752E-2</v>
      </c>
      <c r="E100" s="21">
        <v>144506</v>
      </c>
      <c r="F100" s="22">
        <f t="shared" si="16"/>
        <v>-4.3272732087763721E-2</v>
      </c>
      <c r="G100" s="19">
        <v>111572</v>
      </c>
      <c r="H100" s="20">
        <f t="shared" si="19"/>
        <v>-2.6031391308902307E-2</v>
      </c>
      <c r="I100" s="21">
        <v>82407</v>
      </c>
      <c r="J100" s="22">
        <f t="shared" si="20"/>
        <v>2.8737282316958934E-2</v>
      </c>
    </row>
    <row r="101" spans="2:12" ht="16.5" hidden="1" customHeight="1" outlineLevel="1" thickBot="1" x14ac:dyDescent="0.3">
      <c r="B101" s="18" t="s">
        <v>39</v>
      </c>
      <c r="C101" s="19">
        <v>341553</v>
      </c>
      <c r="D101" s="20">
        <f t="shared" si="16"/>
        <v>-9.2574880844212726E-2</v>
      </c>
      <c r="E101" s="21">
        <v>116128</v>
      </c>
      <c r="F101" s="22">
        <f t="shared" si="16"/>
        <v>-0.12235674662555363</v>
      </c>
      <c r="G101" s="19">
        <v>97451</v>
      </c>
      <c r="H101" s="20">
        <f t="shared" si="19"/>
        <v>-5.3726792511458066E-2</v>
      </c>
      <c r="I101" s="21">
        <v>61867</v>
      </c>
      <c r="J101" s="22">
        <f t="shared" si="20"/>
        <v>-0.10985295387183103</v>
      </c>
      <c r="L101" s="35" t="s">
        <v>44</v>
      </c>
    </row>
    <row r="102" spans="2:12" ht="15" hidden="1" customHeight="1" outlineLevel="1" x14ac:dyDescent="0.25">
      <c r="B102" s="18" t="s">
        <v>40</v>
      </c>
      <c r="C102" s="19">
        <v>438237</v>
      </c>
      <c r="D102" s="20">
        <f t="shared" si="16"/>
        <v>-8.0464135463768294E-2</v>
      </c>
      <c r="E102" s="21">
        <v>160991</v>
      </c>
      <c r="F102" s="22">
        <f t="shared" si="16"/>
        <v>-7.4987646660001572E-2</v>
      </c>
      <c r="G102" s="19">
        <v>113906</v>
      </c>
      <c r="H102" s="20">
        <f t="shared" si="19"/>
        <v>-0.14106460150965594</v>
      </c>
      <c r="I102" s="21">
        <v>80494</v>
      </c>
      <c r="J102" s="22">
        <f t="shared" si="20"/>
        <v>-5.4646669876801335E-2</v>
      </c>
    </row>
    <row r="103" spans="2:12" ht="15" hidden="1" customHeight="1" outlineLevel="1" x14ac:dyDescent="0.25">
      <c r="B103" s="18" t="s">
        <v>41</v>
      </c>
      <c r="C103" s="19">
        <v>489029</v>
      </c>
      <c r="D103" s="20">
        <f t="shared" si="16"/>
        <v>4.1072006403596983E-2</v>
      </c>
      <c r="E103" s="21">
        <v>174351</v>
      </c>
      <c r="F103" s="22">
        <f t="shared" si="16"/>
        <v>3.9356419412336363E-2</v>
      </c>
      <c r="G103" s="19">
        <v>138239</v>
      </c>
      <c r="H103" s="20">
        <f t="shared" si="19"/>
        <v>2.4425127646487743E-2</v>
      </c>
      <c r="I103" s="21">
        <v>79838</v>
      </c>
      <c r="J103" s="22">
        <f t="shared" si="20"/>
        <v>1.7446380099147341E-2</v>
      </c>
    </row>
    <row r="104" spans="2:12" ht="15" hidden="1" customHeight="1" outlineLevel="1" x14ac:dyDescent="0.25">
      <c r="B104" s="18" t="s">
        <v>42</v>
      </c>
      <c r="C104" s="19">
        <v>423886</v>
      </c>
      <c r="D104" s="20">
        <f t="shared" si="16"/>
        <v>5.3911999867177762E-3</v>
      </c>
      <c r="E104" s="21">
        <v>151411</v>
      </c>
      <c r="F104" s="22">
        <f t="shared" si="16"/>
        <v>4.4180569836478334E-3</v>
      </c>
      <c r="G104" s="19">
        <v>124670</v>
      </c>
      <c r="H104" s="20">
        <f t="shared" si="19"/>
        <v>4.8625188200758673E-2</v>
      </c>
      <c r="I104" s="21">
        <v>68203</v>
      </c>
      <c r="J104" s="22">
        <f t="shared" si="20"/>
        <v>-3.6667184564753708E-2</v>
      </c>
    </row>
    <row r="105" spans="2:12" ht="15" hidden="1" customHeight="1" outlineLevel="1" x14ac:dyDescent="0.25">
      <c r="B105" s="18" t="s">
        <v>43</v>
      </c>
      <c r="C105" s="19">
        <v>407126</v>
      </c>
      <c r="D105" s="20">
        <f t="shared" si="16"/>
        <v>-3.4573850028218667E-2</v>
      </c>
      <c r="E105" s="21">
        <v>146244</v>
      </c>
      <c r="F105" s="22">
        <f t="shared" si="16"/>
        <v>-4.2078235124584085E-2</v>
      </c>
      <c r="G105" s="19">
        <v>120990</v>
      </c>
      <c r="H105" s="20">
        <f t="shared" si="19"/>
        <v>-6.7686901844745462E-2</v>
      </c>
      <c r="I105" s="21">
        <v>66319</v>
      </c>
      <c r="J105" s="22">
        <f t="shared" si="20"/>
        <v>-6.6302005635665573E-4</v>
      </c>
    </row>
    <row r="106" spans="2:12" collapsed="1" x14ac:dyDescent="0.25">
      <c r="B106" s="32">
        <v>2007</v>
      </c>
      <c r="C106" s="33">
        <v>5278784</v>
      </c>
      <c r="D106" s="34">
        <f t="shared" si="16"/>
        <v>-3.1595778619496917E-2</v>
      </c>
      <c r="E106" s="33">
        <v>1868182</v>
      </c>
      <c r="F106" s="34">
        <f t="shared" si="16"/>
        <v>-3.2741212548908383E-2</v>
      </c>
      <c r="G106" s="33">
        <v>1475064</v>
      </c>
      <c r="H106" s="34">
        <f t="shared" si="19"/>
        <v>-3.7480513904377344E-2</v>
      </c>
      <c r="I106" s="33">
        <v>969349</v>
      </c>
      <c r="J106" s="34">
        <f t="shared" si="20"/>
        <v>-1.7351839799851221E-2</v>
      </c>
    </row>
    <row r="107" spans="2:12" ht="15" hidden="1" customHeight="1" outlineLevel="1" x14ac:dyDescent="0.25">
      <c r="B107" s="18" t="s">
        <v>32</v>
      </c>
      <c r="C107" s="19">
        <v>456433</v>
      </c>
      <c r="D107" s="19"/>
      <c r="E107" s="21">
        <v>159849</v>
      </c>
      <c r="F107" s="22"/>
      <c r="G107" s="19">
        <v>132682</v>
      </c>
      <c r="H107" s="19"/>
      <c r="I107" s="21">
        <v>76217</v>
      </c>
      <c r="J107" s="22"/>
    </row>
    <row r="108" spans="2:12" ht="15" hidden="1" customHeight="1" outlineLevel="1" x14ac:dyDescent="0.25">
      <c r="B108" s="18" t="s">
        <v>33</v>
      </c>
      <c r="C108" s="19">
        <v>432537</v>
      </c>
      <c r="D108" s="19"/>
      <c r="E108" s="21">
        <v>152276</v>
      </c>
      <c r="F108" s="22"/>
      <c r="G108" s="19">
        <v>122871</v>
      </c>
      <c r="H108" s="19"/>
      <c r="I108" s="21">
        <v>73519</v>
      </c>
      <c r="J108" s="22"/>
    </row>
    <row r="109" spans="2:12" ht="15" hidden="1" customHeight="1" outlineLevel="1" x14ac:dyDescent="0.25">
      <c r="B109" s="18" t="s">
        <v>34</v>
      </c>
      <c r="C109" s="19">
        <v>487815</v>
      </c>
      <c r="D109" s="19"/>
      <c r="E109" s="21">
        <v>176861</v>
      </c>
      <c r="F109" s="22"/>
      <c r="G109" s="19">
        <v>145366</v>
      </c>
      <c r="H109" s="19"/>
      <c r="I109" s="21">
        <v>79046</v>
      </c>
      <c r="J109" s="22"/>
    </row>
    <row r="110" spans="2:12" ht="15" hidden="1" customHeight="1" outlineLevel="1" x14ac:dyDescent="0.25">
      <c r="B110" s="18" t="s">
        <v>35</v>
      </c>
      <c r="C110" s="19">
        <v>463926</v>
      </c>
      <c r="D110" s="19"/>
      <c r="E110" s="21">
        <v>163640</v>
      </c>
      <c r="F110" s="22"/>
      <c r="G110" s="19">
        <v>125810</v>
      </c>
      <c r="H110" s="19"/>
      <c r="I110" s="21">
        <v>91190</v>
      </c>
      <c r="J110" s="22"/>
    </row>
    <row r="111" spans="2:12" ht="15" hidden="1" customHeight="1" outlineLevel="1" x14ac:dyDescent="0.25">
      <c r="B111" s="18" t="s">
        <v>36</v>
      </c>
      <c r="C111" s="19">
        <v>532999</v>
      </c>
      <c r="D111" s="19"/>
      <c r="E111" s="21">
        <v>182235</v>
      </c>
      <c r="F111" s="22"/>
      <c r="G111" s="19">
        <v>144343</v>
      </c>
      <c r="H111" s="19"/>
      <c r="I111" s="21">
        <v>112929</v>
      </c>
      <c r="J111" s="22"/>
    </row>
    <row r="112" spans="2:12" ht="15" hidden="1" customHeight="1" outlineLevel="1" x14ac:dyDescent="0.25">
      <c r="B112" s="18" t="s">
        <v>37</v>
      </c>
      <c r="C112" s="19">
        <v>486146</v>
      </c>
      <c r="D112" s="19"/>
      <c r="E112" s="21">
        <v>167994</v>
      </c>
      <c r="F112" s="22"/>
      <c r="G112" s="19">
        <v>127674</v>
      </c>
      <c r="H112" s="19"/>
      <c r="I112" s="21">
        <v>103180</v>
      </c>
      <c r="J112" s="22"/>
    </row>
    <row r="113" spans="2:10" ht="15" hidden="1" customHeight="1" outlineLevel="1" x14ac:dyDescent="0.25">
      <c r="B113" s="18" t="s">
        <v>38</v>
      </c>
      <c r="C113" s="19">
        <v>425119</v>
      </c>
      <c r="D113" s="19"/>
      <c r="E113" s="21">
        <v>151042</v>
      </c>
      <c r="F113" s="22"/>
      <c r="G113" s="19">
        <v>114554</v>
      </c>
      <c r="H113" s="19"/>
      <c r="I113" s="21">
        <v>80105</v>
      </c>
      <c r="J113" s="22"/>
    </row>
    <row r="114" spans="2:10" ht="15" hidden="1" customHeight="1" outlineLevel="1" x14ac:dyDescent="0.25">
      <c r="B114" s="18" t="s">
        <v>39</v>
      </c>
      <c r="C114" s="19">
        <v>376398</v>
      </c>
      <c r="D114" s="19"/>
      <c r="E114" s="21">
        <v>132318</v>
      </c>
      <c r="F114" s="22"/>
      <c r="G114" s="19">
        <v>102984</v>
      </c>
      <c r="H114" s="19"/>
      <c r="I114" s="21">
        <v>69502</v>
      </c>
      <c r="J114" s="22"/>
    </row>
    <row r="115" spans="2:10" ht="15" hidden="1" customHeight="1" outlineLevel="1" x14ac:dyDescent="0.25">
      <c r="B115" s="18" t="s">
        <v>40</v>
      </c>
      <c r="C115" s="19">
        <v>476585</v>
      </c>
      <c r="D115" s="19"/>
      <c r="E115" s="21">
        <v>174042</v>
      </c>
      <c r="F115" s="22"/>
      <c r="G115" s="19">
        <v>132613</v>
      </c>
      <c r="H115" s="19"/>
      <c r="I115" s="21">
        <v>85147</v>
      </c>
      <c r="J115" s="22"/>
    </row>
    <row r="116" spans="2:10" ht="15" hidden="1" customHeight="1" outlineLevel="1" x14ac:dyDescent="0.25">
      <c r="B116" s="18" t="s">
        <v>41</v>
      </c>
      <c r="C116" s="19">
        <v>469736</v>
      </c>
      <c r="D116" s="19"/>
      <c r="E116" s="21">
        <v>167749</v>
      </c>
      <c r="F116" s="22"/>
      <c r="G116" s="19">
        <v>134943</v>
      </c>
      <c r="H116" s="19"/>
      <c r="I116" s="21">
        <v>78469</v>
      </c>
      <c r="J116" s="22"/>
    </row>
    <row r="117" spans="2:10" ht="15" hidden="1" customHeight="1" outlineLevel="1" x14ac:dyDescent="0.25">
      <c r="B117" s="18" t="s">
        <v>42</v>
      </c>
      <c r="C117" s="19">
        <v>421613</v>
      </c>
      <c r="D117" s="19"/>
      <c r="E117" s="21">
        <v>150745</v>
      </c>
      <c r="F117" s="22"/>
      <c r="G117" s="19">
        <v>118889</v>
      </c>
      <c r="H117" s="19"/>
      <c r="I117" s="21">
        <v>70799</v>
      </c>
      <c r="J117" s="22"/>
    </row>
    <row r="118" spans="2:10" ht="15" hidden="1" customHeight="1" outlineLevel="1" x14ac:dyDescent="0.25">
      <c r="B118" s="18" t="s">
        <v>43</v>
      </c>
      <c r="C118" s="19">
        <v>421706</v>
      </c>
      <c r="D118" s="19"/>
      <c r="E118" s="21">
        <v>152668</v>
      </c>
      <c r="F118" s="22"/>
      <c r="G118" s="19">
        <v>129774</v>
      </c>
      <c r="H118" s="19"/>
      <c r="I118" s="21">
        <v>66363</v>
      </c>
      <c r="J118" s="22"/>
    </row>
    <row r="119" spans="2:10" collapsed="1" x14ac:dyDescent="0.25">
      <c r="B119" s="32">
        <v>2006</v>
      </c>
      <c r="C119" s="33">
        <v>5451013</v>
      </c>
      <c r="D119" s="33"/>
      <c r="E119" s="33">
        <v>1931419</v>
      </c>
      <c r="F119" s="34"/>
      <c r="G119" s="33">
        <v>1532503</v>
      </c>
      <c r="H119" s="33"/>
      <c r="I119" s="33">
        <v>986466</v>
      </c>
      <c r="J119" s="34"/>
    </row>
    <row r="120" spans="2:10" ht="15" customHeight="1" x14ac:dyDescent="0.25">
      <c r="B120" s="235" t="s">
        <v>45</v>
      </c>
      <c r="C120" s="235"/>
      <c r="D120" s="235"/>
      <c r="E120" s="235"/>
      <c r="F120" s="235"/>
      <c r="G120" s="235"/>
      <c r="H120" s="235"/>
      <c r="I120" s="36"/>
      <c r="J120" s="36"/>
    </row>
  </sheetData>
  <mergeCells count="6">
    <mergeCell ref="B120:H120"/>
    <mergeCell ref="B5:J5"/>
    <mergeCell ref="C6:D6"/>
    <mergeCell ref="E6:F6"/>
    <mergeCell ref="G6:H6"/>
    <mergeCell ref="I6:J6"/>
  </mergeCells>
  <hyperlinks>
    <hyperlink ref="L10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OutlineSymbols="0" zoomScaleNormal="100" workbookViewId="0"/>
  </sheetViews>
  <sheetFormatPr baseColWidth="10" defaultRowHeight="12.75" x14ac:dyDescent="0.25"/>
  <cols>
    <col min="1" max="1" width="15.7109375" style="139" customWidth="1"/>
    <col min="2" max="2" width="23.7109375" style="139" customWidth="1"/>
    <col min="3" max="5" width="11.7109375" style="139" customWidth="1"/>
    <col min="6" max="6" width="11.42578125" style="139"/>
    <col min="7" max="7" width="23.7109375" style="139" customWidth="1"/>
    <col min="8" max="10" width="11.7109375" style="139" customWidth="1"/>
    <col min="11" max="11" width="10.7109375" style="139" customWidth="1"/>
    <col min="12" max="253" width="11.42578125" style="139"/>
    <col min="254" max="254" width="36.7109375" style="139" customWidth="1"/>
    <col min="255" max="255" width="12.7109375" style="139" customWidth="1"/>
    <col min="256" max="256" width="10.7109375" style="139" customWidth="1"/>
    <col min="257" max="257" width="12.7109375" style="139" customWidth="1"/>
    <col min="258" max="259" width="10.7109375" style="139" customWidth="1"/>
    <col min="260" max="266" width="11.42578125" style="139"/>
    <col min="267" max="267" width="13.28515625" style="139" customWidth="1"/>
    <col min="268" max="509" width="11.42578125" style="139"/>
    <col min="510" max="510" width="36.7109375" style="139" customWidth="1"/>
    <col min="511" max="511" width="12.7109375" style="139" customWidth="1"/>
    <col min="512" max="512" width="10.7109375" style="139" customWidth="1"/>
    <col min="513" max="513" width="12.7109375" style="139" customWidth="1"/>
    <col min="514" max="515" width="10.7109375" style="139" customWidth="1"/>
    <col min="516" max="522" width="11.42578125" style="139"/>
    <col min="523" max="523" width="13.28515625" style="139" customWidth="1"/>
    <col min="524" max="765" width="11.42578125" style="139"/>
    <col min="766" max="766" width="36.7109375" style="139" customWidth="1"/>
    <col min="767" max="767" width="12.7109375" style="139" customWidth="1"/>
    <col min="768" max="768" width="10.7109375" style="139" customWidth="1"/>
    <col min="769" max="769" width="12.7109375" style="139" customWidth="1"/>
    <col min="770" max="771" width="10.7109375" style="139" customWidth="1"/>
    <col min="772" max="778" width="11.42578125" style="139"/>
    <col min="779" max="779" width="13.28515625" style="139" customWidth="1"/>
    <col min="780" max="1021" width="11.42578125" style="139"/>
    <col min="1022" max="1022" width="36.7109375" style="139" customWidth="1"/>
    <col min="1023" max="1023" width="12.7109375" style="139" customWidth="1"/>
    <col min="1024" max="1024" width="10.7109375" style="139" customWidth="1"/>
    <col min="1025" max="1025" width="12.7109375" style="139" customWidth="1"/>
    <col min="1026" max="1027" width="10.7109375" style="139" customWidth="1"/>
    <col min="1028" max="1034" width="11.42578125" style="139"/>
    <col min="1035" max="1035" width="13.28515625" style="139" customWidth="1"/>
    <col min="1036" max="1277" width="11.42578125" style="139"/>
    <col min="1278" max="1278" width="36.7109375" style="139" customWidth="1"/>
    <col min="1279" max="1279" width="12.7109375" style="139" customWidth="1"/>
    <col min="1280" max="1280" width="10.7109375" style="139" customWidth="1"/>
    <col min="1281" max="1281" width="12.7109375" style="139" customWidth="1"/>
    <col min="1282" max="1283" width="10.7109375" style="139" customWidth="1"/>
    <col min="1284" max="1290" width="11.42578125" style="139"/>
    <col min="1291" max="1291" width="13.28515625" style="139" customWidth="1"/>
    <col min="1292" max="1533" width="11.42578125" style="139"/>
    <col min="1534" max="1534" width="36.7109375" style="139" customWidth="1"/>
    <col min="1535" max="1535" width="12.7109375" style="139" customWidth="1"/>
    <col min="1536" max="1536" width="10.7109375" style="139" customWidth="1"/>
    <col min="1537" max="1537" width="12.7109375" style="139" customWidth="1"/>
    <col min="1538" max="1539" width="10.7109375" style="139" customWidth="1"/>
    <col min="1540" max="1546" width="11.42578125" style="139"/>
    <col min="1547" max="1547" width="13.28515625" style="139" customWidth="1"/>
    <col min="1548" max="1789" width="11.42578125" style="139"/>
    <col min="1790" max="1790" width="36.7109375" style="139" customWidth="1"/>
    <col min="1791" max="1791" width="12.7109375" style="139" customWidth="1"/>
    <col min="1792" max="1792" width="10.7109375" style="139" customWidth="1"/>
    <col min="1793" max="1793" width="12.7109375" style="139" customWidth="1"/>
    <col min="1794" max="1795" width="10.7109375" style="139" customWidth="1"/>
    <col min="1796" max="1802" width="11.42578125" style="139"/>
    <col min="1803" max="1803" width="13.28515625" style="139" customWidth="1"/>
    <col min="1804" max="2045" width="11.42578125" style="139"/>
    <col min="2046" max="2046" width="36.7109375" style="139" customWidth="1"/>
    <col min="2047" max="2047" width="12.7109375" style="139" customWidth="1"/>
    <col min="2048" max="2048" width="10.7109375" style="139" customWidth="1"/>
    <col min="2049" max="2049" width="12.7109375" style="139" customWidth="1"/>
    <col min="2050" max="2051" width="10.7109375" style="139" customWidth="1"/>
    <col min="2052" max="2058" width="11.42578125" style="139"/>
    <col min="2059" max="2059" width="13.28515625" style="139" customWidth="1"/>
    <col min="2060" max="2301" width="11.42578125" style="139"/>
    <col min="2302" max="2302" width="36.7109375" style="139" customWidth="1"/>
    <col min="2303" max="2303" width="12.7109375" style="139" customWidth="1"/>
    <col min="2304" max="2304" width="10.7109375" style="139" customWidth="1"/>
    <col min="2305" max="2305" width="12.7109375" style="139" customWidth="1"/>
    <col min="2306" max="2307" width="10.7109375" style="139" customWidth="1"/>
    <col min="2308" max="2314" width="11.42578125" style="139"/>
    <col min="2315" max="2315" width="13.28515625" style="139" customWidth="1"/>
    <col min="2316" max="2557" width="11.42578125" style="139"/>
    <col min="2558" max="2558" width="36.7109375" style="139" customWidth="1"/>
    <col min="2559" max="2559" width="12.7109375" style="139" customWidth="1"/>
    <col min="2560" max="2560" width="10.7109375" style="139" customWidth="1"/>
    <col min="2561" max="2561" width="12.7109375" style="139" customWidth="1"/>
    <col min="2562" max="2563" width="10.7109375" style="139" customWidth="1"/>
    <col min="2564" max="2570" width="11.42578125" style="139"/>
    <col min="2571" max="2571" width="13.28515625" style="139" customWidth="1"/>
    <col min="2572" max="2813" width="11.42578125" style="139"/>
    <col min="2814" max="2814" width="36.7109375" style="139" customWidth="1"/>
    <col min="2815" max="2815" width="12.7109375" style="139" customWidth="1"/>
    <col min="2816" max="2816" width="10.7109375" style="139" customWidth="1"/>
    <col min="2817" max="2817" width="12.7109375" style="139" customWidth="1"/>
    <col min="2818" max="2819" width="10.7109375" style="139" customWidth="1"/>
    <col min="2820" max="2826" width="11.42578125" style="139"/>
    <col min="2827" max="2827" width="13.28515625" style="139" customWidth="1"/>
    <col min="2828" max="3069" width="11.42578125" style="139"/>
    <col min="3070" max="3070" width="36.7109375" style="139" customWidth="1"/>
    <col min="3071" max="3071" width="12.7109375" style="139" customWidth="1"/>
    <col min="3072" max="3072" width="10.7109375" style="139" customWidth="1"/>
    <col min="3073" max="3073" width="12.7109375" style="139" customWidth="1"/>
    <col min="3074" max="3075" width="10.7109375" style="139" customWidth="1"/>
    <col min="3076" max="3082" width="11.42578125" style="139"/>
    <col min="3083" max="3083" width="13.28515625" style="139" customWidth="1"/>
    <col min="3084" max="3325" width="11.42578125" style="139"/>
    <col min="3326" max="3326" width="36.7109375" style="139" customWidth="1"/>
    <col min="3327" max="3327" width="12.7109375" style="139" customWidth="1"/>
    <col min="3328" max="3328" width="10.7109375" style="139" customWidth="1"/>
    <col min="3329" max="3329" width="12.7109375" style="139" customWidth="1"/>
    <col min="3330" max="3331" width="10.7109375" style="139" customWidth="1"/>
    <col min="3332" max="3338" width="11.42578125" style="139"/>
    <col min="3339" max="3339" width="13.28515625" style="139" customWidth="1"/>
    <col min="3340" max="3581" width="11.42578125" style="139"/>
    <col min="3582" max="3582" width="36.7109375" style="139" customWidth="1"/>
    <col min="3583" max="3583" width="12.7109375" style="139" customWidth="1"/>
    <col min="3584" max="3584" width="10.7109375" style="139" customWidth="1"/>
    <col min="3585" max="3585" width="12.7109375" style="139" customWidth="1"/>
    <col min="3586" max="3587" width="10.7109375" style="139" customWidth="1"/>
    <col min="3588" max="3594" width="11.42578125" style="139"/>
    <col min="3595" max="3595" width="13.28515625" style="139" customWidth="1"/>
    <col min="3596" max="3837" width="11.42578125" style="139"/>
    <col min="3838" max="3838" width="36.7109375" style="139" customWidth="1"/>
    <col min="3839" max="3839" width="12.7109375" style="139" customWidth="1"/>
    <col min="3840" max="3840" width="10.7109375" style="139" customWidth="1"/>
    <col min="3841" max="3841" width="12.7109375" style="139" customWidth="1"/>
    <col min="3842" max="3843" width="10.7109375" style="139" customWidth="1"/>
    <col min="3844" max="3850" width="11.42578125" style="139"/>
    <col min="3851" max="3851" width="13.28515625" style="139" customWidth="1"/>
    <col min="3852" max="4093" width="11.42578125" style="139"/>
    <col min="4094" max="4094" width="36.7109375" style="139" customWidth="1"/>
    <col min="4095" max="4095" width="12.7109375" style="139" customWidth="1"/>
    <col min="4096" max="4096" width="10.7109375" style="139" customWidth="1"/>
    <col min="4097" max="4097" width="12.7109375" style="139" customWidth="1"/>
    <col min="4098" max="4099" width="10.7109375" style="139" customWidth="1"/>
    <col min="4100" max="4106" width="11.42578125" style="139"/>
    <col min="4107" max="4107" width="13.28515625" style="139" customWidth="1"/>
    <col min="4108" max="4349" width="11.42578125" style="139"/>
    <col min="4350" max="4350" width="36.7109375" style="139" customWidth="1"/>
    <col min="4351" max="4351" width="12.7109375" style="139" customWidth="1"/>
    <col min="4352" max="4352" width="10.7109375" style="139" customWidth="1"/>
    <col min="4353" max="4353" width="12.7109375" style="139" customWidth="1"/>
    <col min="4354" max="4355" width="10.7109375" style="139" customWidth="1"/>
    <col min="4356" max="4362" width="11.42578125" style="139"/>
    <col min="4363" max="4363" width="13.28515625" style="139" customWidth="1"/>
    <col min="4364" max="4605" width="11.42578125" style="139"/>
    <col min="4606" max="4606" width="36.7109375" style="139" customWidth="1"/>
    <col min="4607" max="4607" width="12.7109375" style="139" customWidth="1"/>
    <col min="4608" max="4608" width="10.7109375" style="139" customWidth="1"/>
    <col min="4609" max="4609" width="12.7109375" style="139" customWidth="1"/>
    <col min="4610" max="4611" width="10.7109375" style="139" customWidth="1"/>
    <col min="4612" max="4618" width="11.42578125" style="139"/>
    <col min="4619" max="4619" width="13.28515625" style="139" customWidth="1"/>
    <col min="4620" max="4861" width="11.42578125" style="139"/>
    <col min="4862" max="4862" width="36.7109375" style="139" customWidth="1"/>
    <col min="4863" max="4863" width="12.7109375" style="139" customWidth="1"/>
    <col min="4864" max="4864" width="10.7109375" style="139" customWidth="1"/>
    <col min="4865" max="4865" width="12.7109375" style="139" customWidth="1"/>
    <col min="4866" max="4867" width="10.7109375" style="139" customWidth="1"/>
    <col min="4868" max="4874" width="11.42578125" style="139"/>
    <col min="4875" max="4875" width="13.28515625" style="139" customWidth="1"/>
    <col min="4876" max="5117" width="11.42578125" style="139"/>
    <col min="5118" max="5118" width="36.7109375" style="139" customWidth="1"/>
    <col min="5119" max="5119" width="12.7109375" style="139" customWidth="1"/>
    <col min="5120" max="5120" width="10.7109375" style="139" customWidth="1"/>
    <col min="5121" max="5121" width="12.7109375" style="139" customWidth="1"/>
    <col min="5122" max="5123" width="10.7109375" style="139" customWidth="1"/>
    <col min="5124" max="5130" width="11.42578125" style="139"/>
    <col min="5131" max="5131" width="13.28515625" style="139" customWidth="1"/>
    <col min="5132" max="5373" width="11.42578125" style="139"/>
    <col min="5374" max="5374" width="36.7109375" style="139" customWidth="1"/>
    <col min="5375" max="5375" width="12.7109375" style="139" customWidth="1"/>
    <col min="5376" max="5376" width="10.7109375" style="139" customWidth="1"/>
    <col min="5377" max="5377" width="12.7109375" style="139" customWidth="1"/>
    <col min="5378" max="5379" width="10.7109375" style="139" customWidth="1"/>
    <col min="5380" max="5386" width="11.42578125" style="139"/>
    <col min="5387" max="5387" width="13.28515625" style="139" customWidth="1"/>
    <col min="5388" max="5629" width="11.42578125" style="139"/>
    <col min="5630" max="5630" width="36.7109375" style="139" customWidth="1"/>
    <col min="5631" max="5631" width="12.7109375" style="139" customWidth="1"/>
    <col min="5632" max="5632" width="10.7109375" style="139" customWidth="1"/>
    <col min="5633" max="5633" width="12.7109375" style="139" customWidth="1"/>
    <col min="5634" max="5635" width="10.7109375" style="139" customWidth="1"/>
    <col min="5636" max="5642" width="11.42578125" style="139"/>
    <col min="5643" max="5643" width="13.28515625" style="139" customWidth="1"/>
    <col min="5644" max="5885" width="11.42578125" style="139"/>
    <col min="5886" max="5886" width="36.7109375" style="139" customWidth="1"/>
    <col min="5887" max="5887" width="12.7109375" style="139" customWidth="1"/>
    <col min="5888" max="5888" width="10.7109375" style="139" customWidth="1"/>
    <col min="5889" max="5889" width="12.7109375" style="139" customWidth="1"/>
    <col min="5890" max="5891" width="10.7109375" style="139" customWidth="1"/>
    <col min="5892" max="5898" width="11.42578125" style="139"/>
    <col min="5899" max="5899" width="13.28515625" style="139" customWidth="1"/>
    <col min="5900" max="6141" width="11.42578125" style="139"/>
    <col min="6142" max="6142" width="36.7109375" style="139" customWidth="1"/>
    <col min="6143" max="6143" width="12.7109375" style="139" customWidth="1"/>
    <col min="6144" max="6144" width="10.7109375" style="139" customWidth="1"/>
    <col min="6145" max="6145" width="12.7109375" style="139" customWidth="1"/>
    <col min="6146" max="6147" width="10.7109375" style="139" customWidth="1"/>
    <col min="6148" max="6154" width="11.42578125" style="139"/>
    <col min="6155" max="6155" width="13.28515625" style="139" customWidth="1"/>
    <col min="6156" max="6397" width="11.42578125" style="139"/>
    <col min="6398" max="6398" width="36.7109375" style="139" customWidth="1"/>
    <col min="6399" max="6399" width="12.7109375" style="139" customWidth="1"/>
    <col min="6400" max="6400" width="10.7109375" style="139" customWidth="1"/>
    <col min="6401" max="6401" width="12.7109375" style="139" customWidth="1"/>
    <col min="6402" max="6403" width="10.7109375" style="139" customWidth="1"/>
    <col min="6404" max="6410" width="11.42578125" style="139"/>
    <col min="6411" max="6411" width="13.28515625" style="139" customWidth="1"/>
    <col min="6412" max="6653" width="11.42578125" style="139"/>
    <col min="6654" max="6654" width="36.7109375" style="139" customWidth="1"/>
    <col min="6655" max="6655" width="12.7109375" style="139" customWidth="1"/>
    <col min="6656" max="6656" width="10.7109375" style="139" customWidth="1"/>
    <col min="6657" max="6657" width="12.7109375" style="139" customWidth="1"/>
    <col min="6658" max="6659" width="10.7109375" style="139" customWidth="1"/>
    <col min="6660" max="6666" width="11.42578125" style="139"/>
    <col min="6667" max="6667" width="13.28515625" style="139" customWidth="1"/>
    <col min="6668" max="6909" width="11.42578125" style="139"/>
    <col min="6910" max="6910" width="36.7109375" style="139" customWidth="1"/>
    <col min="6911" max="6911" width="12.7109375" style="139" customWidth="1"/>
    <col min="6912" max="6912" width="10.7109375" style="139" customWidth="1"/>
    <col min="6913" max="6913" width="12.7109375" style="139" customWidth="1"/>
    <col min="6914" max="6915" width="10.7109375" style="139" customWidth="1"/>
    <col min="6916" max="6922" width="11.42578125" style="139"/>
    <col min="6923" max="6923" width="13.28515625" style="139" customWidth="1"/>
    <col min="6924" max="7165" width="11.42578125" style="139"/>
    <col min="7166" max="7166" width="36.7109375" style="139" customWidth="1"/>
    <col min="7167" max="7167" width="12.7109375" style="139" customWidth="1"/>
    <col min="7168" max="7168" width="10.7109375" style="139" customWidth="1"/>
    <col min="7169" max="7169" width="12.7109375" style="139" customWidth="1"/>
    <col min="7170" max="7171" width="10.7109375" style="139" customWidth="1"/>
    <col min="7172" max="7178" width="11.42578125" style="139"/>
    <col min="7179" max="7179" width="13.28515625" style="139" customWidth="1"/>
    <col min="7180" max="7421" width="11.42578125" style="139"/>
    <col min="7422" max="7422" width="36.7109375" style="139" customWidth="1"/>
    <col min="7423" max="7423" width="12.7109375" style="139" customWidth="1"/>
    <col min="7424" max="7424" width="10.7109375" style="139" customWidth="1"/>
    <col min="7425" max="7425" width="12.7109375" style="139" customWidth="1"/>
    <col min="7426" max="7427" width="10.7109375" style="139" customWidth="1"/>
    <col min="7428" max="7434" width="11.42578125" style="139"/>
    <col min="7435" max="7435" width="13.28515625" style="139" customWidth="1"/>
    <col min="7436" max="7677" width="11.42578125" style="139"/>
    <col min="7678" max="7678" width="36.7109375" style="139" customWidth="1"/>
    <col min="7679" max="7679" width="12.7109375" style="139" customWidth="1"/>
    <col min="7680" max="7680" width="10.7109375" style="139" customWidth="1"/>
    <col min="7681" max="7681" width="12.7109375" style="139" customWidth="1"/>
    <col min="7682" max="7683" width="10.7109375" style="139" customWidth="1"/>
    <col min="7684" max="7690" width="11.42578125" style="139"/>
    <col min="7691" max="7691" width="13.28515625" style="139" customWidth="1"/>
    <col min="7692" max="7933" width="11.42578125" style="139"/>
    <col min="7934" max="7934" width="36.7109375" style="139" customWidth="1"/>
    <col min="7935" max="7935" width="12.7109375" style="139" customWidth="1"/>
    <col min="7936" max="7936" width="10.7109375" style="139" customWidth="1"/>
    <col min="7937" max="7937" width="12.7109375" style="139" customWidth="1"/>
    <col min="7938" max="7939" width="10.7109375" style="139" customWidth="1"/>
    <col min="7940" max="7946" width="11.42578125" style="139"/>
    <col min="7947" max="7947" width="13.28515625" style="139" customWidth="1"/>
    <col min="7948" max="8189" width="11.42578125" style="139"/>
    <col min="8190" max="8190" width="36.7109375" style="139" customWidth="1"/>
    <col min="8191" max="8191" width="12.7109375" style="139" customWidth="1"/>
    <col min="8192" max="8192" width="10.7109375" style="139" customWidth="1"/>
    <col min="8193" max="8193" width="12.7109375" style="139" customWidth="1"/>
    <col min="8194" max="8195" width="10.7109375" style="139" customWidth="1"/>
    <col min="8196" max="8202" width="11.42578125" style="139"/>
    <col min="8203" max="8203" width="13.28515625" style="139" customWidth="1"/>
    <col min="8204" max="8445" width="11.42578125" style="139"/>
    <col min="8446" max="8446" width="36.7109375" style="139" customWidth="1"/>
    <col min="8447" max="8447" width="12.7109375" style="139" customWidth="1"/>
    <col min="8448" max="8448" width="10.7109375" style="139" customWidth="1"/>
    <col min="8449" max="8449" width="12.7109375" style="139" customWidth="1"/>
    <col min="8450" max="8451" width="10.7109375" style="139" customWidth="1"/>
    <col min="8452" max="8458" width="11.42578125" style="139"/>
    <col min="8459" max="8459" width="13.28515625" style="139" customWidth="1"/>
    <col min="8460" max="8701" width="11.42578125" style="139"/>
    <col min="8702" max="8702" width="36.7109375" style="139" customWidth="1"/>
    <col min="8703" max="8703" width="12.7109375" style="139" customWidth="1"/>
    <col min="8704" max="8704" width="10.7109375" style="139" customWidth="1"/>
    <col min="8705" max="8705" width="12.7109375" style="139" customWidth="1"/>
    <col min="8706" max="8707" width="10.7109375" style="139" customWidth="1"/>
    <col min="8708" max="8714" width="11.42578125" style="139"/>
    <col min="8715" max="8715" width="13.28515625" style="139" customWidth="1"/>
    <col min="8716" max="8957" width="11.42578125" style="139"/>
    <col min="8958" max="8958" width="36.7109375" style="139" customWidth="1"/>
    <col min="8959" max="8959" width="12.7109375" style="139" customWidth="1"/>
    <col min="8960" max="8960" width="10.7109375" style="139" customWidth="1"/>
    <col min="8961" max="8961" width="12.7109375" style="139" customWidth="1"/>
    <col min="8962" max="8963" width="10.7109375" style="139" customWidth="1"/>
    <col min="8964" max="8970" width="11.42578125" style="139"/>
    <col min="8971" max="8971" width="13.28515625" style="139" customWidth="1"/>
    <col min="8972" max="9213" width="11.42578125" style="139"/>
    <col min="9214" max="9214" width="36.7109375" style="139" customWidth="1"/>
    <col min="9215" max="9215" width="12.7109375" style="139" customWidth="1"/>
    <col min="9216" max="9216" width="10.7109375" style="139" customWidth="1"/>
    <col min="9217" max="9217" width="12.7109375" style="139" customWidth="1"/>
    <col min="9218" max="9219" width="10.7109375" style="139" customWidth="1"/>
    <col min="9220" max="9226" width="11.42578125" style="139"/>
    <col min="9227" max="9227" width="13.28515625" style="139" customWidth="1"/>
    <col min="9228" max="9469" width="11.42578125" style="139"/>
    <col min="9470" max="9470" width="36.7109375" style="139" customWidth="1"/>
    <col min="9471" max="9471" width="12.7109375" style="139" customWidth="1"/>
    <col min="9472" max="9472" width="10.7109375" style="139" customWidth="1"/>
    <col min="9473" max="9473" width="12.7109375" style="139" customWidth="1"/>
    <col min="9474" max="9475" width="10.7109375" style="139" customWidth="1"/>
    <col min="9476" max="9482" width="11.42578125" style="139"/>
    <col min="9483" max="9483" width="13.28515625" style="139" customWidth="1"/>
    <col min="9484" max="9725" width="11.42578125" style="139"/>
    <col min="9726" max="9726" width="36.7109375" style="139" customWidth="1"/>
    <col min="9727" max="9727" width="12.7109375" style="139" customWidth="1"/>
    <col min="9728" max="9728" width="10.7109375" style="139" customWidth="1"/>
    <col min="9729" max="9729" width="12.7109375" style="139" customWidth="1"/>
    <col min="9730" max="9731" width="10.7109375" style="139" customWidth="1"/>
    <col min="9732" max="9738" width="11.42578125" style="139"/>
    <col min="9739" max="9739" width="13.28515625" style="139" customWidth="1"/>
    <col min="9740" max="9981" width="11.42578125" style="139"/>
    <col min="9982" max="9982" width="36.7109375" style="139" customWidth="1"/>
    <col min="9983" max="9983" width="12.7109375" style="139" customWidth="1"/>
    <col min="9984" max="9984" width="10.7109375" style="139" customWidth="1"/>
    <col min="9985" max="9985" width="12.7109375" style="139" customWidth="1"/>
    <col min="9986" max="9987" width="10.7109375" style="139" customWidth="1"/>
    <col min="9988" max="9994" width="11.42578125" style="139"/>
    <col min="9995" max="9995" width="13.28515625" style="139" customWidth="1"/>
    <col min="9996" max="10237" width="11.42578125" style="139"/>
    <col min="10238" max="10238" width="36.7109375" style="139" customWidth="1"/>
    <col min="10239" max="10239" width="12.7109375" style="139" customWidth="1"/>
    <col min="10240" max="10240" width="10.7109375" style="139" customWidth="1"/>
    <col min="10241" max="10241" width="12.7109375" style="139" customWidth="1"/>
    <col min="10242" max="10243" width="10.7109375" style="139" customWidth="1"/>
    <col min="10244" max="10250" width="11.42578125" style="139"/>
    <col min="10251" max="10251" width="13.28515625" style="139" customWidth="1"/>
    <col min="10252" max="10493" width="11.42578125" style="139"/>
    <col min="10494" max="10494" width="36.7109375" style="139" customWidth="1"/>
    <col min="10495" max="10495" width="12.7109375" style="139" customWidth="1"/>
    <col min="10496" max="10496" width="10.7109375" style="139" customWidth="1"/>
    <col min="10497" max="10497" width="12.7109375" style="139" customWidth="1"/>
    <col min="10498" max="10499" width="10.7109375" style="139" customWidth="1"/>
    <col min="10500" max="10506" width="11.42578125" style="139"/>
    <col min="10507" max="10507" width="13.28515625" style="139" customWidth="1"/>
    <col min="10508" max="10749" width="11.42578125" style="139"/>
    <col min="10750" max="10750" width="36.7109375" style="139" customWidth="1"/>
    <col min="10751" max="10751" width="12.7109375" style="139" customWidth="1"/>
    <col min="10752" max="10752" width="10.7109375" style="139" customWidth="1"/>
    <col min="10753" max="10753" width="12.7109375" style="139" customWidth="1"/>
    <col min="10754" max="10755" width="10.7109375" style="139" customWidth="1"/>
    <col min="10756" max="10762" width="11.42578125" style="139"/>
    <col min="10763" max="10763" width="13.28515625" style="139" customWidth="1"/>
    <col min="10764" max="11005" width="11.42578125" style="139"/>
    <col min="11006" max="11006" width="36.7109375" style="139" customWidth="1"/>
    <col min="11007" max="11007" width="12.7109375" style="139" customWidth="1"/>
    <col min="11008" max="11008" width="10.7109375" style="139" customWidth="1"/>
    <col min="11009" max="11009" width="12.7109375" style="139" customWidth="1"/>
    <col min="11010" max="11011" width="10.7109375" style="139" customWidth="1"/>
    <col min="11012" max="11018" width="11.42578125" style="139"/>
    <col min="11019" max="11019" width="13.28515625" style="139" customWidth="1"/>
    <col min="11020" max="11261" width="11.42578125" style="139"/>
    <col min="11262" max="11262" width="36.7109375" style="139" customWidth="1"/>
    <col min="11263" max="11263" width="12.7109375" style="139" customWidth="1"/>
    <col min="11264" max="11264" width="10.7109375" style="139" customWidth="1"/>
    <col min="11265" max="11265" width="12.7109375" style="139" customWidth="1"/>
    <col min="11266" max="11267" width="10.7109375" style="139" customWidth="1"/>
    <col min="11268" max="11274" width="11.42578125" style="139"/>
    <col min="11275" max="11275" width="13.28515625" style="139" customWidth="1"/>
    <col min="11276" max="11517" width="11.42578125" style="139"/>
    <col min="11518" max="11518" width="36.7109375" style="139" customWidth="1"/>
    <col min="11519" max="11519" width="12.7109375" style="139" customWidth="1"/>
    <col min="11520" max="11520" width="10.7109375" style="139" customWidth="1"/>
    <col min="11521" max="11521" width="12.7109375" style="139" customWidth="1"/>
    <col min="11522" max="11523" width="10.7109375" style="139" customWidth="1"/>
    <col min="11524" max="11530" width="11.42578125" style="139"/>
    <col min="11531" max="11531" width="13.28515625" style="139" customWidth="1"/>
    <col min="11532" max="11773" width="11.42578125" style="139"/>
    <col min="11774" max="11774" width="36.7109375" style="139" customWidth="1"/>
    <col min="11775" max="11775" width="12.7109375" style="139" customWidth="1"/>
    <col min="11776" max="11776" width="10.7109375" style="139" customWidth="1"/>
    <col min="11777" max="11777" width="12.7109375" style="139" customWidth="1"/>
    <col min="11778" max="11779" width="10.7109375" style="139" customWidth="1"/>
    <col min="11780" max="11786" width="11.42578125" style="139"/>
    <col min="11787" max="11787" width="13.28515625" style="139" customWidth="1"/>
    <col min="11788" max="12029" width="11.42578125" style="139"/>
    <col min="12030" max="12030" width="36.7109375" style="139" customWidth="1"/>
    <col min="12031" max="12031" width="12.7109375" style="139" customWidth="1"/>
    <col min="12032" max="12032" width="10.7109375" style="139" customWidth="1"/>
    <col min="12033" max="12033" width="12.7109375" style="139" customWidth="1"/>
    <col min="12034" max="12035" width="10.7109375" style="139" customWidth="1"/>
    <col min="12036" max="12042" width="11.42578125" style="139"/>
    <col min="12043" max="12043" width="13.28515625" style="139" customWidth="1"/>
    <col min="12044" max="12285" width="11.42578125" style="139"/>
    <col min="12286" max="12286" width="36.7109375" style="139" customWidth="1"/>
    <col min="12287" max="12287" width="12.7109375" style="139" customWidth="1"/>
    <col min="12288" max="12288" width="10.7109375" style="139" customWidth="1"/>
    <col min="12289" max="12289" width="12.7109375" style="139" customWidth="1"/>
    <col min="12290" max="12291" width="10.7109375" style="139" customWidth="1"/>
    <col min="12292" max="12298" width="11.42578125" style="139"/>
    <col min="12299" max="12299" width="13.28515625" style="139" customWidth="1"/>
    <col min="12300" max="12541" width="11.42578125" style="139"/>
    <col min="12542" max="12542" width="36.7109375" style="139" customWidth="1"/>
    <col min="12543" max="12543" width="12.7109375" style="139" customWidth="1"/>
    <col min="12544" max="12544" width="10.7109375" style="139" customWidth="1"/>
    <col min="12545" max="12545" width="12.7109375" style="139" customWidth="1"/>
    <col min="12546" max="12547" width="10.7109375" style="139" customWidth="1"/>
    <col min="12548" max="12554" width="11.42578125" style="139"/>
    <col min="12555" max="12555" width="13.28515625" style="139" customWidth="1"/>
    <col min="12556" max="12797" width="11.42578125" style="139"/>
    <col min="12798" max="12798" width="36.7109375" style="139" customWidth="1"/>
    <col min="12799" max="12799" width="12.7109375" style="139" customWidth="1"/>
    <col min="12800" max="12800" width="10.7109375" style="139" customWidth="1"/>
    <col min="12801" max="12801" width="12.7109375" style="139" customWidth="1"/>
    <col min="12802" max="12803" width="10.7109375" style="139" customWidth="1"/>
    <col min="12804" max="12810" width="11.42578125" style="139"/>
    <col min="12811" max="12811" width="13.28515625" style="139" customWidth="1"/>
    <col min="12812" max="13053" width="11.42578125" style="139"/>
    <col min="13054" max="13054" width="36.7109375" style="139" customWidth="1"/>
    <col min="13055" max="13055" width="12.7109375" style="139" customWidth="1"/>
    <col min="13056" max="13056" width="10.7109375" style="139" customWidth="1"/>
    <col min="13057" max="13057" width="12.7109375" style="139" customWidth="1"/>
    <col min="13058" max="13059" width="10.7109375" style="139" customWidth="1"/>
    <col min="13060" max="13066" width="11.42578125" style="139"/>
    <col min="13067" max="13067" width="13.28515625" style="139" customWidth="1"/>
    <col min="13068" max="13309" width="11.42578125" style="139"/>
    <col min="13310" max="13310" width="36.7109375" style="139" customWidth="1"/>
    <col min="13311" max="13311" width="12.7109375" style="139" customWidth="1"/>
    <col min="13312" max="13312" width="10.7109375" style="139" customWidth="1"/>
    <col min="13313" max="13313" width="12.7109375" style="139" customWidth="1"/>
    <col min="13314" max="13315" width="10.7109375" style="139" customWidth="1"/>
    <col min="13316" max="13322" width="11.42578125" style="139"/>
    <col min="13323" max="13323" width="13.28515625" style="139" customWidth="1"/>
    <col min="13324" max="13565" width="11.42578125" style="139"/>
    <col min="13566" max="13566" width="36.7109375" style="139" customWidth="1"/>
    <col min="13567" max="13567" width="12.7109375" style="139" customWidth="1"/>
    <col min="13568" max="13568" width="10.7109375" style="139" customWidth="1"/>
    <col min="13569" max="13569" width="12.7109375" style="139" customWidth="1"/>
    <col min="13570" max="13571" width="10.7109375" style="139" customWidth="1"/>
    <col min="13572" max="13578" width="11.42578125" style="139"/>
    <col min="13579" max="13579" width="13.28515625" style="139" customWidth="1"/>
    <col min="13580" max="13821" width="11.42578125" style="139"/>
    <col min="13822" max="13822" width="36.7109375" style="139" customWidth="1"/>
    <col min="13823" max="13823" width="12.7109375" style="139" customWidth="1"/>
    <col min="13824" max="13824" width="10.7109375" style="139" customWidth="1"/>
    <col min="13825" max="13825" width="12.7109375" style="139" customWidth="1"/>
    <col min="13826" max="13827" width="10.7109375" style="139" customWidth="1"/>
    <col min="13828" max="13834" width="11.42578125" style="139"/>
    <col min="13835" max="13835" width="13.28515625" style="139" customWidth="1"/>
    <col min="13836" max="14077" width="11.42578125" style="139"/>
    <col min="14078" max="14078" width="36.7109375" style="139" customWidth="1"/>
    <col min="14079" max="14079" width="12.7109375" style="139" customWidth="1"/>
    <col min="14080" max="14080" width="10.7109375" style="139" customWidth="1"/>
    <col min="14081" max="14081" width="12.7109375" style="139" customWidth="1"/>
    <col min="14082" max="14083" width="10.7109375" style="139" customWidth="1"/>
    <col min="14084" max="14090" width="11.42578125" style="139"/>
    <col min="14091" max="14091" width="13.28515625" style="139" customWidth="1"/>
    <col min="14092" max="14333" width="11.42578125" style="139"/>
    <col min="14334" max="14334" width="36.7109375" style="139" customWidth="1"/>
    <col min="14335" max="14335" width="12.7109375" style="139" customWidth="1"/>
    <col min="14336" max="14336" width="10.7109375" style="139" customWidth="1"/>
    <col min="14337" max="14337" width="12.7109375" style="139" customWidth="1"/>
    <col min="14338" max="14339" width="10.7109375" style="139" customWidth="1"/>
    <col min="14340" max="14346" width="11.42578125" style="139"/>
    <col min="14347" max="14347" width="13.28515625" style="139" customWidth="1"/>
    <col min="14348" max="14589" width="11.42578125" style="139"/>
    <col min="14590" max="14590" width="36.7109375" style="139" customWidth="1"/>
    <col min="14591" max="14591" width="12.7109375" style="139" customWidth="1"/>
    <col min="14592" max="14592" width="10.7109375" style="139" customWidth="1"/>
    <col min="14593" max="14593" width="12.7109375" style="139" customWidth="1"/>
    <col min="14594" max="14595" width="10.7109375" style="139" customWidth="1"/>
    <col min="14596" max="14602" width="11.42578125" style="139"/>
    <col min="14603" max="14603" width="13.28515625" style="139" customWidth="1"/>
    <col min="14604" max="14845" width="11.42578125" style="139"/>
    <col min="14846" max="14846" width="36.7109375" style="139" customWidth="1"/>
    <col min="14847" max="14847" width="12.7109375" style="139" customWidth="1"/>
    <col min="14848" max="14848" width="10.7109375" style="139" customWidth="1"/>
    <col min="14849" max="14849" width="12.7109375" style="139" customWidth="1"/>
    <col min="14850" max="14851" width="10.7109375" style="139" customWidth="1"/>
    <col min="14852" max="14858" width="11.42578125" style="139"/>
    <col min="14859" max="14859" width="13.28515625" style="139" customWidth="1"/>
    <col min="14860" max="15101" width="11.42578125" style="139"/>
    <col min="15102" max="15102" width="36.7109375" style="139" customWidth="1"/>
    <col min="15103" max="15103" width="12.7109375" style="139" customWidth="1"/>
    <col min="15104" max="15104" width="10.7109375" style="139" customWidth="1"/>
    <col min="15105" max="15105" width="12.7109375" style="139" customWidth="1"/>
    <col min="15106" max="15107" width="10.7109375" style="139" customWidth="1"/>
    <col min="15108" max="15114" width="11.42578125" style="139"/>
    <col min="15115" max="15115" width="13.28515625" style="139" customWidth="1"/>
    <col min="15116" max="15357" width="11.42578125" style="139"/>
    <col min="15358" max="15358" width="36.7109375" style="139" customWidth="1"/>
    <col min="15359" max="15359" width="12.7109375" style="139" customWidth="1"/>
    <col min="15360" max="15360" width="10.7109375" style="139" customWidth="1"/>
    <col min="15361" max="15361" width="12.7109375" style="139" customWidth="1"/>
    <col min="15362" max="15363" width="10.7109375" style="139" customWidth="1"/>
    <col min="15364" max="15370" width="11.42578125" style="139"/>
    <col min="15371" max="15371" width="13.28515625" style="139" customWidth="1"/>
    <col min="15372" max="15613" width="11.42578125" style="139"/>
    <col min="15614" max="15614" width="36.7109375" style="139" customWidth="1"/>
    <col min="15615" max="15615" width="12.7109375" style="139" customWidth="1"/>
    <col min="15616" max="15616" width="10.7109375" style="139" customWidth="1"/>
    <col min="15617" max="15617" width="12.7109375" style="139" customWidth="1"/>
    <col min="15618" max="15619" width="10.7109375" style="139" customWidth="1"/>
    <col min="15620" max="15626" width="11.42578125" style="139"/>
    <col min="15627" max="15627" width="13.28515625" style="139" customWidth="1"/>
    <col min="15628" max="15869" width="11.42578125" style="139"/>
    <col min="15870" max="15870" width="36.7109375" style="139" customWidth="1"/>
    <col min="15871" max="15871" width="12.7109375" style="139" customWidth="1"/>
    <col min="15872" max="15872" width="10.7109375" style="139" customWidth="1"/>
    <col min="15873" max="15873" width="12.7109375" style="139" customWidth="1"/>
    <col min="15874" max="15875" width="10.7109375" style="139" customWidth="1"/>
    <col min="15876" max="15882" width="11.42578125" style="139"/>
    <col min="15883" max="15883" width="13.28515625" style="139" customWidth="1"/>
    <col min="15884" max="16125" width="11.42578125" style="139"/>
    <col min="16126" max="16126" width="36.7109375" style="139" customWidth="1"/>
    <col min="16127" max="16127" width="12.7109375" style="139" customWidth="1"/>
    <col min="16128" max="16128" width="10.7109375" style="139" customWidth="1"/>
    <col min="16129" max="16129" width="12.7109375" style="139" customWidth="1"/>
    <col min="16130" max="16131" width="10.7109375" style="139" customWidth="1"/>
    <col min="16132" max="16138" width="11.42578125" style="139"/>
    <col min="16139" max="16139" width="13.28515625" style="139" customWidth="1"/>
    <col min="16140" max="16384" width="11.42578125" style="139"/>
  </cols>
  <sheetData>
    <row r="1" spans="2:10" ht="15" customHeight="1" x14ac:dyDescent="0.25">
      <c r="B1" s="138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39" t="s">
        <v>111</v>
      </c>
      <c r="C5" s="239"/>
      <c r="D5" s="239"/>
      <c r="E5" s="239"/>
      <c r="G5" s="239" t="s">
        <v>112</v>
      </c>
      <c r="H5" s="239"/>
      <c r="I5" s="239"/>
      <c r="J5" s="239"/>
    </row>
    <row r="6" spans="2:10" ht="41.25" customHeight="1" x14ac:dyDescent="0.25">
      <c r="B6" s="105" t="s">
        <v>61</v>
      </c>
      <c r="C6" s="39" t="str">
        <f>actualizaciones!$A$3</f>
        <v>acum. julio 2013</v>
      </c>
      <c r="D6" s="39" t="str">
        <f>actualizaciones!$A$2</f>
        <v>acum. julio 2014</v>
      </c>
      <c r="E6" s="60" t="s">
        <v>113</v>
      </c>
      <c r="F6" s="140"/>
      <c r="G6" s="105" t="s">
        <v>61</v>
      </c>
      <c r="H6" s="39" t="str">
        <f>actualizaciones!$A$3</f>
        <v>acum. julio 2013</v>
      </c>
      <c r="I6" s="39" t="str">
        <f>actualizaciones!$A$2</f>
        <v>acum. julio 2014</v>
      </c>
      <c r="J6" s="60" t="s">
        <v>113</v>
      </c>
    </row>
    <row r="7" spans="2:10" x14ac:dyDescent="0.25">
      <c r="B7" s="107" t="s">
        <v>62</v>
      </c>
      <c r="C7" s="108"/>
      <c r="D7" s="108"/>
      <c r="E7" s="108"/>
      <c r="F7" s="140"/>
      <c r="G7" s="107" t="s">
        <v>62</v>
      </c>
      <c r="H7" s="108"/>
      <c r="I7" s="108"/>
      <c r="J7" s="108"/>
    </row>
    <row r="8" spans="2:10" ht="15" customHeight="1" x14ac:dyDescent="0.25">
      <c r="B8" s="141" t="s">
        <v>114</v>
      </c>
      <c r="C8" s="142">
        <v>8.2114194717918423</v>
      </c>
      <c r="D8" s="142">
        <v>8.3076843239635938</v>
      </c>
      <c r="E8" s="143">
        <f>(D8-C8)</f>
        <v>9.6264852171751514E-2</v>
      </c>
      <c r="F8" s="140"/>
      <c r="G8" s="141" t="s">
        <v>114</v>
      </c>
      <c r="H8" s="142">
        <v>8.3592295069098412</v>
      </c>
      <c r="I8" s="142">
        <v>8.2110536687586144</v>
      </c>
      <c r="J8" s="143">
        <f>(I8-H8)</f>
        <v>-0.14817583815122681</v>
      </c>
    </row>
    <row r="9" spans="2:10" ht="15" customHeight="1" x14ac:dyDescent="0.25">
      <c r="B9" s="107" t="s">
        <v>64</v>
      </c>
      <c r="C9" s="144"/>
      <c r="D9" s="144"/>
      <c r="E9" s="144"/>
      <c r="F9" s="140"/>
      <c r="G9" s="107" t="s">
        <v>64</v>
      </c>
      <c r="H9" s="144"/>
      <c r="I9" s="144"/>
      <c r="J9" s="144"/>
    </row>
    <row r="10" spans="2:10" ht="15" customHeight="1" x14ac:dyDescent="0.25">
      <c r="B10" s="134" t="s">
        <v>65</v>
      </c>
      <c r="C10" s="145">
        <v>7.9757487286419781</v>
      </c>
      <c r="D10" s="145">
        <v>7.9938795524747981</v>
      </c>
      <c r="E10" s="146">
        <f>(D10-C10)</f>
        <v>1.8130823832819942E-2</v>
      </c>
      <c r="F10" s="140"/>
      <c r="G10" s="134" t="s">
        <v>65</v>
      </c>
      <c r="H10" s="145">
        <v>8.2853381412948899</v>
      </c>
      <c r="I10" s="145">
        <v>8.0946998478008751</v>
      </c>
      <c r="J10" s="146">
        <f t="shared" ref="J10:J15" si="0">(I10-H10)</f>
        <v>-0.19063829349401473</v>
      </c>
    </row>
    <row r="11" spans="2:10" hidden="1" x14ac:dyDescent="0.25">
      <c r="B11" s="134"/>
      <c r="C11" s="145"/>
      <c r="D11" s="145"/>
      <c r="E11" s="146"/>
      <c r="F11" s="140"/>
      <c r="G11" s="147" t="s">
        <v>66</v>
      </c>
      <c r="H11" s="148">
        <v>7.5148850327079009</v>
      </c>
      <c r="I11" s="148">
        <v>6.9545005660331913</v>
      </c>
      <c r="J11" s="149">
        <f t="shared" si="0"/>
        <v>-0.56038446667470954</v>
      </c>
    </row>
    <row r="12" spans="2:10" hidden="1" x14ac:dyDescent="0.25">
      <c r="B12" s="134"/>
      <c r="C12" s="145"/>
      <c r="D12" s="145"/>
      <c r="E12" s="146"/>
      <c r="F12" s="140"/>
      <c r="G12" s="147" t="s">
        <v>67</v>
      </c>
      <c r="H12" s="148">
        <v>8.6520194699450617</v>
      </c>
      <c r="I12" s="148">
        <v>8.648040500297796</v>
      </c>
      <c r="J12" s="149">
        <f t="shared" si="0"/>
        <v>-3.9789696472656289E-3</v>
      </c>
    </row>
    <row r="13" spans="2:10" ht="15" customHeight="1" x14ac:dyDescent="0.25">
      <c r="B13" s="147" t="s">
        <v>66</v>
      </c>
      <c r="C13" s="148">
        <v>7.5688551097308192</v>
      </c>
      <c r="D13" s="148">
        <v>7.3907966888300676</v>
      </c>
      <c r="E13" s="149">
        <f>(D13-C13)</f>
        <v>-0.17805842090075163</v>
      </c>
      <c r="F13" s="140"/>
      <c r="G13" s="147" t="s">
        <v>68</v>
      </c>
      <c r="H13" s="148">
        <f>'pernocta municipio y catego'!J13/'Alojados tipología y categoría'!J13</f>
        <v>8.4405714868418169</v>
      </c>
      <c r="I13" s="148">
        <f>'pernocta municipio y catego'!L13/'Alojados tipología y categoría'!L13</f>
        <v>8.4083724481621989</v>
      </c>
      <c r="J13" s="149">
        <f t="shared" si="0"/>
        <v>-3.2199038679618042E-2</v>
      </c>
    </row>
    <row r="14" spans="2:10" ht="15" customHeight="1" x14ac:dyDescent="0.25">
      <c r="B14" s="147" t="s">
        <v>67</v>
      </c>
      <c r="C14" s="148">
        <v>8.0030849377123445</v>
      </c>
      <c r="D14" s="148">
        <v>8.0830867171369576</v>
      </c>
      <c r="E14" s="149">
        <f>(D14-C14)</f>
        <v>8.0001779424613062E-2</v>
      </c>
      <c r="F14" s="140"/>
      <c r="G14" s="147" t="s">
        <v>69</v>
      </c>
      <c r="H14" s="148">
        <v>8.1092633869807109</v>
      </c>
      <c r="I14" s="148">
        <v>7.5554584498601676</v>
      </c>
      <c r="J14" s="149">
        <f t="shared" si="0"/>
        <v>-0.55380493712054335</v>
      </c>
    </row>
    <row r="15" spans="2:10" ht="15" customHeight="1" x14ac:dyDescent="0.25">
      <c r="B15" s="147" t="s">
        <v>69</v>
      </c>
      <c r="C15" s="148">
        <v>8.5095344304458784</v>
      </c>
      <c r="D15" s="148">
        <v>8.3713970922483067</v>
      </c>
      <c r="E15" s="149">
        <f>(D15-C15)</f>
        <v>-0.13813733819757168</v>
      </c>
      <c r="F15" s="140"/>
      <c r="G15" s="147" t="s">
        <v>70</v>
      </c>
      <c r="H15" s="148">
        <v>6.0837318239484723</v>
      </c>
      <c r="I15" s="148">
        <v>5.7448662640207075</v>
      </c>
      <c r="J15" s="149">
        <f t="shared" si="0"/>
        <v>-0.33886555992776479</v>
      </c>
    </row>
    <row r="16" spans="2:10" ht="15" customHeight="1" x14ac:dyDescent="0.25">
      <c r="B16" s="147" t="s">
        <v>70</v>
      </c>
      <c r="C16" s="148">
        <v>7.330750798722045</v>
      </c>
      <c r="D16" s="148">
        <v>7.6207542559257151</v>
      </c>
      <c r="E16" s="149">
        <f>(D16-C16)</f>
        <v>0.29000345720367005</v>
      </c>
      <c r="F16" s="140"/>
      <c r="G16" s="107" t="s">
        <v>71</v>
      </c>
      <c r="H16" s="144"/>
      <c r="I16" s="144"/>
      <c r="J16" s="144"/>
    </row>
    <row r="17" spans="2:12" ht="15" customHeight="1" x14ac:dyDescent="0.25">
      <c r="B17" s="107" t="s">
        <v>71</v>
      </c>
      <c r="C17" s="144"/>
      <c r="D17" s="144"/>
      <c r="E17" s="144"/>
      <c r="F17" s="140"/>
      <c r="G17" s="134" t="s">
        <v>72</v>
      </c>
      <c r="H17" s="145">
        <v>8.4322085950347727</v>
      </c>
      <c r="I17" s="145">
        <v>8.3300267954644944</v>
      </c>
      <c r="J17" s="146">
        <f>(I17-H17)</f>
        <v>-0.10218179957027829</v>
      </c>
    </row>
    <row r="18" spans="2:12" ht="15" customHeight="1" x14ac:dyDescent="0.25">
      <c r="B18" s="134" t="s">
        <v>72</v>
      </c>
      <c r="C18" s="145">
        <v>8.7484558019485963</v>
      </c>
      <c r="D18" s="145">
        <v>9.143181947365429</v>
      </c>
      <c r="E18" s="146">
        <f>(D18-C18)</f>
        <v>0.39472614541683271</v>
      </c>
      <c r="F18" s="140"/>
      <c r="G18" s="240" t="s">
        <v>99</v>
      </c>
      <c r="H18" s="240"/>
      <c r="I18" s="240"/>
      <c r="J18" s="240"/>
    </row>
    <row r="19" spans="2:12" ht="20.25" customHeight="1" x14ac:dyDescent="0.25">
      <c r="B19" s="240" t="s">
        <v>99</v>
      </c>
      <c r="C19" s="240"/>
      <c r="D19" s="240"/>
      <c r="E19" s="240"/>
      <c r="F19" s="140"/>
      <c r="G19" s="240"/>
      <c r="H19" s="240"/>
      <c r="I19" s="240"/>
      <c r="J19" s="240"/>
    </row>
    <row r="20" spans="2:12" ht="20.100000000000001" customHeight="1" x14ac:dyDescent="0.25"/>
    <row r="21" spans="2:12" ht="51.75" customHeight="1" x14ac:dyDescent="0.25">
      <c r="B21" s="239" t="s">
        <v>115</v>
      </c>
      <c r="C21" s="239"/>
      <c r="D21" s="239"/>
      <c r="E21" s="239"/>
      <c r="G21" s="239" t="s">
        <v>116</v>
      </c>
      <c r="H21" s="239"/>
      <c r="I21" s="239"/>
      <c r="J21" s="239"/>
    </row>
    <row r="22" spans="2:12" ht="25.5" x14ac:dyDescent="0.25">
      <c r="B22" s="105" t="s">
        <v>61</v>
      </c>
      <c r="C22" s="39" t="str">
        <f>actualizaciones!$A$3</f>
        <v>acum. julio 2013</v>
      </c>
      <c r="D22" s="39" t="str">
        <f>actualizaciones!$A$2</f>
        <v>acum. julio 2014</v>
      </c>
      <c r="E22" s="60" t="s">
        <v>113</v>
      </c>
      <c r="F22" s="140"/>
      <c r="G22" s="243"/>
      <c r="H22" s="243"/>
      <c r="I22" s="243"/>
      <c r="J22" s="243"/>
      <c r="L22" s="54" t="s">
        <v>44</v>
      </c>
    </row>
    <row r="23" spans="2:12" ht="15" customHeight="1" x14ac:dyDescent="0.25">
      <c r="B23" s="107" t="s">
        <v>62</v>
      </c>
      <c r="C23" s="108"/>
      <c r="D23" s="108"/>
      <c r="E23" s="108"/>
      <c r="F23" s="140"/>
      <c r="G23" s="105" t="s">
        <v>61</v>
      </c>
      <c r="H23" s="39" t="str">
        <f>actualizaciones!$A$3</f>
        <v>acum. julio 2013</v>
      </c>
      <c r="I23" s="39" t="str">
        <f>actualizaciones!$A$2</f>
        <v>acum. julio 2014</v>
      </c>
      <c r="J23" s="60" t="s">
        <v>113</v>
      </c>
    </row>
    <row r="24" spans="2:12" ht="15" customHeight="1" x14ac:dyDescent="0.25">
      <c r="B24" s="141" t="s">
        <v>114</v>
      </c>
      <c r="C24" s="142">
        <v>7.5982960809373754</v>
      </c>
      <c r="D24" s="142">
        <v>7.5868511364488782</v>
      </c>
      <c r="E24" s="143">
        <f>(D24-C24)</f>
        <v>-1.14449444884972E-2</v>
      </c>
      <c r="F24" s="140"/>
      <c r="G24" s="107" t="s">
        <v>62</v>
      </c>
      <c r="H24" s="108"/>
      <c r="I24" s="108"/>
      <c r="J24" s="108"/>
    </row>
    <row r="25" spans="2:12" ht="15" customHeight="1" x14ac:dyDescent="0.25">
      <c r="B25" s="107" t="s">
        <v>64</v>
      </c>
      <c r="C25" s="144"/>
      <c r="D25" s="144"/>
      <c r="E25" s="144"/>
      <c r="F25" s="140"/>
      <c r="G25" s="141" t="s">
        <v>114</v>
      </c>
      <c r="H25" s="142">
        <v>7.7649440089905077</v>
      </c>
      <c r="I25" s="142">
        <v>7.7416293836018166</v>
      </c>
      <c r="J25" s="143">
        <f>($I$25-$H$25)</f>
        <v>-2.3314625388691113E-2</v>
      </c>
    </row>
    <row r="26" spans="2:12" ht="15" customHeight="1" x14ac:dyDescent="0.25">
      <c r="B26" s="134" t="s">
        <v>65</v>
      </c>
      <c r="C26" s="145">
        <v>7.4966516201146796</v>
      </c>
      <c r="D26" s="145">
        <v>7.4583865484890097</v>
      </c>
      <c r="E26" s="146">
        <f>(D26-C26)</f>
        <v>-3.8265071625669833E-2</v>
      </c>
      <c r="F26" s="140"/>
      <c r="G26" s="107" t="s">
        <v>64</v>
      </c>
      <c r="H26" s="144"/>
      <c r="I26" s="144"/>
      <c r="J26" s="144"/>
    </row>
    <row r="27" spans="2:12" ht="15" customHeight="1" x14ac:dyDescent="0.25">
      <c r="B27" s="147" t="s">
        <v>68</v>
      </c>
      <c r="C27" s="148">
        <v>7.7025879925275724</v>
      </c>
      <c r="D27" s="148">
        <v>7.6218216842015325</v>
      </c>
      <c r="E27" s="149">
        <f>(D27-C27)</f>
        <v>-8.0766308326039926E-2</v>
      </c>
      <c r="F27" s="140"/>
      <c r="G27" s="134" t="s">
        <v>65</v>
      </c>
      <c r="H27" s="145">
        <v>7.3720990870664442</v>
      </c>
      <c r="I27" s="145">
        <v>7.3379191581307088</v>
      </c>
      <c r="J27" s="146">
        <f>($I$27-$H$27)</f>
        <v>-3.4179928935735404E-2</v>
      </c>
    </row>
    <row r="28" spans="2:12" ht="15" customHeight="1" x14ac:dyDescent="0.25">
      <c r="B28" s="147" t="s">
        <v>69</v>
      </c>
      <c r="C28" s="148">
        <v>7.2643113159242194</v>
      </c>
      <c r="D28" s="148">
        <v>7.4117910080708267</v>
      </c>
      <c r="E28" s="149">
        <f>(D28-C28)</f>
        <v>0.14747969214660728</v>
      </c>
      <c r="F28" s="140"/>
      <c r="G28" s="147" t="s">
        <v>66</v>
      </c>
      <c r="H28" s="148">
        <v>6.8864992520407178</v>
      </c>
      <c r="I28" s="148">
        <v>6.6680831793764499</v>
      </c>
      <c r="J28" s="149">
        <f>($I$28-$H$28)</f>
        <v>-0.21841607266426788</v>
      </c>
    </row>
    <row r="29" spans="2:12" ht="15" customHeight="1" x14ac:dyDescent="0.25">
      <c r="B29" s="147" t="s">
        <v>70</v>
      </c>
      <c r="C29" s="148">
        <v>2.2709955672696776</v>
      </c>
      <c r="D29" s="148">
        <v>3.5350662089259441</v>
      </c>
      <c r="E29" s="149">
        <f>(D29-C29)</f>
        <v>1.2640706416562666</v>
      </c>
      <c r="F29" s="140"/>
      <c r="G29" s="147" t="s">
        <v>67</v>
      </c>
      <c r="H29" s="148">
        <v>7.8016075097259252</v>
      </c>
      <c r="I29" s="148">
        <v>7.9103558577259596</v>
      </c>
      <c r="J29" s="149">
        <f>($I$29-$H$29)</f>
        <v>0.10874834800003441</v>
      </c>
    </row>
    <row r="30" spans="2:12" ht="15" customHeight="1" x14ac:dyDescent="0.25">
      <c r="B30" s="107" t="s">
        <v>71</v>
      </c>
      <c r="C30" s="144"/>
      <c r="D30" s="144"/>
      <c r="E30" s="144"/>
      <c r="F30" s="140"/>
      <c r="G30" s="147" t="s">
        <v>69</v>
      </c>
      <c r="H30" s="148">
        <v>7.2247934913453156</v>
      </c>
      <c r="I30" s="148">
        <v>6.9206677538855921</v>
      </c>
      <c r="J30" s="149">
        <f>($I$30-$H$30)</f>
        <v>-0.30412573745972349</v>
      </c>
    </row>
    <row r="31" spans="2:12" ht="15" customHeight="1" x14ac:dyDescent="0.25">
      <c r="B31" s="134" t="s">
        <v>72</v>
      </c>
      <c r="C31" s="145">
        <v>7.8871667525652436</v>
      </c>
      <c r="D31" s="145">
        <v>7.9383435072385069</v>
      </c>
      <c r="E31" s="146">
        <f>(D31-C31)</f>
        <v>5.1176754673263325E-2</v>
      </c>
      <c r="F31" s="140"/>
      <c r="G31" s="147" t="s">
        <v>75</v>
      </c>
      <c r="H31" s="148">
        <v>3.7417905528475028</v>
      </c>
      <c r="I31" s="148">
        <v>3.9589041095890409</v>
      </c>
      <c r="J31" s="149">
        <f>($I$31-$H$31)</f>
        <v>0.21711355674153809</v>
      </c>
    </row>
    <row r="32" spans="2:12" ht="23.25" customHeight="1" x14ac:dyDescent="0.25">
      <c r="B32" s="240" t="s">
        <v>99</v>
      </c>
      <c r="C32" s="240"/>
      <c r="D32" s="240"/>
      <c r="E32" s="240"/>
      <c r="F32" s="140"/>
      <c r="G32" s="147" t="s">
        <v>76</v>
      </c>
      <c r="H32" s="148">
        <v>4.5361971589936676</v>
      </c>
      <c r="I32" s="148">
        <v>4.1928119349005426</v>
      </c>
      <c r="J32" s="149">
        <f>($I$32-$H$32)</f>
        <v>-0.343385224093125</v>
      </c>
    </row>
    <row r="33" spans="2:10" ht="22.5" customHeight="1" x14ac:dyDescent="0.25">
      <c r="B33" s="140"/>
      <c r="C33" s="140"/>
      <c r="D33" s="140"/>
      <c r="E33" s="140"/>
      <c r="F33" s="140"/>
      <c r="G33" s="107" t="s">
        <v>71</v>
      </c>
      <c r="H33" s="144"/>
      <c r="I33" s="144"/>
      <c r="J33" s="144"/>
    </row>
    <row r="34" spans="2:10" x14ac:dyDescent="0.25">
      <c r="G34" s="134" t="s">
        <v>72</v>
      </c>
      <c r="H34" s="145">
        <v>8.4885961534564167</v>
      </c>
      <c r="I34" s="145">
        <v>8.528071238930492</v>
      </c>
      <c r="J34" s="146">
        <f>($I$34-$H$34)</f>
        <v>3.94750854740753E-2</v>
      </c>
    </row>
    <row r="35" spans="2:10" ht="23.25" customHeight="1" x14ac:dyDescent="0.25">
      <c r="G35" s="240" t="s">
        <v>99</v>
      </c>
      <c r="H35" s="240"/>
      <c r="I35" s="240"/>
      <c r="J35" s="240"/>
    </row>
    <row r="37" spans="2:10" ht="21" customHeight="1" x14ac:dyDescent="0.25"/>
    <row r="38" spans="2:10" ht="38.25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ht="15" customHeight="1" x14ac:dyDescent="0.25"/>
    <row r="50" ht="20.25" customHeight="1" x14ac:dyDescent="0.25"/>
  </sheetData>
  <mergeCells count="8">
    <mergeCell ref="B32:E32"/>
    <mergeCell ref="G21:J22"/>
    <mergeCell ref="G35:J35"/>
    <mergeCell ref="B5:E5"/>
    <mergeCell ref="G5:J5"/>
    <mergeCell ref="G18:J19"/>
    <mergeCell ref="B19:E19"/>
    <mergeCell ref="B21:E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topLeftCell="A10" zoomScaleNormal="100" workbookViewId="0">
      <selection activeCell="R34" sqref="R34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54" t="s">
        <v>58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J33"/>
  <sheetViews>
    <sheetView showGridLines="0" showOutlineSymbols="0" zoomScaleNormal="100" workbookViewId="0">
      <selection activeCell="B31" sqref="B31:F31"/>
    </sheetView>
  </sheetViews>
  <sheetFormatPr baseColWidth="10" defaultRowHeight="12" x14ac:dyDescent="0.25"/>
  <cols>
    <col min="1" max="1" width="15.7109375" style="150" customWidth="1"/>
    <col min="2" max="2" width="20.7109375" style="150" customWidth="1"/>
    <col min="3" max="6" width="10.7109375" style="150" customWidth="1"/>
    <col min="7" max="255" width="11.42578125" style="150"/>
    <col min="256" max="256" width="13.5703125" style="150" customWidth="1"/>
    <col min="257" max="257" width="23.7109375" style="150" customWidth="1"/>
    <col min="258" max="262" width="10.7109375" style="150" customWidth="1"/>
    <col min="263" max="511" width="11.42578125" style="150"/>
    <col min="512" max="512" width="13.5703125" style="150" customWidth="1"/>
    <col min="513" max="513" width="23.7109375" style="150" customWidth="1"/>
    <col min="514" max="518" width="10.7109375" style="150" customWidth="1"/>
    <col min="519" max="767" width="11.42578125" style="150"/>
    <col min="768" max="768" width="13.5703125" style="150" customWidth="1"/>
    <col min="769" max="769" width="23.7109375" style="150" customWidth="1"/>
    <col min="770" max="774" width="10.7109375" style="150" customWidth="1"/>
    <col min="775" max="1023" width="11.42578125" style="150"/>
    <col min="1024" max="1024" width="13.5703125" style="150" customWidth="1"/>
    <col min="1025" max="1025" width="23.7109375" style="150" customWidth="1"/>
    <col min="1026" max="1030" width="10.7109375" style="150" customWidth="1"/>
    <col min="1031" max="1279" width="11.42578125" style="150"/>
    <col min="1280" max="1280" width="13.5703125" style="150" customWidth="1"/>
    <col min="1281" max="1281" width="23.7109375" style="150" customWidth="1"/>
    <col min="1282" max="1286" width="10.7109375" style="150" customWidth="1"/>
    <col min="1287" max="1535" width="11.42578125" style="150"/>
    <col min="1536" max="1536" width="13.5703125" style="150" customWidth="1"/>
    <col min="1537" max="1537" width="23.7109375" style="150" customWidth="1"/>
    <col min="1538" max="1542" width="10.7109375" style="150" customWidth="1"/>
    <col min="1543" max="1791" width="11.42578125" style="150"/>
    <col min="1792" max="1792" width="13.5703125" style="150" customWidth="1"/>
    <col min="1793" max="1793" width="23.7109375" style="150" customWidth="1"/>
    <col min="1794" max="1798" width="10.7109375" style="150" customWidth="1"/>
    <col min="1799" max="2047" width="11.42578125" style="150"/>
    <col min="2048" max="2048" width="13.5703125" style="150" customWidth="1"/>
    <col min="2049" max="2049" width="23.7109375" style="150" customWidth="1"/>
    <col min="2050" max="2054" width="10.7109375" style="150" customWidth="1"/>
    <col min="2055" max="2303" width="11.42578125" style="150"/>
    <col min="2304" max="2304" width="13.5703125" style="150" customWidth="1"/>
    <col min="2305" max="2305" width="23.7109375" style="150" customWidth="1"/>
    <col min="2306" max="2310" width="10.7109375" style="150" customWidth="1"/>
    <col min="2311" max="2559" width="11.42578125" style="150"/>
    <col min="2560" max="2560" width="13.5703125" style="150" customWidth="1"/>
    <col min="2561" max="2561" width="23.7109375" style="150" customWidth="1"/>
    <col min="2562" max="2566" width="10.7109375" style="150" customWidth="1"/>
    <col min="2567" max="2815" width="11.42578125" style="150"/>
    <col min="2816" max="2816" width="13.5703125" style="150" customWidth="1"/>
    <col min="2817" max="2817" width="23.7109375" style="150" customWidth="1"/>
    <col min="2818" max="2822" width="10.7109375" style="150" customWidth="1"/>
    <col min="2823" max="3071" width="11.42578125" style="150"/>
    <col min="3072" max="3072" width="13.5703125" style="150" customWidth="1"/>
    <col min="3073" max="3073" width="23.7109375" style="150" customWidth="1"/>
    <col min="3074" max="3078" width="10.7109375" style="150" customWidth="1"/>
    <col min="3079" max="3327" width="11.42578125" style="150"/>
    <col min="3328" max="3328" width="13.5703125" style="150" customWidth="1"/>
    <col min="3329" max="3329" width="23.7109375" style="150" customWidth="1"/>
    <col min="3330" max="3334" width="10.7109375" style="150" customWidth="1"/>
    <col min="3335" max="3583" width="11.42578125" style="150"/>
    <col min="3584" max="3584" width="13.5703125" style="150" customWidth="1"/>
    <col min="3585" max="3585" width="23.7109375" style="150" customWidth="1"/>
    <col min="3586" max="3590" width="10.7109375" style="150" customWidth="1"/>
    <col min="3591" max="3839" width="11.42578125" style="150"/>
    <col min="3840" max="3840" width="13.5703125" style="150" customWidth="1"/>
    <col min="3841" max="3841" width="23.7109375" style="150" customWidth="1"/>
    <col min="3842" max="3846" width="10.7109375" style="150" customWidth="1"/>
    <col min="3847" max="4095" width="11.42578125" style="150"/>
    <col min="4096" max="4096" width="13.5703125" style="150" customWidth="1"/>
    <col min="4097" max="4097" width="23.7109375" style="150" customWidth="1"/>
    <col min="4098" max="4102" width="10.7109375" style="150" customWidth="1"/>
    <col min="4103" max="4351" width="11.42578125" style="150"/>
    <col min="4352" max="4352" width="13.5703125" style="150" customWidth="1"/>
    <col min="4353" max="4353" width="23.7109375" style="150" customWidth="1"/>
    <col min="4354" max="4358" width="10.7109375" style="150" customWidth="1"/>
    <col min="4359" max="4607" width="11.42578125" style="150"/>
    <col min="4608" max="4608" width="13.5703125" style="150" customWidth="1"/>
    <col min="4609" max="4609" width="23.7109375" style="150" customWidth="1"/>
    <col min="4610" max="4614" width="10.7109375" style="150" customWidth="1"/>
    <col min="4615" max="4863" width="11.42578125" style="150"/>
    <col min="4864" max="4864" width="13.5703125" style="150" customWidth="1"/>
    <col min="4865" max="4865" width="23.7109375" style="150" customWidth="1"/>
    <col min="4866" max="4870" width="10.7109375" style="150" customWidth="1"/>
    <col min="4871" max="5119" width="11.42578125" style="150"/>
    <col min="5120" max="5120" width="13.5703125" style="150" customWidth="1"/>
    <col min="5121" max="5121" width="23.7109375" style="150" customWidth="1"/>
    <col min="5122" max="5126" width="10.7109375" style="150" customWidth="1"/>
    <col min="5127" max="5375" width="11.42578125" style="150"/>
    <col min="5376" max="5376" width="13.5703125" style="150" customWidth="1"/>
    <col min="5377" max="5377" width="23.7109375" style="150" customWidth="1"/>
    <col min="5378" max="5382" width="10.7109375" style="150" customWidth="1"/>
    <col min="5383" max="5631" width="11.42578125" style="150"/>
    <col min="5632" max="5632" width="13.5703125" style="150" customWidth="1"/>
    <col min="5633" max="5633" width="23.7109375" style="150" customWidth="1"/>
    <col min="5634" max="5638" width="10.7109375" style="150" customWidth="1"/>
    <col min="5639" max="5887" width="11.42578125" style="150"/>
    <col min="5888" max="5888" width="13.5703125" style="150" customWidth="1"/>
    <col min="5889" max="5889" width="23.7109375" style="150" customWidth="1"/>
    <col min="5890" max="5894" width="10.7109375" style="150" customWidth="1"/>
    <col min="5895" max="6143" width="11.42578125" style="150"/>
    <col min="6144" max="6144" width="13.5703125" style="150" customWidth="1"/>
    <col min="6145" max="6145" width="23.7109375" style="150" customWidth="1"/>
    <col min="6146" max="6150" width="10.7109375" style="150" customWidth="1"/>
    <col min="6151" max="6399" width="11.42578125" style="150"/>
    <col min="6400" max="6400" width="13.5703125" style="150" customWidth="1"/>
    <col min="6401" max="6401" width="23.7109375" style="150" customWidth="1"/>
    <col min="6402" max="6406" width="10.7109375" style="150" customWidth="1"/>
    <col min="6407" max="6655" width="11.42578125" style="150"/>
    <col min="6656" max="6656" width="13.5703125" style="150" customWidth="1"/>
    <col min="6657" max="6657" width="23.7109375" style="150" customWidth="1"/>
    <col min="6658" max="6662" width="10.7109375" style="150" customWidth="1"/>
    <col min="6663" max="6911" width="11.42578125" style="150"/>
    <col min="6912" max="6912" width="13.5703125" style="150" customWidth="1"/>
    <col min="6913" max="6913" width="23.7109375" style="150" customWidth="1"/>
    <col min="6914" max="6918" width="10.7109375" style="150" customWidth="1"/>
    <col min="6919" max="7167" width="11.42578125" style="150"/>
    <col min="7168" max="7168" width="13.5703125" style="150" customWidth="1"/>
    <col min="7169" max="7169" width="23.7109375" style="150" customWidth="1"/>
    <col min="7170" max="7174" width="10.7109375" style="150" customWidth="1"/>
    <col min="7175" max="7423" width="11.42578125" style="150"/>
    <col min="7424" max="7424" width="13.5703125" style="150" customWidth="1"/>
    <col min="7425" max="7425" width="23.7109375" style="150" customWidth="1"/>
    <col min="7426" max="7430" width="10.7109375" style="150" customWidth="1"/>
    <col min="7431" max="7679" width="11.42578125" style="150"/>
    <col min="7680" max="7680" width="13.5703125" style="150" customWidth="1"/>
    <col min="7681" max="7681" width="23.7109375" style="150" customWidth="1"/>
    <col min="7682" max="7686" width="10.7109375" style="150" customWidth="1"/>
    <col min="7687" max="7935" width="11.42578125" style="150"/>
    <col min="7936" max="7936" width="13.5703125" style="150" customWidth="1"/>
    <col min="7937" max="7937" width="23.7109375" style="150" customWidth="1"/>
    <col min="7938" max="7942" width="10.7109375" style="150" customWidth="1"/>
    <col min="7943" max="8191" width="11.42578125" style="150"/>
    <col min="8192" max="8192" width="13.5703125" style="150" customWidth="1"/>
    <col min="8193" max="8193" width="23.7109375" style="150" customWidth="1"/>
    <col min="8194" max="8198" width="10.7109375" style="150" customWidth="1"/>
    <col min="8199" max="8447" width="11.42578125" style="150"/>
    <col min="8448" max="8448" width="13.5703125" style="150" customWidth="1"/>
    <col min="8449" max="8449" width="23.7109375" style="150" customWidth="1"/>
    <col min="8450" max="8454" width="10.7109375" style="150" customWidth="1"/>
    <col min="8455" max="8703" width="11.42578125" style="150"/>
    <col min="8704" max="8704" width="13.5703125" style="150" customWidth="1"/>
    <col min="8705" max="8705" width="23.7109375" style="150" customWidth="1"/>
    <col min="8706" max="8710" width="10.7109375" style="150" customWidth="1"/>
    <col min="8711" max="8959" width="11.42578125" style="150"/>
    <col min="8960" max="8960" width="13.5703125" style="150" customWidth="1"/>
    <col min="8961" max="8961" width="23.7109375" style="150" customWidth="1"/>
    <col min="8962" max="8966" width="10.7109375" style="150" customWidth="1"/>
    <col min="8967" max="9215" width="11.42578125" style="150"/>
    <col min="9216" max="9216" width="13.5703125" style="150" customWidth="1"/>
    <col min="9217" max="9217" width="23.7109375" style="150" customWidth="1"/>
    <col min="9218" max="9222" width="10.7109375" style="150" customWidth="1"/>
    <col min="9223" max="9471" width="11.42578125" style="150"/>
    <col min="9472" max="9472" width="13.5703125" style="150" customWidth="1"/>
    <col min="9473" max="9473" width="23.7109375" style="150" customWidth="1"/>
    <col min="9474" max="9478" width="10.7109375" style="150" customWidth="1"/>
    <col min="9479" max="9727" width="11.42578125" style="150"/>
    <col min="9728" max="9728" width="13.5703125" style="150" customWidth="1"/>
    <col min="9729" max="9729" width="23.7109375" style="150" customWidth="1"/>
    <col min="9730" max="9734" width="10.7109375" style="150" customWidth="1"/>
    <col min="9735" max="9983" width="11.42578125" style="150"/>
    <col min="9984" max="9984" width="13.5703125" style="150" customWidth="1"/>
    <col min="9985" max="9985" width="23.7109375" style="150" customWidth="1"/>
    <col min="9986" max="9990" width="10.7109375" style="150" customWidth="1"/>
    <col min="9991" max="10239" width="11.42578125" style="150"/>
    <col min="10240" max="10240" width="13.5703125" style="150" customWidth="1"/>
    <col min="10241" max="10241" width="23.7109375" style="150" customWidth="1"/>
    <col min="10242" max="10246" width="10.7109375" style="150" customWidth="1"/>
    <col min="10247" max="10495" width="11.42578125" style="150"/>
    <col min="10496" max="10496" width="13.5703125" style="150" customWidth="1"/>
    <col min="10497" max="10497" width="23.7109375" style="150" customWidth="1"/>
    <col min="10498" max="10502" width="10.7109375" style="150" customWidth="1"/>
    <col min="10503" max="10751" width="11.42578125" style="150"/>
    <col min="10752" max="10752" width="13.5703125" style="150" customWidth="1"/>
    <col min="10753" max="10753" width="23.7109375" style="150" customWidth="1"/>
    <col min="10754" max="10758" width="10.7109375" style="150" customWidth="1"/>
    <col min="10759" max="11007" width="11.42578125" style="150"/>
    <col min="11008" max="11008" width="13.5703125" style="150" customWidth="1"/>
    <col min="11009" max="11009" width="23.7109375" style="150" customWidth="1"/>
    <col min="11010" max="11014" width="10.7109375" style="150" customWidth="1"/>
    <col min="11015" max="11263" width="11.42578125" style="150"/>
    <col min="11264" max="11264" width="13.5703125" style="150" customWidth="1"/>
    <col min="11265" max="11265" width="23.7109375" style="150" customWidth="1"/>
    <col min="11266" max="11270" width="10.7109375" style="150" customWidth="1"/>
    <col min="11271" max="11519" width="11.42578125" style="150"/>
    <col min="11520" max="11520" width="13.5703125" style="150" customWidth="1"/>
    <col min="11521" max="11521" width="23.7109375" style="150" customWidth="1"/>
    <col min="11522" max="11526" width="10.7109375" style="150" customWidth="1"/>
    <col min="11527" max="11775" width="11.42578125" style="150"/>
    <col min="11776" max="11776" width="13.5703125" style="150" customWidth="1"/>
    <col min="11777" max="11777" width="23.7109375" style="150" customWidth="1"/>
    <col min="11778" max="11782" width="10.7109375" style="150" customWidth="1"/>
    <col min="11783" max="12031" width="11.42578125" style="150"/>
    <col min="12032" max="12032" width="13.5703125" style="150" customWidth="1"/>
    <col min="12033" max="12033" width="23.7109375" style="150" customWidth="1"/>
    <col min="12034" max="12038" width="10.7109375" style="150" customWidth="1"/>
    <col min="12039" max="12287" width="11.42578125" style="150"/>
    <col min="12288" max="12288" width="13.5703125" style="150" customWidth="1"/>
    <col min="12289" max="12289" width="23.7109375" style="150" customWidth="1"/>
    <col min="12290" max="12294" width="10.7109375" style="150" customWidth="1"/>
    <col min="12295" max="12543" width="11.42578125" style="150"/>
    <col min="12544" max="12544" width="13.5703125" style="150" customWidth="1"/>
    <col min="12545" max="12545" width="23.7109375" style="150" customWidth="1"/>
    <col min="12546" max="12550" width="10.7109375" style="150" customWidth="1"/>
    <col min="12551" max="12799" width="11.42578125" style="150"/>
    <col min="12800" max="12800" width="13.5703125" style="150" customWidth="1"/>
    <col min="12801" max="12801" width="23.7109375" style="150" customWidth="1"/>
    <col min="12802" max="12806" width="10.7109375" style="150" customWidth="1"/>
    <col min="12807" max="13055" width="11.42578125" style="150"/>
    <col min="13056" max="13056" width="13.5703125" style="150" customWidth="1"/>
    <col min="13057" max="13057" width="23.7109375" style="150" customWidth="1"/>
    <col min="13058" max="13062" width="10.7109375" style="150" customWidth="1"/>
    <col min="13063" max="13311" width="11.42578125" style="150"/>
    <col min="13312" max="13312" width="13.5703125" style="150" customWidth="1"/>
    <col min="13313" max="13313" width="23.7109375" style="150" customWidth="1"/>
    <col min="13314" max="13318" width="10.7109375" style="150" customWidth="1"/>
    <col min="13319" max="13567" width="11.42578125" style="150"/>
    <col min="13568" max="13568" width="13.5703125" style="150" customWidth="1"/>
    <col min="13569" max="13569" width="23.7109375" style="150" customWidth="1"/>
    <col min="13570" max="13574" width="10.7109375" style="150" customWidth="1"/>
    <col min="13575" max="13823" width="11.42578125" style="150"/>
    <col min="13824" max="13824" width="13.5703125" style="150" customWidth="1"/>
    <col min="13825" max="13825" width="23.7109375" style="150" customWidth="1"/>
    <col min="13826" max="13830" width="10.7109375" style="150" customWidth="1"/>
    <col min="13831" max="14079" width="11.42578125" style="150"/>
    <col min="14080" max="14080" width="13.5703125" style="150" customWidth="1"/>
    <col min="14081" max="14081" width="23.7109375" style="150" customWidth="1"/>
    <col min="14082" max="14086" width="10.7109375" style="150" customWidth="1"/>
    <col min="14087" max="14335" width="11.42578125" style="150"/>
    <col min="14336" max="14336" width="13.5703125" style="150" customWidth="1"/>
    <col min="14337" max="14337" width="23.7109375" style="150" customWidth="1"/>
    <col min="14338" max="14342" width="10.7109375" style="150" customWidth="1"/>
    <col min="14343" max="14591" width="11.42578125" style="150"/>
    <col min="14592" max="14592" width="13.5703125" style="150" customWidth="1"/>
    <col min="14593" max="14593" width="23.7109375" style="150" customWidth="1"/>
    <col min="14594" max="14598" width="10.7109375" style="150" customWidth="1"/>
    <col min="14599" max="14847" width="11.42578125" style="150"/>
    <col min="14848" max="14848" width="13.5703125" style="150" customWidth="1"/>
    <col min="14849" max="14849" width="23.7109375" style="150" customWidth="1"/>
    <col min="14850" max="14854" width="10.7109375" style="150" customWidth="1"/>
    <col min="14855" max="15103" width="11.42578125" style="150"/>
    <col min="15104" max="15104" width="13.5703125" style="150" customWidth="1"/>
    <col min="15105" max="15105" width="23.7109375" style="150" customWidth="1"/>
    <col min="15106" max="15110" width="10.7109375" style="150" customWidth="1"/>
    <col min="15111" max="15359" width="11.42578125" style="150"/>
    <col min="15360" max="15360" width="13.5703125" style="150" customWidth="1"/>
    <col min="15361" max="15361" width="23.7109375" style="150" customWidth="1"/>
    <col min="15362" max="15366" width="10.7109375" style="150" customWidth="1"/>
    <col min="15367" max="15615" width="11.42578125" style="150"/>
    <col min="15616" max="15616" width="13.5703125" style="150" customWidth="1"/>
    <col min="15617" max="15617" width="23.7109375" style="150" customWidth="1"/>
    <col min="15618" max="15622" width="10.7109375" style="150" customWidth="1"/>
    <col min="15623" max="15871" width="11.42578125" style="150"/>
    <col min="15872" max="15872" width="13.5703125" style="150" customWidth="1"/>
    <col min="15873" max="15873" width="23.7109375" style="150" customWidth="1"/>
    <col min="15874" max="15878" width="10.7109375" style="150" customWidth="1"/>
    <col min="15879" max="16127" width="11.42578125" style="150"/>
    <col min="16128" max="16128" width="13.5703125" style="150" customWidth="1"/>
    <col min="16129" max="16129" width="23.7109375" style="150" customWidth="1"/>
    <col min="16130" max="16134" width="10.7109375" style="150" customWidth="1"/>
    <col min="16135" max="16384" width="11.42578125" style="150"/>
  </cols>
  <sheetData>
    <row r="1" spans="1:7" ht="15" customHeight="1" x14ac:dyDescent="0.25">
      <c r="B1" s="151"/>
    </row>
    <row r="2" spans="1:7" ht="15" customHeight="1" x14ac:dyDescent="0.25">
      <c r="B2" s="151"/>
    </row>
    <row r="3" spans="1:7" ht="15" customHeight="1" x14ac:dyDescent="0.25">
      <c r="B3" s="151"/>
    </row>
    <row r="4" spans="1:7" ht="15" customHeight="1" x14ac:dyDescent="0.25">
      <c r="B4" s="151"/>
    </row>
    <row r="5" spans="1:7" ht="39" customHeight="1" x14ac:dyDescent="0.25">
      <c r="B5" s="242" t="s">
        <v>117</v>
      </c>
      <c r="C5" s="242"/>
      <c r="D5" s="242"/>
      <c r="E5" s="242"/>
      <c r="F5" s="242"/>
    </row>
    <row r="6" spans="1:7" ht="18" customHeight="1" x14ac:dyDescent="0.25">
      <c r="B6" s="242" t="str">
        <f>actualizaciones!$A$2</f>
        <v>acum. julio 2014</v>
      </c>
      <c r="C6" s="242"/>
      <c r="D6" s="242"/>
      <c r="E6" s="242"/>
      <c r="F6" s="242"/>
    </row>
    <row r="7" spans="1:7" ht="30" customHeight="1" x14ac:dyDescent="0.25">
      <c r="B7" s="58" t="s">
        <v>118</v>
      </c>
      <c r="C7" s="105" t="s">
        <v>94</v>
      </c>
      <c r="D7" s="105" t="s">
        <v>29</v>
      </c>
      <c r="E7" s="105" t="s">
        <v>27</v>
      </c>
      <c r="F7" s="105" t="s">
        <v>28</v>
      </c>
    </row>
    <row r="8" spans="1:7" ht="15" customHeight="1" x14ac:dyDescent="0.2">
      <c r="B8" s="152" t="s">
        <v>119</v>
      </c>
      <c r="C8" s="153">
        <v>957291</v>
      </c>
      <c r="D8" s="154">
        <v>34832</v>
      </c>
      <c r="E8" s="154">
        <v>363514</v>
      </c>
      <c r="F8" s="154">
        <v>375340</v>
      </c>
    </row>
    <row r="9" spans="1:7" ht="15" customHeight="1" x14ac:dyDescent="0.2">
      <c r="B9" s="152" t="s">
        <v>120</v>
      </c>
      <c r="C9" s="153">
        <v>646773</v>
      </c>
      <c r="D9" s="154">
        <v>196715</v>
      </c>
      <c r="E9" s="154">
        <v>148549</v>
      </c>
      <c r="F9" s="154">
        <v>85784</v>
      </c>
    </row>
    <row r="10" spans="1:7" ht="15" customHeight="1" x14ac:dyDescent="0.2">
      <c r="A10" s="155"/>
      <c r="B10" s="152" t="s">
        <v>121</v>
      </c>
      <c r="C10" s="153">
        <v>340345</v>
      </c>
      <c r="D10" s="154">
        <v>102542</v>
      </c>
      <c r="E10" s="154">
        <v>130091</v>
      </c>
      <c r="F10" s="154">
        <v>46145</v>
      </c>
    </row>
    <row r="11" spans="1:7" ht="15" customHeight="1" x14ac:dyDescent="0.2">
      <c r="B11" s="152" t="s">
        <v>122</v>
      </c>
      <c r="C11" s="153">
        <v>302843</v>
      </c>
      <c r="D11" s="154">
        <v>34556</v>
      </c>
      <c r="E11" s="154">
        <v>99316</v>
      </c>
      <c r="F11" s="154">
        <v>130007</v>
      </c>
    </row>
    <row r="12" spans="1:7" ht="15" customHeight="1" x14ac:dyDescent="0.2">
      <c r="B12" s="152" t="s">
        <v>123</v>
      </c>
      <c r="C12" s="153">
        <v>107296</v>
      </c>
      <c r="D12" s="154">
        <v>9114</v>
      </c>
      <c r="E12" s="154">
        <v>35761</v>
      </c>
      <c r="F12" s="154">
        <v>45068</v>
      </c>
    </row>
    <row r="13" spans="1:7" ht="15" customHeight="1" x14ac:dyDescent="0.2">
      <c r="B13" s="152" t="s">
        <v>124</v>
      </c>
      <c r="C13" s="153">
        <v>74861</v>
      </c>
      <c r="D13" s="154">
        <v>5616</v>
      </c>
      <c r="E13" s="154">
        <v>22849</v>
      </c>
      <c r="F13" s="154">
        <v>37182</v>
      </c>
      <c r="G13" s="156"/>
    </row>
    <row r="14" spans="1:7" ht="15" customHeight="1" x14ac:dyDescent="0.2">
      <c r="B14" s="152" t="s">
        <v>125</v>
      </c>
      <c r="C14" s="153">
        <v>62558</v>
      </c>
      <c r="D14" s="154">
        <v>15141</v>
      </c>
      <c r="E14" s="154">
        <v>17387</v>
      </c>
      <c r="F14" s="154">
        <v>24126</v>
      </c>
      <c r="G14" s="156"/>
    </row>
    <row r="15" spans="1:7" ht="15" customHeight="1" x14ac:dyDescent="0.2">
      <c r="B15" s="152" t="s">
        <v>126</v>
      </c>
      <c r="C15" s="153">
        <v>58128</v>
      </c>
      <c r="D15" s="154">
        <v>4685</v>
      </c>
      <c r="E15" s="154">
        <v>23319</v>
      </c>
      <c r="F15" s="154">
        <v>23631</v>
      </c>
      <c r="G15" s="156"/>
    </row>
    <row r="16" spans="1:7" ht="15" customHeight="1" x14ac:dyDescent="0.2">
      <c r="A16" s="155"/>
      <c r="B16" s="152" t="s">
        <v>127</v>
      </c>
      <c r="C16" s="153">
        <v>100831</v>
      </c>
      <c r="D16" s="154">
        <v>5772</v>
      </c>
      <c r="E16" s="154">
        <v>56447</v>
      </c>
      <c r="F16" s="154">
        <v>22667</v>
      </c>
      <c r="G16" s="155"/>
    </row>
    <row r="17" spans="1:10" ht="15" customHeight="1" x14ac:dyDescent="0.2">
      <c r="A17" s="155"/>
      <c r="B17" s="152" t="s">
        <v>128</v>
      </c>
      <c r="C17" s="153">
        <v>80050</v>
      </c>
      <c r="D17" s="154">
        <v>2711</v>
      </c>
      <c r="E17" s="154">
        <v>36782</v>
      </c>
      <c r="F17" s="154">
        <v>31996</v>
      </c>
      <c r="G17" s="155"/>
    </row>
    <row r="18" spans="1:10" ht="15" customHeight="1" x14ac:dyDescent="0.2">
      <c r="B18" s="152" t="s">
        <v>129</v>
      </c>
      <c r="C18" s="153">
        <v>99260</v>
      </c>
      <c r="D18" s="154">
        <v>14292</v>
      </c>
      <c r="E18" s="154">
        <v>32553</v>
      </c>
      <c r="F18" s="154">
        <v>19881</v>
      </c>
      <c r="G18" s="155"/>
    </row>
    <row r="19" spans="1:10" ht="15" customHeight="1" x14ac:dyDescent="0.2">
      <c r="B19" s="152" t="s">
        <v>130</v>
      </c>
      <c r="C19" s="153">
        <v>80046</v>
      </c>
      <c r="D19" s="154">
        <v>1526</v>
      </c>
      <c r="E19" s="154">
        <v>40952</v>
      </c>
      <c r="F19" s="154">
        <v>29021</v>
      </c>
    </row>
    <row r="20" spans="1:10" ht="15" customHeight="1" x14ac:dyDescent="0.2">
      <c r="B20" s="152" t="s">
        <v>131</v>
      </c>
      <c r="C20" s="153">
        <v>59608</v>
      </c>
      <c r="D20" s="154">
        <v>4665</v>
      </c>
      <c r="E20" s="154">
        <v>28482</v>
      </c>
      <c r="F20" s="154">
        <v>13577</v>
      </c>
      <c r="G20" s="155"/>
    </row>
    <row r="21" spans="1:10" ht="15" customHeight="1" x14ac:dyDescent="0.2">
      <c r="B21" s="152" t="s">
        <v>132</v>
      </c>
      <c r="C21" s="153">
        <v>60588</v>
      </c>
      <c r="D21" s="154">
        <v>4131</v>
      </c>
      <c r="E21" s="154">
        <v>22623</v>
      </c>
      <c r="F21" s="154">
        <v>23651</v>
      </c>
    </row>
    <row r="22" spans="1:10" ht="15" customHeight="1" x14ac:dyDescent="0.2">
      <c r="B22" s="152" t="s">
        <v>133</v>
      </c>
      <c r="C22" s="153">
        <v>45716</v>
      </c>
      <c r="D22" s="154">
        <v>2126</v>
      </c>
      <c r="E22" s="154">
        <v>15071</v>
      </c>
      <c r="F22" s="154">
        <v>24217</v>
      </c>
    </row>
    <row r="23" spans="1:10" ht="15" customHeight="1" x14ac:dyDescent="0.2">
      <c r="B23" s="152" t="s">
        <v>134</v>
      </c>
      <c r="C23" s="153">
        <v>28837</v>
      </c>
      <c r="D23" s="154">
        <v>2440</v>
      </c>
      <c r="E23" s="154">
        <v>13836</v>
      </c>
      <c r="F23" s="154">
        <v>6533</v>
      </c>
    </row>
    <row r="24" spans="1:10" ht="15" customHeight="1" x14ac:dyDescent="0.2">
      <c r="B24" s="152" t="s">
        <v>135</v>
      </c>
      <c r="C24" s="153">
        <v>20681</v>
      </c>
      <c r="D24" s="154">
        <v>3591</v>
      </c>
      <c r="E24" s="154">
        <v>8707</v>
      </c>
      <c r="F24" s="154">
        <v>5522</v>
      </c>
    </row>
    <row r="25" spans="1:10" ht="15" customHeight="1" x14ac:dyDescent="0.2">
      <c r="B25" s="152" t="s">
        <v>136</v>
      </c>
      <c r="C25" s="153">
        <v>65160</v>
      </c>
      <c r="D25" s="154">
        <v>10389</v>
      </c>
      <c r="E25" s="154">
        <v>26123</v>
      </c>
      <c r="F25" s="154">
        <v>11676</v>
      </c>
    </row>
    <row r="26" spans="1:10" ht="15" customHeight="1" x14ac:dyDescent="0.2">
      <c r="B26" s="152" t="s">
        <v>137</v>
      </c>
      <c r="C26" s="153">
        <v>7978</v>
      </c>
      <c r="D26" s="154">
        <v>907</v>
      </c>
      <c r="E26" s="154">
        <v>1756</v>
      </c>
      <c r="F26" s="154">
        <v>1394</v>
      </c>
    </row>
    <row r="27" spans="1:10" ht="15" customHeight="1" x14ac:dyDescent="0.2">
      <c r="B27" s="152" t="s">
        <v>138</v>
      </c>
      <c r="C27" s="153">
        <v>7852</v>
      </c>
      <c r="D27" s="154">
        <v>1567</v>
      </c>
      <c r="E27" s="154">
        <v>1847</v>
      </c>
      <c r="F27" s="154">
        <v>1395</v>
      </c>
    </row>
    <row r="28" spans="1:10" ht="15" customHeight="1" x14ac:dyDescent="0.2">
      <c r="B28" s="152" t="s">
        <v>139</v>
      </c>
      <c r="C28" s="153">
        <v>28661</v>
      </c>
      <c r="D28" s="154">
        <v>3830</v>
      </c>
      <c r="E28" s="154">
        <v>4294</v>
      </c>
      <c r="F28" s="154">
        <v>12037</v>
      </c>
    </row>
    <row r="29" spans="1:10" ht="15" customHeight="1" x14ac:dyDescent="0.25">
      <c r="B29" s="107" t="s">
        <v>140</v>
      </c>
      <c r="C29" s="157">
        <v>2285747</v>
      </c>
      <c r="D29" s="157">
        <v>229877</v>
      </c>
      <c r="E29" s="157">
        <v>882394</v>
      </c>
      <c r="F29" s="157">
        <v>755059</v>
      </c>
    </row>
    <row r="30" spans="1:10" ht="15" customHeight="1" x14ac:dyDescent="0.25">
      <c r="B30" s="68" t="s">
        <v>94</v>
      </c>
      <c r="C30" s="158">
        <v>2932520</v>
      </c>
      <c r="D30" s="158">
        <v>426592</v>
      </c>
      <c r="E30" s="158">
        <v>1030943</v>
      </c>
      <c r="F30" s="158">
        <v>840843</v>
      </c>
      <c r="G30" s="159"/>
      <c r="H30" s="159"/>
      <c r="I30" s="159"/>
      <c r="J30" s="159"/>
    </row>
    <row r="31" spans="1:10" ht="21" customHeight="1" x14ac:dyDescent="0.25">
      <c r="B31" s="240" t="s">
        <v>141</v>
      </c>
      <c r="C31" s="241"/>
      <c r="D31" s="241"/>
      <c r="E31" s="241"/>
      <c r="F31" s="241"/>
    </row>
    <row r="32" spans="1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G16:G18 G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F31"/>
  <sheetViews>
    <sheetView showGridLines="0" zoomScaleNormal="100" workbookViewId="0">
      <selection activeCell="J16" sqref="J16"/>
    </sheetView>
  </sheetViews>
  <sheetFormatPr baseColWidth="10" defaultRowHeight="15" x14ac:dyDescent="0.25"/>
  <cols>
    <col min="1" max="1" width="15.7109375" customWidth="1"/>
    <col min="2" max="2" width="20.7109375" customWidth="1"/>
    <col min="3" max="6" width="10.7109375" customWidth="1"/>
  </cols>
  <sheetData>
    <row r="5" spans="2:6" ht="36" customHeight="1" x14ac:dyDescent="0.25">
      <c r="B5" s="242" t="s">
        <v>142</v>
      </c>
      <c r="C5" s="242"/>
      <c r="D5" s="242"/>
      <c r="E5" s="242"/>
      <c r="F5" s="242"/>
    </row>
    <row r="6" spans="2:6" ht="18" customHeight="1" x14ac:dyDescent="0.25">
      <c r="B6" s="242" t="str">
        <f>actualizaciones!$A$2</f>
        <v>acum. julio 2014</v>
      </c>
      <c r="C6" s="242"/>
      <c r="D6" s="242"/>
      <c r="E6" s="242"/>
      <c r="F6" s="242"/>
    </row>
    <row r="7" spans="2:6" ht="30" customHeight="1" x14ac:dyDescent="0.25">
      <c r="B7" s="58" t="s">
        <v>118</v>
      </c>
      <c r="C7" s="105" t="s">
        <v>94</v>
      </c>
      <c r="D7" s="105" t="s">
        <v>29</v>
      </c>
      <c r="E7" s="105" t="s">
        <v>27</v>
      </c>
      <c r="F7" s="105" t="s">
        <v>28</v>
      </c>
    </row>
    <row r="8" spans="2:6" ht="15" customHeight="1" x14ac:dyDescent="0.25">
      <c r="B8" s="152" t="str">
        <f>'Nacionalidad-Zona (datos)'!B8</f>
        <v>Reino Unido</v>
      </c>
      <c r="C8" s="160">
        <v>6.4175747948165718E-2</v>
      </c>
      <c r="D8" s="161">
        <v>0.13659205116491546</v>
      </c>
      <c r="E8" s="161">
        <v>6.2157953021408918E-2</v>
      </c>
      <c r="F8" s="161">
        <v>7.0598335943226953E-2</v>
      </c>
    </row>
    <row r="9" spans="2:6" ht="15" customHeight="1" x14ac:dyDescent="0.25">
      <c r="B9" s="152" t="str">
        <f>'Nacionalidad-Zona (datos)'!B9</f>
        <v>España</v>
      </c>
      <c r="C9" s="160">
        <v>-2.5509865843809876E-2</v>
      </c>
      <c r="D9" s="161">
        <v>-9.1163194685073057E-2</v>
      </c>
      <c r="E9" s="161">
        <v>-1.5645086475382652E-2</v>
      </c>
      <c r="F9" s="161">
        <v>-8.1177768495014124E-2</v>
      </c>
    </row>
    <row r="10" spans="2:6" ht="15" customHeight="1" x14ac:dyDescent="0.25">
      <c r="B10" s="152" t="str">
        <f>'Nacionalidad-Zona (datos)'!B10</f>
        <v>Alemania</v>
      </c>
      <c r="C10" s="160">
        <v>0.11582671072992889</v>
      </c>
      <c r="D10" s="161">
        <v>0.14446751043550088</v>
      </c>
      <c r="E10" s="161">
        <v>6.0884811416921591E-2</v>
      </c>
      <c r="F10" s="161">
        <v>0.12857072979847395</v>
      </c>
    </row>
    <row r="11" spans="2:6" ht="15" customHeight="1" x14ac:dyDescent="0.25">
      <c r="B11" s="152" t="str">
        <f>'Nacionalidad-Zona (datos)'!B11</f>
        <v>Países Nórdicos</v>
      </c>
      <c r="C11" s="160">
        <v>9.8949469291481407E-2</v>
      </c>
      <c r="D11" s="161">
        <v>0.18456053750171386</v>
      </c>
      <c r="E11" s="161">
        <v>8.6002340050956194E-2</v>
      </c>
      <c r="F11" s="161">
        <v>8.5725977518330998E-2</v>
      </c>
    </row>
    <row r="12" spans="2:6" ht="15" customHeight="1" x14ac:dyDescent="0.25">
      <c r="B12" s="152" t="str">
        <f>'Nacionalidad-Zona (datos)'!B12</f>
        <v>Suecia</v>
      </c>
      <c r="C12" s="160">
        <v>0.10957600827300928</v>
      </c>
      <c r="D12" s="161">
        <v>0.1371179039301309</v>
      </c>
      <c r="E12" s="161">
        <v>2.4406313558108295E-2</v>
      </c>
      <c r="F12" s="161">
        <v>8.1415716856628739E-2</v>
      </c>
    </row>
    <row r="13" spans="2:6" ht="15" customHeight="1" x14ac:dyDescent="0.25">
      <c r="B13" s="152" t="str">
        <f>'Nacionalidad-Zona (datos)'!B13</f>
        <v>Noruega</v>
      </c>
      <c r="C13" s="160">
        <v>0.14900311574294345</v>
      </c>
      <c r="D13" s="161">
        <v>0.13730255164034011</v>
      </c>
      <c r="E13" s="161">
        <v>0.15826025244588626</v>
      </c>
      <c r="F13" s="161">
        <v>0.13214785944826746</v>
      </c>
    </row>
    <row r="14" spans="2:6" ht="15" customHeight="1" x14ac:dyDescent="0.25">
      <c r="B14" s="152" t="str">
        <f>'Nacionalidad-Zona (datos)'!B14</f>
        <v>Finlandia</v>
      </c>
      <c r="C14" s="160">
        <v>-6.3936574917655697E-5</v>
      </c>
      <c r="D14" s="161">
        <v>0.19258034026465021</v>
      </c>
      <c r="E14" s="161">
        <v>-3.7815848278233144E-3</v>
      </c>
      <c r="F14" s="161">
        <v>5.353711790393012E-2</v>
      </c>
    </row>
    <row r="15" spans="2:6" ht="15" customHeight="1" x14ac:dyDescent="0.25">
      <c r="B15" s="152" t="str">
        <f>'Nacionalidad-Zona (datos)'!B15</f>
        <v>Dinamarca</v>
      </c>
      <c r="C15" s="160">
        <v>0.13620015637216576</v>
      </c>
      <c r="D15" s="161">
        <v>0.32983252909452165</v>
      </c>
      <c r="E15" s="161">
        <v>0.20436938332816856</v>
      </c>
      <c r="F15" s="161">
        <v>5.8499440089585741E-2</v>
      </c>
    </row>
    <row r="16" spans="2:6" ht="15" customHeight="1" x14ac:dyDescent="0.25">
      <c r="B16" s="152" t="str">
        <f>'Nacionalidad-Zona (datos)'!B16</f>
        <v>Rusia</v>
      </c>
      <c r="C16" s="160">
        <v>-1.2516036784220752E-2</v>
      </c>
      <c r="D16" s="161">
        <v>0.29766187050359716</v>
      </c>
      <c r="E16" s="161">
        <v>-2.660803586825311E-2</v>
      </c>
      <c r="F16" s="161">
        <v>-0.11584818816554199</v>
      </c>
    </row>
    <row r="17" spans="2:6" ht="15" customHeight="1" x14ac:dyDescent="0.25">
      <c r="B17" s="152" t="str">
        <f>'Nacionalidad-Zona (datos)'!B17</f>
        <v>Holanda</v>
      </c>
      <c r="C17" s="160">
        <v>-0.11224229519468565</v>
      </c>
      <c r="D17" s="161">
        <v>-7.3162393162393147E-2</v>
      </c>
      <c r="E17" s="161">
        <v>-0.12544581292500834</v>
      </c>
      <c r="F17" s="161">
        <v>-9.528926087202394E-2</v>
      </c>
    </row>
    <row r="18" spans="2:6" ht="15" customHeight="1" x14ac:dyDescent="0.25">
      <c r="B18" s="152" t="str">
        <f>'Nacionalidad-Zona (datos)'!B18</f>
        <v>Francia</v>
      </c>
      <c r="C18" s="160">
        <v>0.10455799875367222</v>
      </c>
      <c r="D18" s="161">
        <v>0.19468360779068794</v>
      </c>
      <c r="E18" s="161">
        <v>-2.4599988014622154E-2</v>
      </c>
      <c r="F18" s="161">
        <v>0.11703562197999773</v>
      </c>
    </row>
    <row r="19" spans="2:6" ht="15" customHeight="1" x14ac:dyDescent="0.25">
      <c r="B19" s="152" t="str">
        <f>'Nacionalidad-Zona (datos)'!B19</f>
        <v>Bélgica</v>
      </c>
      <c r="C19" s="160">
        <v>3.9381929463704335E-3</v>
      </c>
      <c r="D19" s="161">
        <v>0.34686672550750219</v>
      </c>
      <c r="E19" s="161">
        <v>4.5494000510594823E-2</v>
      </c>
      <c r="F19" s="161">
        <v>-6.205358585695353E-2</v>
      </c>
    </row>
    <row r="20" spans="2:6" ht="15" customHeight="1" x14ac:dyDescent="0.25">
      <c r="B20" s="152" t="str">
        <f>'Nacionalidad-Zona (datos)'!B20</f>
        <v>Países del Este</v>
      </c>
      <c r="C20" s="160">
        <v>3.890128276631355E-2</v>
      </c>
      <c r="D20" s="161">
        <v>1.1032461677186656</v>
      </c>
      <c r="E20" s="161">
        <v>-0.18002015258384918</v>
      </c>
      <c r="F20" s="161">
        <v>0.3063600500336765</v>
      </c>
    </row>
    <row r="21" spans="2:6" ht="15" customHeight="1" x14ac:dyDescent="0.25">
      <c r="B21" s="152" t="str">
        <f>'Nacionalidad-Zona (datos)'!B21</f>
        <v>Italia</v>
      </c>
      <c r="C21" s="160">
        <v>0.25472166998011936</v>
      </c>
      <c r="D21" s="161">
        <v>0.28252095622477502</v>
      </c>
      <c r="E21" s="161">
        <v>0.19742761869475478</v>
      </c>
      <c r="F21" s="161">
        <v>0.28196650224944442</v>
      </c>
    </row>
    <row r="22" spans="2:6" ht="15" customHeight="1" x14ac:dyDescent="0.25">
      <c r="B22" s="152" t="str">
        <f>'Nacionalidad-Zona (datos)'!B22</f>
        <v>Irlanda</v>
      </c>
      <c r="C22" s="160">
        <v>4.7523028275514356E-2</v>
      </c>
      <c r="D22" s="161">
        <v>0.73268133659331713</v>
      </c>
      <c r="E22" s="161">
        <v>0.12344390607528877</v>
      </c>
      <c r="F22" s="161">
        <v>6.4998460794230217E-2</v>
      </c>
    </row>
    <row r="23" spans="2:6" ht="15" customHeight="1" x14ac:dyDescent="0.25">
      <c r="B23" s="152" t="str">
        <f>'Nacionalidad-Zona (datos)'!B23</f>
        <v>Suiza</v>
      </c>
      <c r="C23" s="160">
        <v>0.14591694814226108</v>
      </c>
      <c r="D23" s="161">
        <v>0.2596799173980382</v>
      </c>
      <c r="E23" s="161">
        <v>9.0049633656346106E-2</v>
      </c>
      <c r="F23" s="161">
        <v>9.9091520861372739E-2</v>
      </c>
    </row>
    <row r="24" spans="2:6" ht="15" customHeight="1" x14ac:dyDescent="0.25">
      <c r="B24" s="152" t="str">
        <f>'Nacionalidad-Zona (datos)'!B24</f>
        <v>Austria</v>
      </c>
      <c r="C24" s="160">
        <v>0.11680527054757528</v>
      </c>
      <c r="D24" s="161">
        <v>0.3202205882352942</v>
      </c>
      <c r="E24" s="161">
        <v>3.6671032265745973E-2</v>
      </c>
      <c r="F24" s="161">
        <v>9.1951750049436454E-2</v>
      </c>
    </row>
    <row r="25" spans="2:6" ht="15" customHeight="1" x14ac:dyDescent="0.25">
      <c r="B25" s="152" t="str">
        <f>'Nacionalidad-Zona (datos)'!B25</f>
        <v>Resto de Europa</v>
      </c>
      <c r="C25" s="160">
        <v>0.11251493938876567</v>
      </c>
      <c r="D25" s="161">
        <v>0.63323376827542832</v>
      </c>
      <c r="E25" s="161">
        <v>0.13642493583329718</v>
      </c>
      <c r="F25" s="161">
        <v>-0.13150847961916101</v>
      </c>
    </row>
    <row r="26" spans="2:6" ht="15" customHeight="1" x14ac:dyDescent="0.25">
      <c r="B26" s="152" t="str">
        <f>'Nacionalidad-Zona (datos)'!B26</f>
        <v>Usa</v>
      </c>
      <c r="C26" s="160">
        <v>-6.2845060495712479E-2</v>
      </c>
      <c r="D26" s="161">
        <v>0.11425061425061434</v>
      </c>
      <c r="E26" s="161">
        <v>-0.17982251284446515</v>
      </c>
      <c r="F26" s="161">
        <v>4.1075429424944021E-2</v>
      </c>
    </row>
    <row r="27" spans="2:6" ht="15" customHeight="1" x14ac:dyDescent="0.25">
      <c r="B27" s="152" t="str">
        <f>'Nacionalidad-Zona (datos)'!B27</f>
        <v>Resto de América</v>
      </c>
      <c r="C27" s="160">
        <v>-5.8287359078915801E-2</v>
      </c>
      <c r="D27" s="161">
        <v>-0.12604573340769665</v>
      </c>
      <c r="E27" s="161">
        <v>7.2590011614401817E-2</v>
      </c>
      <c r="F27" s="161">
        <v>3.8719285182427399E-2</v>
      </c>
    </row>
    <row r="28" spans="2:6" ht="15" customHeight="1" x14ac:dyDescent="0.25">
      <c r="B28" s="152" t="str">
        <f>'Nacionalidad-Zona (datos)'!B28</f>
        <v>Resto del Mundo</v>
      </c>
      <c r="C28" s="160">
        <v>-6.3182323331372192E-2</v>
      </c>
      <c r="D28" s="161">
        <v>0.13548769641268898</v>
      </c>
      <c r="E28" s="161">
        <v>0.17130387343153308</v>
      </c>
      <c r="F28" s="161">
        <v>0.26452358441012702</v>
      </c>
    </row>
    <row r="29" spans="2:6" ht="15" customHeight="1" x14ac:dyDescent="0.25">
      <c r="B29" s="107" t="s">
        <v>140</v>
      </c>
      <c r="C29" s="162">
        <v>6.7591236375729169E-2</v>
      </c>
      <c r="D29" s="162">
        <v>0.18769407230210433</v>
      </c>
      <c r="E29" s="162">
        <v>4.1099155222049211E-2</v>
      </c>
      <c r="F29" s="162">
        <v>6.4681015471214964E-2</v>
      </c>
    </row>
    <row r="30" spans="2:6" ht="15" customHeight="1" x14ac:dyDescent="0.25">
      <c r="B30" s="68" t="s">
        <v>94</v>
      </c>
      <c r="C30" s="163">
        <v>4.5560081234027106E-2</v>
      </c>
      <c r="D30" s="163">
        <v>4.0478443692133492E-2</v>
      </c>
      <c r="E30" s="163">
        <v>3.2522759822528391E-2</v>
      </c>
      <c r="F30" s="163">
        <v>4.7712855631604656E-2</v>
      </c>
    </row>
    <row r="31" spans="2:6" ht="15" customHeight="1" x14ac:dyDescent="0.25">
      <c r="B31" s="240" t="s">
        <v>57</v>
      </c>
      <c r="C31" s="241"/>
      <c r="D31" s="241"/>
      <c r="E31" s="241"/>
      <c r="F31" s="241"/>
    </row>
  </sheetData>
  <mergeCells count="3">
    <mergeCell ref="B5:F5"/>
    <mergeCell ref="B6:F6"/>
    <mergeCell ref="B31:F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J33"/>
  <sheetViews>
    <sheetView showGridLines="0" showOutlineSymbols="0" zoomScaleNormal="100" workbookViewId="0">
      <selection activeCell="J22" sqref="J22"/>
    </sheetView>
  </sheetViews>
  <sheetFormatPr baseColWidth="10" defaultRowHeight="12" x14ac:dyDescent="0.25"/>
  <cols>
    <col min="1" max="1" width="15.7109375" style="150" customWidth="1"/>
    <col min="2" max="2" width="20.7109375" style="150" customWidth="1"/>
    <col min="3" max="6" width="10.7109375" style="150" customWidth="1"/>
    <col min="7" max="255" width="11.42578125" style="150"/>
    <col min="256" max="256" width="13.5703125" style="150" customWidth="1"/>
    <col min="257" max="257" width="23.7109375" style="150" customWidth="1"/>
    <col min="258" max="262" width="10.7109375" style="150" customWidth="1"/>
    <col min="263" max="511" width="11.42578125" style="150"/>
    <col min="512" max="512" width="13.5703125" style="150" customWidth="1"/>
    <col min="513" max="513" width="23.7109375" style="150" customWidth="1"/>
    <col min="514" max="518" width="10.7109375" style="150" customWidth="1"/>
    <col min="519" max="767" width="11.42578125" style="150"/>
    <col min="768" max="768" width="13.5703125" style="150" customWidth="1"/>
    <col min="769" max="769" width="23.7109375" style="150" customWidth="1"/>
    <col min="770" max="774" width="10.7109375" style="150" customWidth="1"/>
    <col min="775" max="1023" width="11.42578125" style="150"/>
    <col min="1024" max="1024" width="13.5703125" style="150" customWidth="1"/>
    <col min="1025" max="1025" width="23.7109375" style="150" customWidth="1"/>
    <col min="1026" max="1030" width="10.7109375" style="150" customWidth="1"/>
    <col min="1031" max="1279" width="11.42578125" style="150"/>
    <col min="1280" max="1280" width="13.5703125" style="150" customWidth="1"/>
    <col min="1281" max="1281" width="23.7109375" style="150" customWidth="1"/>
    <col min="1282" max="1286" width="10.7109375" style="150" customWidth="1"/>
    <col min="1287" max="1535" width="11.42578125" style="150"/>
    <col min="1536" max="1536" width="13.5703125" style="150" customWidth="1"/>
    <col min="1537" max="1537" width="23.7109375" style="150" customWidth="1"/>
    <col min="1538" max="1542" width="10.7109375" style="150" customWidth="1"/>
    <col min="1543" max="1791" width="11.42578125" style="150"/>
    <col min="1792" max="1792" width="13.5703125" style="150" customWidth="1"/>
    <col min="1793" max="1793" width="23.7109375" style="150" customWidth="1"/>
    <col min="1794" max="1798" width="10.7109375" style="150" customWidth="1"/>
    <col min="1799" max="2047" width="11.42578125" style="150"/>
    <col min="2048" max="2048" width="13.5703125" style="150" customWidth="1"/>
    <col min="2049" max="2049" width="23.7109375" style="150" customWidth="1"/>
    <col min="2050" max="2054" width="10.7109375" style="150" customWidth="1"/>
    <col min="2055" max="2303" width="11.42578125" style="150"/>
    <col min="2304" max="2304" width="13.5703125" style="150" customWidth="1"/>
    <col min="2305" max="2305" width="23.7109375" style="150" customWidth="1"/>
    <col min="2306" max="2310" width="10.7109375" style="150" customWidth="1"/>
    <col min="2311" max="2559" width="11.42578125" style="150"/>
    <col min="2560" max="2560" width="13.5703125" style="150" customWidth="1"/>
    <col min="2561" max="2561" width="23.7109375" style="150" customWidth="1"/>
    <col min="2562" max="2566" width="10.7109375" style="150" customWidth="1"/>
    <col min="2567" max="2815" width="11.42578125" style="150"/>
    <col min="2816" max="2816" width="13.5703125" style="150" customWidth="1"/>
    <col min="2817" max="2817" width="23.7109375" style="150" customWidth="1"/>
    <col min="2818" max="2822" width="10.7109375" style="150" customWidth="1"/>
    <col min="2823" max="3071" width="11.42578125" style="150"/>
    <col min="3072" max="3072" width="13.5703125" style="150" customWidth="1"/>
    <col min="3073" max="3073" width="23.7109375" style="150" customWidth="1"/>
    <col min="3074" max="3078" width="10.7109375" style="150" customWidth="1"/>
    <col min="3079" max="3327" width="11.42578125" style="150"/>
    <col min="3328" max="3328" width="13.5703125" style="150" customWidth="1"/>
    <col min="3329" max="3329" width="23.7109375" style="150" customWidth="1"/>
    <col min="3330" max="3334" width="10.7109375" style="150" customWidth="1"/>
    <col min="3335" max="3583" width="11.42578125" style="150"/>
    <col min="3584" max="3584" width="13.5703125" style="150" customWidth="1"/>
    <col min="3585" max="3585" width="23.7109375" style="150" customWidth="1"/>
    <col min="3586" max="3590" width="10.7109375" style="150" customWidth="1"/>
    <col min="3591" max="3839" width="11.42578125" style="150"/>
    <col min="3840" max="3840" width="13.5703125" style="150" customWidth="1"/>
    <col min="3841" max="3841" width="23.7109375" style="150" customWidth="1"/>
    <col min="3842" max="3846" width="10.7109375" style="150" customWidth="1"/>
    <col min="3847" max="4095" width="11.42578125" style="150"/>
    <col min="4096" max="4096" width="13.5703125" style="150" customWidth="1"/>
    <col min="4097" max="4097" width="23.7109375" style="150" customWidth="1"/>
    <col min="4098" max="4102" width="10.7109375" style="150" customWidth="1"/>
    <col min="4103" max="4351" width="11.42578125" style="150"/>
    <col min="4352" max="4352" width="13.5703125" style="150" customWidth="1"/>
    <col min="4353" max="4353" width="23.7109375" style="150" customWidth="1"/>
    <col min="4354" max="4358" width="10.7109375" style="150" customWidth="1"/>
    <col min="4359" max="4607" width="11.42578125" style="150"/>
    <col min="4608" max="4608" width="13.5703125" style="150" customWidth="1"/>
    <col min="4609" max="4609" width="23.7109375" style="150" customWidth="1"/>
    <col min="4610" max="4614" width="10.7109375" style="150" customWidth="1"/>
    <col min="4615" max="4863" width="11.42578125" style="150"/>
    <col min="4864" max="4864" width="13.5703125" style="150" customWidth="1"/>
    <col min="4865" max="4865" width="23.7109375" style="150" customWidth="1"/>
    <col min="4866" max="4870" width="10.7109375" style="150" customWidth="1"/>
    <col min="4871" max="5119" width="11.42578125" style="150"/>
    <col min="5120" max="5120" width="13.5703125" style="150" customWidth="1"/>
    <col min="5121" max="5121" width="23.7109375" style="150" customWidth="1"/>
    <col min="5122" max="5126" width="10.7109375" style="150" customWidth="1"/>
    <col min="5127" max="5375" width="11.42578125" style="150"/>
    <col min="5376" max="5376" width="13.5703125" style="150" customWidth="1"/>
    <col min="5377" max="5377" width="23.7109375" style="150" customWidth="1"/>
    <col min="5378" max="5382" width="10.7109375" style="150" customWidth="1"/>
    <col min="5383" max="5631" width="11.42578125" style="150"/>
    <col min="5632" max="5632" width="13.5703125" style="150" customWidth="1"/>
    <col min="5633" max="5633" width="23.7109375" style="150" customWidth="1"/>
    <col min="5634" max="5638" width="10.7109375" style="150" customWidth="1"/>
    <col min="5639" max="5887" width="11.42578125" style="150"/>
    <col min="5888" max="5888" width="13.5703125" style="150" customWidth="1"/>
    <col min="5889" max="5889" width="23.7109375" style="150" customWidth="1"/>
    <col min="5890" max="5894" width="10.7109375" style="150" customWidth="1"/>
    <col min="5895" max="6143" width="11.42578125" style="150"/>
    <col min="6144" max="6144" width="13.5703125" style="150" customWidth="1"/>
    <col min="6145" max="6145" width="23.7109375" style="150" customWidth="1"/>
    <col min="6146" max="6150" width="10.7109375" style="150" customWidth="1"/>
    <col min="6151" max="6399" width="11.42578125" style="150"/>
    <col min="6400" max="6400" width="13.5703125" style="150" customWidth="1"/>
    <col min="6401" max="6401" width="23.7109375" style="150" customWidth="1"/>
    <col min="6402" max="6406" width="10.7109375" style="150" customWidth="1"/>
    <col min="6407" max="6655" width="11.42578125" style="150"/>
    <col min="6656" max="6656" width="13.5703125" style="150" customWidth="1"/>
    <col min="6657" max="6657" width="23.7109375" style="150" customWidth="1"/>
    <col min="6658" max="6662" width="10.7109375" style="150" customWidth="1"/>
    <col min="6663" max="6911" width="11.42578125" style="150"/>
    <col min="6912" max="6912" width="13.5703125" style="150" customWidth="1"/>
    <col min="6913" max="6913" width="23.7109375" style="150" customWidth="1"/>
    <col min="6914" max="6918" width="10.7109375" style="150" customWidth="1"/>
    <col min="6919" max="7167" width="11.42578125" style="150"/>
    <col min="7168" max="7168" width="13.5703125" style="150" customWidth="1"/>
    <col min="7169" max="7169" width="23.7109375" style="150" customWidth="1"/>
    <col min="7170" max="7174" width="10.7109375" style="150" customWidth="1"/>
    <col min="7175" max="7423" width="11.42578125" style="150"/>
    <col min="7424" max="7424" width="13.5703125" style="150" customWidth="1"/>
    <col min="7425" max="7425" width="23.7109375" style="150" customWidth="1"/>
    <col min="7426" max="7430" width="10.7109375" style="150" customWidth="1"/>
    <col min="7431" max="7679" width="11.42578125" style="150"/>
    <col min="7680" max="7680" width="13.5703125" style="150" customWidth="1"/>
    <col min="7681" max="7681" width="23.7109375" style="150" customWidth="1"/>
    <col min="7682" max="7686" width="10.7109375" style="150" customWidth="1"/>
    <col min="7687" max="7935" width="11.42578125" style="150"/>
    <col min="7936" max="7936" width="13.5703125" style="150" customWidth="1"/>
    <col min="7937" max="7937" width="23.7109375" style="150" customWidth="1"/>
    <col min="7938" max="7942" width="10.7109375" style="150" customWidth="1"/>
    <col min="7943" max="8191" width="11.42578125" style="150"/>
    <col min="8192" max="8192" width="13.5703125" style="150" customWidth="1"/>
    <col min="8193" max="8193" width="23.7109375" style="150" customWidth="1"/>
    <col min="8194" max="8198" width="10.7109375" style="150" customWidth="1"/>
    <col min="8199" max="8447" width="11.42578125" style="150"/>
    <col min="8448" max="8448" width="13.5703125" style="150" customWidth="1"/>
    <col min="8449" max="8449" width="23.7109375" style="150" customWidth="1"/>
    <col min="8450" max="8454" width="10.7109375" style="150" customWidth="1"/>
    <col min="8455" max="8703" width="11.42578125" style="150"/>
    <col min="8704" max="8704" width="13.5703125" style="150" customWidth="1"/>
    <col min="8705" max="8705" width="23.7109375" style="150" customWidth="1"/>
    <col min="8706" max="8710" width="10.7109375" style="150" customWidth="1"/>
    <col min="8711" max="8959" width="11.42578125" style="150"/>
    <col min="8960" max="8960" width="13.5703125" style="150" customWidth="1"/>
    <col min="8961" max="8961" width="23.7109375" style="150" customWidth="1"/>
    <col min="8962" max="8966" width="10.7109375" style="150" customWidth="1"/>
    <col min="8967" max="9215" width="11.42578125" style="150"/>
    <col min="9216" max="9216" width="13.5703125" style="150" customWidth="1"/>
    <col min="9217" max="9217" width="23.7109375" style="150" customWidth="1"/>
    <col min="9218" max="9222" width="10.7109375" style="150" customWidth="1"/>
    <col min="9223" max="9471" width="11.42578125" style="150"/>
    <col min="9472" max="9472" width="13.5703125" style="150" customWidth="1"/>
    <col min="9473" max="9473" width="23.7109375" style="150" customWidth="1"/>
    <col min="9474" max="9478" width="10.7109375" style="150" customWidth="1"/>
    <col min="9479" max="9727" width="11.42578125" style="150"/>
    <col min="9728" max="9728" width="13.5703125" style="150" customWidth="1"/>
    <col min="9729" max="9729" width="23.7109375" style="150" customWidth="1"/>
    <col min="9730" max="9734" width="10.7109375" style="150" customWidth="1"/>
    <col min="9735" max="9983" width="11.42578125" style="150"/>
    <col min="9984" max="9984" width="13.5703125" style="150" customWidth="1"/>
    <col min="9985" max="9985" width="23.7109375" style="150" customWidth="1"/>
    <col min="9986" max="9990" width="10.7109375" style="150" customWidth="1"/>
    <col min="9991" max="10239" width="11.42578125" style="150"/>
    <col min="10240" max="10240" width="13.5703125" style="150" customWidth="1"/>
    <col min="10241" max="10241" width="23.7109375" style="150" customWidth="1"/>
    <col min="10242" max="10246" width="10.7109375" style="150" customWidth="1"/>
    <col min="10247" max="10495" width="11.42578125" style="150"/>
    <col min="10496" max="10496" width="13.5703125" style="150" customWidth="1"/>
    <col min="10497" max="10497" width="23.7109375" style="150" customWidth="1"/>
    <col min="10498" max="10502" width="10.7109375" style="150" customWidth="1"/>
    <col min="10503" max="10751" width="11.42578125" style="150"/>
    <col min="10752" max="10752" width="13.5703125" style="150" customWidth="1"/>
    <col min="10753" max="10753" width="23.7109375" style="150" customWidth="1"/>
    <col min="10754" max="10758" width="10.7109375" style="150" customWidth="1"/>
    <col min="10759" max="11007" width="11.42578125" style="150"/>
    <col min="11008" max="11008" width="13.5703125" style="150" customWidth="1"/>
    <col min="11009" max="11009" width="23.7109375" style="150" customWidth="1"/>
    <col min="11010" max="11014" width="10.7109375" style="150" customWidth="1"/>
    <col min="11015" max="11263" width="11.42578125" style="150"/>
    <col min="11264" max="11264" width="13.5703125" style="150" customWidth="1"/>
    <col min="11265" max="11265" width="23.7109375" style="150" customWidth="1"/>
    <col min="11266" max="11270" width="10.7109375" style="150" customWidth="1"/>
    <col min="11271" max="11519" width="11.42578125" style="150"/>
    <col min="11520" max="11520" width="13.5703125" style="150" customWidth="1"/>
    <col min="11521" max="11521" width="23.7109375" style="150" customWidth="1"/>
    <col min="11522" max="11526" width="10.7109375" style="150" customWidth="1"/>
    <col min="11527" max="11775" width="11.42578125" style="150"/>
    <col min="11776" max="11776" width="13.5703125" style="150" customWidth="1"/>
    <col min="11777" max="11777" width="23.7109375" style="150" customWidth="1"/>
    <col min="11778" max="11782" width="10.7109375" style="150" customWidth="1"/>
    <col min="11783" max="12031" width="11.42578125" style="150"/>
    <col min="12032" max="12032" width="13.5703125" style="150" customWidth="1"/>
    <col min="12033" max="12033" width="23.7109375" style="150" customWidth="1"/>
    <col min="12034" max="12038" width="10.7109375" style="150" customWidth="1"/>
    <col min="12039" max="12287" width="11.42578125" style="150"/>
    <col min="12288" max="12288" width="13.5703125" style="150" customWidth="1"/>
    <col min="12289" max="12289" width="23.7109375" style="150" customWidth="1"/>
    <col min="12290" max="12294" width="10.7109375" style="150" customWidth="1"/>
    <col min="12295" max="12543" width="11.42578125" style="150"/>
    <col min="12544" max="12544" width="13.5703125" style="150" customWidth="1"/>
    <col min="12545" max="12545" width="23.7109375" style="150" customWidth="1"/>
    <col min="12546" max="12550" width="10.7109375" style="150" customWidth="1"/>
    <col min="12551" max="12799" width="11.42578125" style="150"/>
    <col min="12800" max="12800" width="13.5703125" style="150" customWidth="1"/>
    <col min="12801" max="12801" width="23.7109375" style="150" customWidth="1"/>
    <col min="12802" max="12806" width="10.7109375" style="150" customWidth="1"/>
    <col min="12807" max="13055" width="11.42578125" style="150"/>
    <col min="13056" max="13056" width="13.5703125" style="150" customWidth="1"/>
    <col min="13057" max="13057" width="23.7109375" style="150" customWidth="1"/>
    <col min="13058" max="13062" width="10.7109375" style="150" customWidth="1"/>
    <col min="13063" max="13311" width="11.42578125" style="150"/>
    <col min="13312" max="13312" width="13.5703125" style="150" customWidth="1"/>
    <col min="13313" max="13313" width="23.7109375" style="150" customWidth="1"/>
    <col min="13314" max="13318" width="10.7109375" style="150" customWidth="1"/>
    <col min="13319" max="13567" width="11.42578125" style="150"/>
    <col min="13568" max="13568" width="13.5703125" style="150" customWidth="1"/>
    <col min="13569" max="13569" width="23.7109375" style="150" customWidth="1"/>
    <col min="13570" max="13574" width="10.7109375" style="150" customWidth="1"/>
    <col min="13575" max="13823" width="11.42578125" style="150"/>
    <col min="13824" max="13824" width="13.5703125" style="150" customWidth="1"/>
    <col min="13825" max="13825" width="23.7109375" style="150" customWidth="1"/>
    <col min="13826" max="13830" width="10.7109375" style="150" customWidth="1"/>
    <col min="13831" max="14079" width="11.42578125" style="150"/>
    <col min="14080" max="14080" width="13.5703125" style="150" customWidth="1"/>
    <col min="14081" max="14081" width="23.7109375" style="150" customWidth="1"/>
    <col min="14082" max="14086" width="10.7109375" style="150" customWidth="1"/>
    <col min="14087" max="14335" width="11.42578125" style="150"/>
    <col min="14336" max="14336" width="13.5703125" style="150" customWidth="1"/>
    <col min="14337" max="14337" width="23.7109375" style="150" customWidth="1"/>
    <col min="14338" max="14342" width="10.7109375" style="150" customWidth="1"/>
    <col min="14343" max="14591" width="11.42578125" style="150"/>
    <col min="14592" max="14592" width="13.5703125" style="150" customWidth="1"/>
    <col min="14593" max="14593" width="23.7109375" style="150" customWidth="1"/>
    <col min="14594" max="14598" width="10.7109375" style="150" customWidth="1"/>
    <col min="14599" max="14847" width="11.42578125" style="150"/>
    <col min="14848" max="14848" width="13.5703125" style="150" customWidth="1"/>
    <col min="14849" max="14849" width="23.7109375" style="150" customWidth="1"/>
    <col min="14850" max="14854" width="10.7109375" style="150" customWidth="1"/>
    <col min="14855" max="15103" width="11.42578125" style="150"/>
    <col min="15104" max="15104" width="13.5703125" style="150" customWidth="1"/>
    <col min="15105" max="15105" width="23.7109375" style="150" customWidth="1"/>
    <col min="15106" max="15110" width="10.7109375" style="150" customWidth="1"/>
    <col min="15111" max="15359" width="11.42578125" style="150"/>
    <col min="15360" max="15360" width="13.5703125" style="150" customWidth="1"/>
    <col min="15361" max="15361" width="23.7109375" style="150" customWidth="1"/>
    <col min="15362" max="15366" width="10.7109375" style="150" customWidth="1"/>
    <col min="15367" max="15615" width="11.42578125" style="150"/>
    <col min="15616" max="15616" width="13.5703125" style="150" customWidth="1"/>
    <col min="15617" max="15617" width="23.7109375" style="150" customWidth="1"/>
    <col min="15618" max="15622" width="10.7109375" style="150" customWidth="1"/>
    <col min="15623" max="15871" width="11.42578125" style="150"/>
    <col min="15872" max="15872" width="13.5703125" style="150" customWidth="1"/>
    <col min="15873" max="15873" width="23.7109375" style="150" customWidth="1"/>
    <col min="15874" max="15878" width="10.7109375" style="150" customWidth="1"/>
    <col min="15879" max="16127" width="11.42578125" style="150"/>
    <col min="16128" max="16128" width="13.5703125" style="150" customWidth="1"/>
    <col min="16129" max="16129" width="23.7109375" style="150" customWidth="1"/>
    <col min="16130" max="16134" width="10.7109375" style="150" customWidth="1"/>
    <col min="16135" max="16384" width="11.42578125" style="150"/>
  </cols>
  <sheetData>
    <row r="1" spans="2:9" ht="15" customHeight="1" x14ac:dyDescent="0.25">
      <c r="B1" s="151"/>
    </row>
    <row r="2" spans="2:9" ht="15" customHeight="1" x14ac:dyDescent="0.25">
      <c r="B2" s="151"/>
    </row>
    <row r="3" spans="2:9" ht="15" customHeight="1" x14ac:dyDescent="0.25">
      <c r="B3" s="151"/>
    </row>
    <row r="4" spans="2:9" ht="15" customHeight="1" x14ac:dyDescent="0.25">
      <c r="B4" s="151"/>
    </row>
    <row r="5" spans="2:9" ht="36" customHeight="1" x14ac:dyDescent="0.25">
      <c r="B5" s="242" t="s">
        <v>143</v>
      </c>
      <c r="C5" s="242"/>
      <c r="D5" s="242"/>
      <c r="E5" s="242"/>
      <c r="F5" s="242"/>
    </row>
    <row r="6" spans="2:9" ht="18" customHeight="1" x14ac:dyDescent="0.25">
      <c r="B6" s="242" t="str">
        <f>actualizaciones!A2</f>
        <v>acum. julio 2014</v>
      </c>
      <c r="C6" s="242"/>
      <c r="D6" s="242"/>
      <c r="E6" s="242"/>
      <c r="F6" s="242"/>
      <c r="I6" s="164"/>
    </row>
    <row r="7" spans="2:9" ht="30" customHeight="1" x14ac:dyDescent="0.25">
      <c r="B7" s="58" t="s">
        <v>118</v>
      </c>
      <c r="C7" s="105" t="s">
        <v>94</v>
      </c>
      <c r="D7" s="105" t="s">
        <v>29</v>
      </c>
      <c r="E7" s="105" t="s">
        <v>27</v>
      </c>
      <c r="F7" s="105" t="s">
        <v>28</v>
      </c>
    </row>
    <row r="8" spans="2:9" ht="15" customHeight="1" x14ac:dyDescent="0.2">
      <c r="B8" s="152" t="str">
        <f>'Nacionalidad-Zona (datos)'!B8</f>
        <v>Reino Unido</v>
      </c>
      <c r="C8" s="160">
        <f>'Nacionalidad-Zona (datos)'!C8/'Nacionalidad-Zona (datos)'!C$30</f>
        <v>0.3264397173761816</v>
      </c>
      <c r="D8" s="161">
        <f>'Nacionalidad-Zona (datos)'!D8/'Nacionalidad-Zona (datos)'!D$30</f>
        <v>8.1651789063086039E-2</v>
      </c>
      <c r="E8" s="161">
        <f>'Nacionalidad-Zona (datos)'!E8/'Nacionalidad-Zona (datos)'!E$30</f>
        <v>0.35260339320408596</v>
      </c>
      <c r="F8" s="161">
        <f>'Nacionalidad-Zona (datos)'!F8/'Nacionalidad-Zona (datos)'!F$30</f>
        <v>0.44638535374618094</v>
      </c>
    </row>
    <row r="9" spans="2:9" ht="15" customHeight="1" x14ac:dyDescent="0.2">
      <c r="B9" s="152" t="str">
        <f>'Nacionalidad-Zona (datos)'!B9</f>
        <v>España</v>
      </c>
      <c r="C9" s="160">
        <f>'Nacionalidad-Zona (datos)'!C9/'Nacionalidad-Zona (datos)'!C$30</f>
        <v>0.22055194849480991</v>
      </c>
      <c r="D9" s="161">
        <f>'Nacionalidad-Zona (datos)'!D9/'Nacionalidad-Zona (datos)'!D$30</f>
        <v>0.46113147925887032</v>
      </c>
      <c r="E9" s="161">
        <f>'Nacionalidad-Zona (datos)'!E9/'Nacionalidad-Zona (datos)'!E$30</f>
        <v>0.14409041043006257</v>
      </c>
      <c r="F9" s="161">
        <f>'Nacionalidad-Zona (datos)'!F9/'Nacionalidad-Zona (datos)'!F$30</f>
        <v>0.10202142373784405</v>
      </c>
    </row>
    <row r="10" spans="2:9" ht="15" customHeight="1" x14ac:dyDescent="0.2">
      <c r="B10" s="152" t="str">
        <f>'Nacionalidad-Zona (datos)'!B10</f>
        <v>Alemania</v>
      </c>
      <c r="C10" s="160">
        <f>'Nacionalidad-Zona (datos)'!C10/'Nacionalidad-Zona (datos)'!C$30</f>
        <v>0.11605888450888656</v>
      </c>
      <c r="D10" s="161">
        <f>'Nacionalidad-Zona (datos)'!D10/'Nacionalidad-Zona (datos)'!D$30</f>
        <v>0.24037487810366814</v>
      </c>
      <c r="E10" s="161">
        <f>'Nacionalidad-Zona (datos)'!E10/'Nacionalidad-Zona (datos)'!E$30</f>
        <v>0.12618641379785303</v>
      </c>
      <c r="F10" s="161">
        <f>'Nacionalidad-Zona (datos)'!F10/'Nacionalidad-Zona (datos)'!F$30</f>
        <v>5.4879448363130807E-2</v>
      </c>
    </row>
    <row r="11" spans="2:9" ht="15" customHeight="1" x14ac:dyDescent="0.2">
      <c r="B11" s="152" t="str">
        <f>'Nacionalidad-Zona (datos)'!B11</f>
        <v>Países Nórdicos</v>
      </c>
      <c r="C11" s="160">
        <f>'Nacionalidad-Zona (datos)'!C11/'Nacionalidad-Zona (datos)'!C$30</f>
        <v>0.10327056592964413</v>
      </c>
      <c r="D11" s="161">
        <f>'Nacionalidad-Zona (datos)'!D11/'Nacionalidad-Zona (datos)'!D$30</f>
        <v>8.1004800840147023E-2</v>
      </c>
      <c r="E11" s="161">
        <f>'Nacionalidad-Zona (datos)'!E11/'Nacionalidad-Zona (datos)'!E$30</f>
        <v>9.6335102910636183E-2</v>
      </c>
      <c r="F11" s="161">
        <f>'Nacionalidad-Zona (datos)'!F11/'Nacionalidad-Zona (datos)'!F$30</f>
        <v>0.15461507082772885</v>
      </c>
    </row>
    <row r="12" spans="2:9" ht="15" customHeight="1" x14ac:dyDescent="0.2">
      <c r="B12" s="152" t="str">
        <f>'Nacionalidad-Zona (datos)'!B12</f>
        <v>Suecia</v>
      </c>
      <c r="C12" s="160">
        <f>'Nacionalidad-Zona (datos)'!C12/'Nacionalidad-Zona (datos)'!C$30</f>
        <v>3.6588326763329834E-2</v>
      </c>
      <c r="D12" s="161">
        <f>'Nacionalidad-Zona (datos)'!D12/'Nacionalidad-Zona (datos)'!D$30</f>
        <v>2.1364676318355712E-2</v>
      </c>
      <c r="E12" s="161">
        <f>'Nacionalidad-Zona (datos)'!E12/'Nacionalidad-Zona (datos)'!E$30</f>
        <v>3.4687659744525159E-2</v>
      </c>
      <c r="F12" s="161">
        <f>'Nacionalidad-Zona (datos)'!F12/'Nacionalidad-Zona (datos)'!F$30</f>
        <v>5.3598590937903985E-2</v>
      </c>
    </row>
    <row r="13" spans="2:9" ht="15" customHeight="1" x14ac:dyDescent="0.2">
      <c r="B13" s="152" t="str">
        <f>'Nacionalidad-Zona (datos)'!B13</f>
        <v>Noruega</v>
      </c>
      <c r="C13" s="160">
        <f>'Nacionalidad-Zona (datos)'!C13/'Nacionalidad-Zona (datos)'!C$30</f>
        <v>2.5527873637690452E-2</v>
      </c>
      <c r="D13" s="161">
        <f>'Nacionalidad-Zona (datos)'!D13/'Nacionalidad-Zona (datos)'!D$30</f>
        <v>1.3164803840672118E-2</v>
      </c>
      <c r="E13" s="161">
        <f>'Nacionalidad-Zona (datos)'!E13/'Nacionalidad-Zona (datos)'!E$30</f>
        <v>2.2163203979269464E-2</v>
      </c>
      <c r="F13" s="161">
        <f>'Nacionalidad-Zona (datos)'!F13/'Nacionalidad-Zona (datos)'!F$30</f>
        <v>4.4219907878165127E-2</v>
      </c>
    </row>
    <row r="14" spans="2:9" ht="15" customHeight="1" x14ac:dyDescent="0.2">
      <c r="B14" s="152" t="str">
        <f>'Nacionalidad-Zona (datos)'!B14</f>
        <v>Finlandia</v>
      </c>
      <c r="C14" s="160">
        <f>'Nacionalidad-Zona (datos)'!C14/'Nacionalidad-Zona (datos)'!C$30</f>
        <v>2.1332505831162276E-2</v>
      </c>
      <c r="D14" s="161">
        <f>'Nacionalidad-Zona (datos)'!D14/'Nacionalidad-Zona (datos)'!D$30</f>
        <v>3.5492930012752229E-2</v>
      </c>
      <c r="E14" s="161">
        <f>'Nacionalidad-Zona (datos)'!E14/'Nacionalidad-Zona (datos)'!E$30</f>
        <v>1.6865141913762448E-2</v>
      </c>
      <c r="F14" s="161">
        <f>'Nacionalidad-Zona (datos)'!F14/'Nacionalidad-Zona (datos)'!F$30</f>
        <v>2.8692633464273355E-2</v>
      </c>
    </row>
    <row r="15" spans="2:9" ht="15" customHeight="1" x14ac:dyDescent="0.2">
      <c r="B15" s="152" t="str">
        <f>'Nacionalidad-Zona (datos)'!B15</f>
        <v>Dinamarca</v>
      </c>
      <c r="C15" s="160">
        <f>'Nacionalidad-Zona (datos)'!C15/'Nacionalidad-Zona (datos)'!C$30</f>
        <v>1.9821859697461568E-2</v>
      </c>
      <c r="D15" s="161">
        <f>'Nacionalidad-Zona (datos)'!D15/'Nacionalidad-Zona (datos)'!D$30</f>
        <v>1.0982390668366964E-2</v>
      </c>
      <c r="E15" s="161">
        <f>'Nacionalidad-Zona (datos)'!E15/'Nacionalidad-Zona (datos)'!E$30</f>
        <v>2.2619097273079113E-2</v>
      </c>
      <c r="F15" s="161">
        <f>'Nacionalidad-Zona (datos)'!F15/'Nacionalidad-Zona (datos)'!F$30</f>
        <v>2.8103938547386374E-2</v>
      </c>
    </row>
    <row r="16" spans="2:9" ht="15" customHeight="1" x14ac:dyDescent="0.2">
      <c r="B16" s="152" t="str">
        <f>'Nacionalidad-Zona (datos)'!B16</f>
        <v>Rusia</v>
      </c>
      <c r="C16" s="160">
        <f>'Nacionalidad-Zona (datos)'!C16/'Nacionalidad-Zona (datos)'!C$30</f>
        <v>3.4383738218324168E-2</v>
      </c>
      <c r="D16" s="161">
        <f>'Nacionalidad-Zona (datos)'!D16/'Nacionalidad-Zona (datos)'!D$30</f>
        <v>1.3530492836246343E-2</v>
      </c>
      <c r="E16" s="161">
        <f>'Nacionalidad-Zona (datos)'!E16/'Nacionalidad-Zona (datos)'!E$30</f>
        <v>5.4752784586538733E-2</v>
      </c>
      <c r="F16" s="161">
        <f>'Nacionalidad-Zona (datos)'!F16/'Nacionalidad-Zona (datos)'!F$30</f>
        <v>2.6957470062782232E-2</v>
      </c>
    </row>
    <row r="17" spans="2:10" ht="15" customHeight="1" x14ac:dyDescent="0.2">
      <c r="B17" s="152" t="str">
        <f>'Nacionalidad-Zona (datos)'!B17</f>
        <v>Holanda</v>
      </c>
      <c r="C17" s="160">
        <f>'Nacionalidad-Zona (datos)'!C17/'Nacionalidad-Zona (datos)'!C$30</f>
        <v>2.7297341535607599E-2</v>
      </c>
      <c r="D17" s="161">
        <f>'Nacionalidad-Zona (datos)'!D17/'Nacionalidad-Zona (datos)'!D$30</f>
        <v>6.355018378216188E-3</v>
      </c>
      <c r="E17" s="161">
        <f>'Nacionalidad-Zona (datos)'!E17/'Nacionalidad-Zona (datos)'!E$30</f>
        <v>3.5678015176396752E-2</v>
      </c>
      <c r="F17" s="161">
        <f>'Nacionalidad-Zona (datos)'!F17/'Nacionalidad-Zona (datos)'!F$30</f>
        <v>3.8052288001446166E-2</v>
      </c>
    </row>
    <row r="18" spans="2:10" ht="15" customHeight="1" x14ac:dyDescent="0.2">
      <c r="B18" s="152" t="str">
        <f>'Nacionalidad-Zona (datos)'!B18</f>
        <v>Francia</v>
      </c>
      <c r="C18" s="160">
        <f>'Nacionalidad-Zona (datos)'!C18/'Nacionalidad-Zona (datos)'!C$30</f>
        <v>3.3848021496869586E-2</v>
      </c>
      <c r="D18" s="161">
        <f>'Nacionalidad-Zona (datos)'!D18/'Nacionalidad-Zona (datos)'!D$30</f>
        <v>3.3502737979146352E-2</v>
      </c>
      <c r="E18" s="161">
        <f>'Nacionalidad-Zona (datos)'!E18/'Nacionalidad-Zona (datos)'!E$30</f>
        <v>3.1575945517841431E-2</v>
      </c>
      <c r="F18" s="161">
        <f>'Nacionalidad-Zona (datos)'!F18/'Nacionalidad-Zona (datos)'!F$30</f>
        <v>2.3644128570969848E-2</v>
      </c>
    </row>
    <row r="19" spans="2:10" ht="15" customHeight="1" x14ac:dyDescent="0.2">
      <c r="B19" s="152" t="str">
        <f>'Nacionalidad-Zona (datos)'!B19</f>
        <v>Bélgica</v>
      </c>
      <c r="C19" s="160">
        <f>'Nacionalidad-Zona (datos)'!C19/'Nacionalidad-Zona (datos)'!C$30</f>
        <v>2.7295977521039926E-2</v>
      </c>
      <c r="D19" s="161">
        <f>'Nacionalidad-Zona (datos)'!D19/'Nacionalidad-Zona (datos)'!D$30</f>
        <v>3.5771885079888982E-3</v>
      </c>
      <c r="E19" s="161">
        <f>'Nacionalidad-Zona (datos)'!E19/'Nacionalidad-Zona (datos)'!E$30</f>
        <v>3.9722855676792991E-2</v>
      </c>
      <c r="F19" s="161">
        <f>'Nacionalidad-Zona (datos)'!F19/'Nacionalidad-Zona (datos)'!F$30</f>
        <v>3.4514172086822392E-2</v>
      </c>
    </row>
    <row r="20" spans="2:10" ht="15" customHeight="1" x14ac:dyDescent="0.2">
      <c r="B20" s="152" t="str">
        <f>'Nacionalidad-Zona (datos)'!B20</f>
        <v>Países del Este</v>
      </c>
      <c r="C20" s="160">
        <f>'Nacionalidad-Zona (datos)'!C20/'Nacionalidad-Zona (datos)'!C$30</f>
        <v>2.0326545087501535E-2</v>
      </c>
      <c r="D20" s="161">
        <f>'Nacionalidad-Zona (datos)'!D20/'Nacionalidad-Zona (datos)'!D$30</f>
        <v>1.0935507463806166E-2</v>
      </c>
      <c r="E20" s="161">
        <f>'Nacionalidad-Zona (datos)'!E20/'Nacionalidad-Zona (datos)'!E$30</f>
        <v>2.7627133604864674E-2</v>
      </c>
      <c r="F20" s="161">
        <f>'Nacionalidad-Zona (datos)'!F20/'Nacionalidad-Zona (datos)'!F$30</f>
        <v>1.6146890679948574E-2</v>
      </c>
    </row>
    <row r="21" spans="2:10" ht="15" customHeight="1" x14ac:dyDescent="0.2">
      <c r="B21" s="152" t="str">
        <f>'Nacionalidad-Zona (datos)'!B21</f>
        <v>Italia</v>
      </c>
      <c r="C21" s="160">
        <f>'Nacionalidad-Zona (datos)'!C21/'Nacionalidad-Zona (datos)'!C$30</f>
        <v>2.0660728656582052E-2</v>
      </c>
      <c r="D21" s="161">
        <f>'Nacionalidad-Zona (datos)'!D21/'Nacionalidad-Zona (datos)'!D$30</f>
        <v>9.6837259020328553E-3</v>
      </c>
      <c r="E21" s="161">
        <f>'Nacionalidad-Zona (datos)'!E21/'Nacionalidad-Zona (datos)'!E$30</f>
        <v>2.1943987203948231E-2</v>
      </c>
      <c r="F21" s="161">
        <f>'Nacionalidad-Zona (datos)'!F21/'Nacionalidad-Zona (datos)'!F$30</f>
        <v>2.8127724200593927E-2</v>
      </c>
    </row>
    <row r="22" spans="2:10" ht="15" customHeight="1" x14ac:dyDescent="0.2">
      <c r="B22" s="152" t="str">
        <f>'Nacionalidad-Zona (datos)'!B22</f>
        <v>Irlanda</v>
      </c>
      <c r="C22" s="160">
        <f>'Nacionalidad-Zona (datos)'!C22/'Nacionalidad-Zona (datos)'!C$30</f>
        <v>1.5589322493964235E-2</v>
      </c>
      <c r="D22" s="161">
        <f>'Nacionalidad-Zona (datos)'!D22/'Nacionalidad-Zona (datos)'!D$30</f>
        <v>4.9836846448128424E-3</v>
      </c>
      <c r="E22" s="161">
        <f>'Nacionalidad-Zona (datos)'!E22/'Nacionalidad-Zona (datos)'!E$30</f>
        <v>1.4618654959585545E-2</v>
      </c>
      <c r="F22" s="161">
        <f>'Nacionalidad-Zona (datos)'!F22/'Nacionalidad-Zona (datos)'!F$30</f>
        <v>2.8800858186367729E-2</v>
      </c>
    </row>
    <row r="23" spans="2:10" ht="15" customHeight="1" x14ac:dyDescent="0.2">
      <c r="B23" s="152" t="str">
        <f>'Nacionalidad-Zona (datos)'!B23</f>
        <v>Suiza</v>
      </c>
      <c r="C23" s="160">
        <f>'Nacionalidad-Zona (datos)'!C23/'Nacionalidad-Zona (datos)'!C$30</f>
        <v>9.8335220220151943E-3</v>
      </c>
      <c r="D23" s="161">
        <f>'Nacionalidad-Zona (datos)'!D23/'Nacionalidad-Zona (datos)'!D$30</f>
        <v>5.7197509564173733E-3</v>
      </c>
      <c r="E23" s="161">
        <f>'Nacionalidad-Zona (datos)'!E23/'Nacionalidad-Zona (datos)'!E$30</f>
        <v>1.3420722581170831E-2</v>
      </c>
      <c r="F23" s="161">
        <f>'Nacionalidad-Zona (datos)'!F23/'Nacionalidad-Zona (datos)'!F$30</f>
        <v>7.7695836202477751E-3</v>
      </c>
    </row>
    <row r="24" spans="2:10" ht="15" customHeight="1" x14ac:dyDescent="0.2">
      <c r="B24" s="152" t="str">
        <f>'Nacionalidad-Zona (datos)'!B24</f>
        <v>Austria</v>
      </c>
      <c r="C24" s="160">
        <f>'Nacionalidad-Zona (datos)'!C24/'Nacionalidad-Zona (datos)'!C$30</f>
        <v>7.0522963185246819E-3</v>
      </c>
      <c r="D24" s="161">
        <f>'Nacionalidad-Zona (datos)'!D24/'Nacionalidad-Zona (datos)'!D$30</f>
        <v>8.4178793788913051E-3</v>
      </c>
      <c r="E24" s="161">
        <f>'Nacionalidad-Zona (datos)'!E24/'Nacionalidad-Zona (datos)'!E$30</f>
        <v>8.4456657642566074E-3</v>
      </c>
      <c r="F24" s="161">
        <f>'Nacionalidad-Zona (datos)'!F24/'Nacionalidad-Zona (datos)'!F$30</f>
        <v>6.5672188506058797E-3</v>
      </c>
    </row>
    <row r="25" spans="2:10" ht="15" customHeight="1" x14ac:dyDescent="0.2">
      <c r="B25" s="152" t="str">
        <f>'Nacionalidad-Zona (datos)'!B25</f>
        <v>Resto de Europa</v>
      </c>
      <c r="C25" s="160">
        <f>'Nacionalidad-Zona (datos)'!C25/'Nacionalidad-Zona (datos)'!C$30</f>
        <v>2.2219797307435243E-2</v>
      </c>
      <c r="D25" s="161">
        <f>'Nacionalidad-Zona (datos)'!D25/'Nacionalidad-Zona (datos)'!D$30</f>
        <v>2.4353480609106595E-2</v>
      </c>
      <c r="E25" s="161">
        <f>'Nacionalidad-Zona (datos)'!E25/'Nacionalidad-Zona (datos)'!E$30</f>
        <v>2.5338937264232843E-2</v>
      </c>
      <c r="F25" s="161">
        <f>'Nacionalidad-Zona (datos)'!F25/'Nacionalidad-Zona (datos)'!F$30</f>
        <v>1.3886064342570491E-2</v>
      </c>
    </row>
    <row r="26" spans="2:10" ht="15" customHeight="1" x14ac:dyDescent="0.2">
      <c r="B26" s="152" t="str">
        <f>'Nacionalidad-Zona (datos)'!B26</f>
        <v>Usa</v>
      </c>
      <c r="C26" s="160">
        <f>'Nacionalidad-Zona (datos)'!C26/'Nacionalidad-Zona (datos)'!C$30</f>
        <v>2.7205270552289498E-3</v>
      </c>
      <c r="D26" s="161">
        <f>'Nacionalidad-Zona (datos)'!D26/'Nacionalidad-Zona (datos)'!D$30</f>
        <v>2.1261533268321958E-3</v>
      </c>
      <c r="E26" s="161">
        <f>'Nacionalidad-Zona (datos)'!E26/'Nacionalidad-Zona (datos)'!E$30</f>
        <v>1.703294944531366E-3</v>
      </c>
      <c r="F26" s="161">
        <f>'Nacionalidad-Zona (datos)'!F26/'Nacionalidad-Zona (datos)'!F$30</f>
        <v>1.6578600285665694E-3</v>
      </c>
    </row>
    <row r="27" spans="2:10" ht="15" customHeight="1" x14ac:dyDescent="0.2">
      <c r="B27" s="152" t="str">
        <f>'Nacionalidad-Zona (datos)'!B27</f>
        <v>Resto de América</v>
      </c>
      <c r="C27" s="160">
        <f>'Nacionalidad-Zona (datos)'!C27/'Nacionalidad-Zona (datos)'!C$30</f>
        <v>2.677560596347169E-3</v>
      </c>
      <c r="D27" s="161">
        <f>'Nacionalidad-Zona (datos)'!D27/'Nacionalidad-Zona (datos)'!D$30</f>
        <v>3.6732990773385341E-3</v>
      </c>
      <c r="E27" s="161">
        <f>'Nacionalidad-Zona (datos)'!E27/'Nacionalidad-Zona (datos)'!E$30</f>
        <v>1.791563646098766E-3</v>
      </c>
      <c r="F27" s="161">
        <f>'Nacionalidad-Zona (datos)'!F27/'Nacionalidad-Zona (datos)'!F$30</f>
        <v>1.6590493112269473E-3</v>
      </c>
    </row>
    <row r="28" spans="2:10" ht="15" customHeight="1" x14ac:dyDescent="0.2">
      <c r="B28" s="152" t="str">
        <f>'Nacionalidad-Zona (datos)'!B28</f>
        <v>Resto del Mundo</v>
      </c>
      <c r="C28" s="160">
        <f>'Nacionalidad-Zona (datos)'!C28/'Nacionalidad-Zona (datos)'!C$30</f>
        <v>9.773505381037469E-3</v>
      </c>
      <c r="D28" s="161">
        <f>'Nacionalidad-Zona (datos)'!D28/'Nacionalidad-Zona (datos)'!D$30</f>
        <v>8.9781336733928442E-3</v>
      </c>
      <c r="E28" s="161">
        <f>'Nacionalidad-Zona (datos)'!E28/'Nacionalidad-Zona (datos)'!E$30</f>
        <v>4.1651187311034657E-3</v>
      </c>
      <c r="F28" s="161">
        <f>'Nacionalidad-Zona (datos)'!F28/'Nacionalidad-Zona (datos)'!F$30</f>
        <v>1.4315395382966856E-2</v>
      </c>
    </row>
    <row r="29" spans="2:10" ht="15" customHeight="1" x14ac:dyDescent="0.25">
      <c r="B29" s="107" t="s">
        <v>140</v>
      </c>
      <c r="C29" s="162">
        <f>'Nacionalidad-Zona (datos)'!C29/'Nacionalidad-Zona (datos)'!C$30</f>
        <v>0.77944805150519003</v>
      </c>
      <c r="D29" s="162">
        <f>'Nacionalidad-Zona (datos)'!D29/'Nacionalidad-Zona (datos)'!D$30</f>
        <v>0.53886852074112968</v>
      </c>
      <c r="E29" s="162">
        <f>'Nacionalidad-Zona (datos)'!E29/'Nacionalidad-Zona (datos)'!E$30</f>
        <v>0.85590958956993746</v>
      </c>
      <c r="F29" s="162">
        <f>'Nacionalidad-Zona (datos)'!F29/'Nacionalidad-Zona (datos)'!F$30</f>
        <v>0.89797857626215594</v>
      </c>
    </row>
    <row r="30" spans="2:10" ht="15" customHeight="1" x14ac:dyDescent="0.25">
      <c r="B30" s="68" t="s">
        <v>94</v>
      </c>
      <c r="C30" s="163">
        <f>'Nacionalidad-Zona (datos)'!C30/'Nacionalidad-Zona (datos)'!C$30</f>
        <v>1</v>
      </c>
      <c r="D30" s="163">
        <f>'Nacionalidad-Zona (datos)'!D30/'Nacionalidad-Zona (datos)'!D$30</f>
        <v>1</v>
      </c>
      <c r="E30" s="163">
        <f>'Nacionalidad-Zona (datos)'!E30/'Nacionalidad-Zona (datos)'!E$30</f>
        <v>1</v>
      </c>
      <c r="F30" s="163">
        <f>'Nacionalidad-Zona (datos)'!F30/'Nacionalidad-Zona (datos)'!F$30</f>
        <v>1</v>
      </c>
      <c r="G30" s="159"/>
      <c r="H30" s="159"/>
      <c r="I30" s="159"/>
      <c r="J30" s="159"/>
    </row>
    <row r="31" spans="2:10" ht="15" customHeight="1" x14ac:dyDescent="0.25">
      <c r="B31" s="240" t="s">
        <v>73</v>
      </c>
      <c r="C31" s="241"/>
      <c r="D31" s="241"/>
      <c r="E31" s="241"/>
      <c r="F31" s="241"/>
    </row>
    <row r="32" spans="2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8"/>
  <sheetViews>
    <sheetView showGridLines="0" showRowColHeaders="0" showOutlineSymbols="0" topLeftCell="A10" zoomScaleNormal="100" workbookViewId="0">
      <selection activeCell="Q13" sqref="Q13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37"/>
    </row>
    <row r="2" spans="2:14" ht="15" customHeight="1" x14ac:dyDescent="0.25">
      <c r="B2" s="37"/>
    </row>
    <row r="3" spans="2:14" ht="15" customHeight="1" x14ac:dyDescent="0.25">
      <c r="B3" s="37"/>
    </row>
    <row r="4" spans="2:14" ht="15" customHeight="1" x14ac:dyDescent="0.25">
      <c r="B4" s="37"/>
    </row>
    <row r="5" spans="2:14" ht="36" customHeight="1" x14ac:dyDescent="0.25">
      <c r="B5" s="242" t="s">
        <v>144</v>
      </c>
      <c r="C5" s="242"/>
      <c r="D5" s="242"/>
      <c r="E5" s="242"/>
      <c r="F5" s="242"/>
      <c r="G5" s="242"/>
      <c r="I5" s="242" t="s">
        <v>144</v>
      </c>
      <c r="J5" s="242"/>
      <c r="K5" s="242"/>
      <c r="L5" s="242"/>
      <c r="M5" s="242"/>
      <c r="N5" s="242"/>
    </row>
    <row r="6" spans="2:14" ht="30" customHeight="1" x14ac:dyDescent="0.25">
      <c r="B6" s="165"/>
      <c r="C6" s="39" t="str">
        <f>actualizaciones!$A$4</f>
        <v>I semestre 2013</v>
      </c>
      <c r="D6" s="40" t="s">
        <v>145</v>
      </c>
      <c r="E6" s="39" t="str">
        <f>actualizaciones!$B$4</f>
        <v>I semestre 2014</v>
      </c>
      <c r="F6" s="40" t="s">
        <v>145</v>
      </c>
      <c r="G6" s="166" t="s">
        <v>49</v>
      </c>
      <c r="H6" s="90"/>
      <c r="I6" s="165"/>
      <c r="J6" s="39" t="str">
        <f>actualizaciones!$A$5</f>
        <v>II semestre 2013</v>
      </c>
      <c r="K6" s="40" t="s">
        <v>145</v>
      </c>
      <c r="L6" s="39" t="str">
        <f>actualizaciones!$B$5</f>
        <v>II semestre 2014</v>
      </c>
      <c r="M6" s="40" t="s">
        <v>145</v>
      </c>
      <c r="N6" s="166" t="s">
        <v>49</v>
      </c>
    </row>
    <row r="7" spans="2:14" ht="15" customHeight="1" x14ac:dyDescent="0.25">
      <c r="B7" s="167" t="s">
        <v>146</v>
      </c>
      <c r="C7" s="168"/>
      <c r="D7" s="169"/>
      <c r="E7" s="168"/>
      <c r="F7" s="169"/>
      <c r="G7" s="169"/>
      <c r="H7" s="90"/>
      <c r="I7" s="167" t="s">
        <v>146</v>
      </c>
      <c r="J7" s="168"/>
      <c r="K7" s="169"/>
      <c r="L7" s="168"/>
      <c r="M7" s="169"/>
      <c r="N7" s="169"/>
    </row>
    <row r="8" spans="2:14" ht="15" customHeight="1" x14ac:dyDescent="0.25">
      <c r="B8" s="170" t="s">
        <v>147</v>
      </c>
      <c r="C8" s="171">
        <v>164252</v>
      </c>
      <c r="D8" s="172">
        <f>C8/$C$8</f>
        <v>1</v>
      </c>
      <c r="E8" s="171">
        <v>162089</v>
      </c>
      <c r="F8" s="172">
        <f>E8/E$8</f>
        <v>1</v>
      </c>
      <c r="G8" s="172">
        <f>(E8-C8)/C8</f>
        <v>-1.316878942113338E-2</v>
      </c>
      <c r="H8" s="90"/>
      <c r="I8" s="170" t="s">
        <v>147</v>
      </c>
      <c r="J8" s="171">
        <v>163645</v>
      </c>
      <c r="K8" s="172">
        <f>J8/$J$8</f>
        <v>1</v>
      </c>
      <c r="L8" s="171">
        <v>160815</v>
      </c>
      <c r="M8" s="172">
        <f>L8/L$8</f>
        <v>1</v>
      </c>
      <c r="N8" s="172">
        <f>(L8-J8)/J8</f>
        <v>-1.729353173026979E-2</v>
      </c>
    </row>
    <row r="9" spans="2:14" ht="15" customHeight="1" x14ac:dyDescent="0.25">
      <c r="B9" s="173" t="s">
        <v>148</v>
      </c>
      <c r="C9" s="49">
        <v>88003</v>
      </c>
      <c r="D9" s="50">
        <f>C9/$C$8</f>
        <v>0.53578038623578406</v>
      </c>
      <c r="E9" s="49">
        <v>90384</v>
      </c>
      <c r="F9" s="50">
        <f>E9/E$8</f>
        <v>0.55761957936689099</v>
      </c>
      <c r="G9" s="51">
        <f>(E9-C9)/C9</f>
        <v>2.7055895821733351E-2</v>
      </c>
      <c r="H9" s="90"/>
      <c r="I9" s="173" t="s">
        <v>148</v>
      </c>
      <c r="J9" s="49">
        <v>89398</v>
      </c>
      <c r="K9" s="50">
        <f>J9/$J$8</f>
        <v>0.54629227901860733</v>
      </c>
      <c r="L9" s="49">
        <v>89549</v>
      </c>
      <c r="M9" s="50">
        <f>L9/L$8</f>
        <v>0.55684482168951899</v>
      </c>
      <c r="N9" s="51">
        <f>(L9-J9)/J9</f>
        <v>1.6890758182509676E-3</v>
      </c>
    </row>
    <row r="10" spans="2:14" ht="15" customHeight="1" x14ac:dyDescent="0.2">
      <c r="B10" s="174" t="s">
        <v>149</v>
      </c>
      <c r="C10" s="49">
        <v>76249</v>
      </c>
      <c r="D10" s="50">
        <f>C10/$C$8</f>
        <v>0.46421961376421594</v>
      </c>
      <c r="E10" s="49">
        <v>71705</v>
      </c>
      <c r="F10" s="50">
        <f>E10/E$8</f>
        <v>0.44238042063310895</v>
      </c>
      <c r="G10" s="51">
        <f>(E10-C10)/C10</f>
        <v>-5.959422418654671E-2</v>
      </c>
      <c r="H10" s="90"/>
      <c r="I10" s="174" t="s">
        <v>149</v>
      </c>
      <c r="J10" s="49">
        <v>74247</v>
      </c>
      <c r="K10" s="50">
        <f>J10/$J$8</f>
        <v>0.45370772098139267</v>
      </c>
      <c r="L10" s="49">
        <v>71266</v>
      </c>
      <c r="M10" s="50">
        <f>L10/L$8</f>
        <v>0.44315517831048101</v>
      </c>
      <c r="N10" s="51">
        <f>(L10-J10)/J10</f>
        <v>-4.0149770361092033E-2</v>
      </c>
    </row>
    <row r="11" spans="2:14" ht="15" customHeight="1" x14ac:dyDescent="0.25">
      <c r="B11" s="167" t="s">
        <v>150</v>
      </c>
      <c r="C11" s="168"/>
      <c r="D11" s="169"/>
      <c r="E11" s="168"/>
      <c r="F11" s="169"/>
      <c r="G11" s="169"/>
      <c r="H11" s="90"/>
      <c r="I11" s="167" t="s">
        <v>150</v>
      </c>
      <c r="J11" s="168"/>
      <c r="K11" s="169"/>
      <c r="L11" s="168"/>
      <c r="M11" s="169"/>
      <c r="N11" s="169"/>
    </row>
    <row r="12" spans="2:14" ht="15" customHeight="1" x14ac:dyDescent="0.25">
      <c r="B12" s="170" t="s">
        <v>147</v>
      </c>
      <c r="C12" s="171">
        <v>2550</v>
      </c>
      <c r="D12" s="172">
        <f>C12/$C$12</f>
        <v>1</v>
      </c>
      <c r="E12" s="171">
        <v>2633</v>
      </c>
      <c r="F12" s="172">
        <f>E12/$E$12</f>
        <v>1</v>
      </c>
      <c r="G12" s="172">
        <f>(E12-C12)/C12</f>
        <v>3.2549019607843135E-2</v>
      </c>
      <c r="H12" s="90"/>
      <c r="I12" s="170" t="s">
        <v>147</v>
      </c>
      <c r="J12" s="171">
        <v>2633</v>
      </c>
      <c r="K12" s="172">
        <f>J12/$J$12</f>
        <v>1</v>
      </c>
      <c r="L12" s="171">
        <v>2633</v>
      </c>
      <c r="M12" s="172">
        <f>L12/$L$12</f>
        <v>1</v>
      </c>
      <c r="N12" s="172">
        <f>(L12-J12)/J12</f>
        <v>0</v>
      </c>
    </row>
    <row r="13" spans="2:14" ht="15" customHeight="1" x14ac:dyDescent="0.25">
      <c r="B13" s="173" t="s">
        <v>148</v>
      </c>
      <c r="C13" s="49">
        <v>2550</v>
      </c>
      <c r="D13" s="50">
        <f>C13/$C$12</f>
        <v>1</v>
      </c>
      <c r="E13" s="49">
        <v>2633</v>
      </c>
      <c r="F13" s="50">
        <f>E13/$E$13</f>
        <v>1</v>
      </c>
      <c r="G13" s="51">
        <f>(E13-C13)/C13</f>
        <v>3.2549019607843135E-2</v>
      </c>
      <c r="H13" s="90"/>
      <c r="I13" s="173" t="s">
        <v>148</v>
      </c>
      <c r="J13" s="49">
        <v>2633</v>
      </c>
      <c r="K13" s="50">
        <f>J13/$J$12</f>
        <v>1</v>
      </c>
      <c r="L13" s="49">
        <v>2633</v>
      </c>
      <c r="M13" s="50">
        <f>L13/$L$12</f>
        <v>1</v>
      </c>
      <c r="N13" s="51">
        <f>(L13-J13)/J13</f>
        <v>0</v>
      </c>
    </row>
    <row r="14" spans="2:14" ht="15" customHeight="1" x14ac:dyDescent="0.2">
      <c r="B14" s="174" t="s">
        <v>149</v>
      </c>
      <c r="C14" s="175" t="s">
        <v>84</v>
      </c>
      <c r="D14" s="93" t="s">
        <v>84</v>
      </c>
      <c r="E14" s="175" t="s">
        <v>84</v>
      </c>
      <c r="F14" s="93" t="s">
        <v>84</v>
      </c>
      <c r="G14" s="176" t="s">
        <v>84</v>
      </c>
      <c r="H14" s="90"/>
      <c r="I14" s="174" t="s">
        <v>149</v>
      </c>
      <c r="J14" s="175" t="s">
        <v>84</v>
      </c>
      <c r="K14" s="93" t="s">
        <v>84</v>
      </c>
      <c r="L14" s="175" t="s">
        <v>84</v>
      </c>
      <c r="M14" s="93" t="s">
        <v>84</v>
      </c>
      <c r="N14" s="176" t="s">
        <v>84</v>
      </c>
    </row>
    <row r="15" spans="2:14" ht="15" customHeight="1" x14ac:dyDescent="0.25">
      <c r="B15" s="167" t="s">
        <v>151</v>
      </c>
      <c r="C15" s="168"/>
      <c r="D15" s="169"/>
      <c r="E15" s="168"/>
      <c r="F15" s="169"/>
      <c r="G15" s="169"/>
      <c r="H15" s="90"/>
      <c r="I15" s="167" t="s">
        <v>151</v>
      </c>
      <c r="J15" s="168"/>
      <c r="K15" s="169"/>
      <c r="L15" s="168"/>
      <c r="M15" s="169"/>
      <c r="N15" s="169"/>
    </row>
    <row r="16" spans="2:14" ht="15" customHeight="1" x14ac:dyDescent="0.25">
      <c r="B16" s="170" t="s">
        <v>147</v>
      </c>
      <c r="C16" s="171">
        <v>948</v>
      </c>
      <c r="D16" s="172">
        <f>C16/$C$16</f>
        <v>1</v>
      </c>
      <c r="E16" s="171">
        <v>888</v>
      </c>
      <c r="F16" s="172">
        <f>E16/$E$16</f>
        <v>1</v>
      </c>
      <c r="G16" s="172">
        <f>(E16-C16)/C16</f>
        <v>-6.3291139240506333E-2</v>
      </c>
      <c r="H16" s="90"/>
      <c r="I16" s="170" t="s">
        <v>147</v>
      </c>
      <c r="J16" s="171">
        <v>970</v>
      </c>
      <c r="K16" s="172">
        <f>J16/$J$16</f>
        <v>1</v>
      </c>
      <c r="L16" s="171">
        <v>900</v>
      </c>
      <c r="M16" s="172">
        <f>L16/$L$16</f>
        <v>1</v>
      </c>
      <c r="N16" s="172">
        <f>(L16-J16)/J16</f>
        <v>-7.2164948453608241E-2</v>
      </c>
    </row>
    <row r="17" spans="2:14" ht="15" customHeight="1" x14ac:dyDescent="0.25">
      <c r="B17" s="173" t="s">
        <v>148</v>
      </c>
      <c r="C17" s="49">
        <v>561</v>
      </c>
      <c r="D17" s="50">
        <f>C17/$C$16</f>
        <v>0.59177215189873422</v>
      </c>
      <c r="E17" s="49">
        <v>561</v>
      </c>
      <c r="F17" s="50">
        <f>E17/$E$16</f>
        <v>0.6317567567567568</v>
      </c>
      <c r="G17" s="51">
        <f>(E17-C17)/C17</f>
        <v>0</v>
      </c>
      <c r="H17" s="90"/>
      <c r="I17" s="173" t="s">
        <v>148</v>
      </c>
      <c r="J17" s="49">
        <v>561</v>
      </c>
      <c r="K17" s="50">
        <f>J17/$J$16</f>
        <v>0.57835051546391758</v>
      </c>
      <c r="L17" s="49">
        <v>573</v>
      </c>
      <c r="M17" s="50">
        <f>L17/$L$16</f>
        <v>0.63666666666666671</v>
      </c>
      <c r="N17" s="51">
        <f>(L17-J17)/J17</f>
        <v>2.1390374331550801E-2</v>
      </c>
    </row>
    <row r="18" spans="2:14" ht="15" customHeight="1" x14ac:dyDescent="0.2">
      <c r="B18" s="174" t="s">
        <v>149</v>
      </c>
      <c r="C18" s="49">
        <v>387</v>
      </c>
      <c r="D18" s="50">
        <f>C18/$C$16</f>
        <v>0.40822784810126583</v>
      </c>
      <c r="E18" s="49">
        <v>327</v>
      </c>
      <c r="F18" s="50">
        <f>E18/$E$16</f>
        <v>0.36824324324324326</v>
      </c>
      <c r="G18" s="51">
        <f>(E18-C18)/C18</f>
        <v>-0.15503875968992248</v>
      </c>
      <c r="H18" s="90"/>
      <c r="I18" s="174" t="s">
        <v>149</v>
      </c>
      <c r="J18" s="49">
        <v>409</v>
      </c>
      <c r="K18" s="50">
        <f>J18/$J$16</f>
        <v>0.42164948453608248</v>
      </c>
      <c r="L18" s="49">
        <v>327</v>
      </c>
      <c r="M18" s="50">
        <f>L18/$L$16</f>
        <v>0.36333333333333334</v>
      </c>
      <c r="N18" s="51">
        <f>(L18-J18)/J18</f>
        <v>-0.20048899755501223</v>
      </c>
    </row>
    <row r="19" spans="2:14" ht="15" customHeight="1" x14ac:dyDescent="0.25">
      <c r="B19" s="167" t="s">
        <v>152</v>
      </c>
      <c r="C19" s="168"/>
      <c r="D19" s="169"/>
      <c r="E19" s="168"/>
      <c r="F19" s="169"/>
      <c r="G19" s="169"/>
      <c r="H19" s="90"/>
      <c r="I19" s="167" t="s">
        <v>152</v>
      </c>
      <c r="J19" s="168"/>
      <c r="K19" s="169"/>
      <c r="L19" s="168"/>
      <c r="M19" s="169"/>
      <c r="N19" s="169"/>
    </row>
    <row r="20" spans="2:14" ht="15" customHeight="1" x14ac:dyDescent="0.25">
      <c r="B20" s="170" t="s">
        <v>147</v>
      </c>
      <c r="C20" s="171">
        <v>28135</v>
      </c>
      <c r="D20" s="172">
        <f>C20/$C$20</f>
        <v>1</v>
      </c>
      <c r="E20" s="171">
        <v>28085</v>
      </c>
      <c r="F20" s="172">
        <f>E20/$E$20</f>
        <v>1</v>
      </c>
      <c r="G20" s="172">
        <f>(E20-C20)/C20</f>
        <v>-1.7771459036786919E-3</v>
      </c>
      <c r="H20" s="90"/>
      <c r="I20" s="170" t="s">
        <v>147</v>
      </c>
      <c r="J20" s="171">
        <v>27996</v>
      </c>
      <c r="K20" s="172">
        <f>J20/$J$20</f>
        <v>1</v>
      </c>
      <c r="L20" s="171">
        <v>27175</v>
      </c>
      <c r="M20" s="172">
        <f>L20/$L$20</f>
        <v>1</v>
      </c>
      <c r="N20" s="172">
        <f>(L20-J20)/J20</f>
        <v>-2.9325617945420775E-2</v>
      </c>
    </row>
    <row r="21" spans="2:14" ht="15" customHeight="1" x14ac:dyDescent="0.25">
      <c r="B21" s="173" t="s">
        <v>148</v>
      </c>
      <c r="C21" s="49">
        <v>19027</v>
      </c>
      <c r="D21" s="50">
        <f>C21/$C$20</f>
        <v>0.67627510218588949</v>
      </c>
      <c r="E21" s="49">
        <v>19109</v>
      </c>
      <c r="F21" s="50">
        <f>E21/$E$20</f>
        <v>0.68039878938935372</v>
      </c>
      <c r="G21" s="51">
        <f>(E21-C21)/C21</f>
        <v>4.3096652125926317E-3</v>
      </c>
      <c r="H21" s="90"/>
      <c r="I21" s="173" t="s">
        <v>148</v>
      </c>
      <c r="J21" s="49">
        <v>19064</v>
      </c>
      <c r="K21" s="50">
        <f>J21/$J$20</f>
        <v>0.68095442206029433</v>
      </c>
      <c r="L21" s="49">
        <v>18447</v>
      </c>
      <c r="M21" s="50">
        <f>L21/$L$20</f>
        <v>0.67882244710211592</v>
      </c>
      <c r="N21" s="51">
        <f>(L21-J21)/J21</f>
        <v>-3.2364666386907257E-2</v>
      </c>
    </row>
    <row r="22" spans="2:14" ht="15" customHeight="1" x14ac:dyDescent="0.2">
      <c r="B22" s="174" t="s">
        <v>149</v>
      </c>
      <c r="C22" s="49">
        <v>9108</v>
      </c>
      <c r="D22" s="50">
        <f>C22/$C$20</f>
        <v>0.32372489781411051</v>
      </c>
      <c r="E22" s="49">
        <v>8976</v>
      </c>
      <c r="F22" s="50">
        <f>E22/$E$20</f>
        <v>0.31960121061064622</v>
      </c>
      <c r="G22" s="51">
        <f>(E22-C22)/C22</f>
        <v>-1.4492753623188406E-2</v>
      </c>
      <c r="H22" s="90"/>
      <c r="I22" s="174" t="s">
        <v>149</v>
      </c>
      <c r="J22" s="49">
        <v>8932</v>
      </c>
      <c r="K22" s="50">
        <f>J22/$J$20</f>
        <v>0.31904557793970567</v>
      </c>
      <c r="L22" s="49">
        <v>8728</v>
      </c>
      <c r="M22" s="50">
        <f>L22/$L$20</f>
        <v>0.32117755289788408</v>
      </c>
      <c r="N22" s="51">
        <f>(L22-J22)/J22</f>
        <v>-2.2839229735781459E-2</v>
      </c>
    </row>
    <row r="23" spans="2:14" ht="15" customHeight="1" x14ac:dyDescent="0.25">
      <c r="B23" s="44" t="s">
        <v>56</v>
      </c>
      <c r="C23" s="45"/>
      <c r="D23" s="177"/>
      <c r="E23" s="45"/>
      <c r="F23" s="177"/>
      <c r="G23" s="178"/>
      <c r="H23" s="90"/>
      <c r="I23" s="44" t="s">
        <v>56</v>
      </c>
      <c r="J23" s="45"/>
      <c r="K23" s="177"/>
      <c r="L23" s="45"/>
      <c r="M23" s="177"/>
      <c r="N23" s="178"/>
    </row>
    <row r="24" spans="2:14" ht="15" customHeight="1" x14ac:dyDescent="0.25">
      <c r="B24" s="170" t="s">
        <v>147</v>
      </c>
      <c r="C24" s="171">
        <v>24893</v>
      </c>
      <c r="D24" s="172">
        <f>C24/$C$24</f>
        <v>1</v>
      </c>
      <c r="E24" s="171">
        <v>24718</v>
      </c>
      <c r="F24" s="172">
        <f>E24/$E$24</f>
        <v>1</v>
      </c>
      <c r="G24" s="172">
        <f>(E24-C24)/C24</f>
        <v>-7.0300887799783071E-3</v>
      </c>
      <c r="H24" s="90"/>
      <c r="I24" s="170" t="s">
        <v>147</v>
      </c>
      <c r="J24" s="171">
        <v>24673</v>
      </c>
      <c r="K24" s="172">
        <f>J24/$J$24</f>
        <v>1</v>
      </c>
      <c r="L24" s="171">
        <v>23818</v>
      </c>
      <c r="M24" s="172">
        <f>L24/$L$24</f>
        <v>1</v>
      </c>
      <c r="N24" s="172">
        <f>(L24-J24)/J24</f>
        <v>-3.4653264702306168E-2</v>
      </c>
    </row>
    <row r="25" spans="2:14" ht="15" customHeight="1" x14ac:dyDescent="0.25">
      <c r="B25" s="173" t="s">
        <v>148</v>
      </c>
      <c r="C25" s="49">
        <v>16607</v>
      </c>
      <c r="D25" s="50">
        <f>C25/$C$24</f>
        <v>0.66713533925199853</v>
      </c>
      <c r="E25" s="49">
        <v>16652</v>
      </c>
      <c r="F25" s="50">
        <f>E25/$E$24</f>
        <v>0.67367910025082933</v>
      </c>
      <c r="G25" s="51">
        <f>(E25-C25)/C25</f>
        <v>2.7097007286084182E-3</v>
      </c>
      <c r="H25" s="90"/>
      <c r="I25" s="173" t="s">
        <v>148</v>
      </c>
      <c r="J25" s="49">
        <v>16607</v>
      </c>
      <c r="K25" s="50">
        <f>J25/$J$24</f>
        <v>0.6730839379078345</v>
      </c>
      <c r="L25" s="49">
        <v>15978</v>
      </c>
      <c r="M25" s="50">
        <f>L25/$L$24</f>
        <v>0.67083718196322106</v>
      </c>
      <c r="N25" s="51">
        <f>(L25-J25)/J25</f>
        <v>-3.7875594628770999E-2</v>
      </c>
    </row>
    <row r="26" spans="2:14" ht="15" customHeight="1" x14ac:dyDescent="0.2">
      <c r="B26" s="174" t="s">
        <v>149</v>
      </c>
      <c r="C26" s="49">
        <v>8286</v>
      </c>
      <c r="D26" s="50">
        <f>C26/$C$24</f>
        <v>0.33286466074800147</v>
      </c>
      <c r="E26" s="49">
        <v>8066</v>
      </c>
      <c r="F26" s="50">
        <f>E26/$E$24</f>
        <v>0.32632089974917067</v>
      </c>
      <c r="G26" s="51">
        <f>(E26-C26)/C26</f>
        <v>-2.6550808592807146E-2</v>
      </c>
      <c r="H26" s="90"/>
      <c r="I26" s="174" t="s">
        <v>149</v>
      </c>
      <c r="J26" s="49">
        <v>8066</v>
      </c>
      <c r="K26" s="50">
        <f>J26/$J$24</f>
        <v>0.3269160620921655</v>
      </c>
      <c r="L26" s="49">
        <v>7840</v>
      </c>
      <c r="M26" s="50">
        <f>L26/$L$24</f>
        <v>0.32916281803677888</v>
      </c>
      <c r="N26" s="51">
        <f>(L26-J26)/J26</f>
        <v>-2.8018844532606002E-2</v>
      </c>
    </row>
    <row r="27" spans="2:14" ht="15" customHeight="1" x14ac:dyDescent="0.25">
      <c r="B27" s="167" t="s">
        <v>153</v>
      </c>
      <c r="C27" s="168"/>
      <c r="D27" s="169"/>
      <c r="E27" s="168"/>
      <c r="F27" s="169"/>
      <c r="G27" s="169"/>
      <c r="H27" s="90"/>
      <c r="I27" s="167" t="s">
        <v>153</v>
      </c>
      <c r="J27" s="168"/>
      <c r="K27" s="169"/>
      <c r="L27" s="168"/>
      <c r="M27" s="169"/>
      <c r="N27" s="169"/>
    </row>
    <row r="28" spans="2:14" ht="15" customHeight="1" x14ac:dyDescent="0.25">
      <c r="B28" s="170" t="s">
        <v>147</v>
      </c>
      <c r="C28" s="171">
        <v>132619</v>
      </c>
      <c r="D28" s="172">
        <f>C28/$C$28</f>
        <v>1</v>
      </c>
      <c r="E28" s="171">
        <v>130483</v>
      </c>
      <c r="F28" s="172">
        <f>E28/$E$28</f>
        <v>1</v>
      </c>
      <c r="G28" s="172">
        <f>(E28-C28)/C28</f>
        <v>-1.6106289445705368E-2</v>
      </c>
      <c r="H28" s="90"/>
      <c r="I28" s="170" t="s">
        <v>147</v>
      </c>
      <c r="J28" s="171">
        <v>132046</v>
      </c>
      <c r="K28" s="172">
        <f>J28/$J$28</f>
        <v>1</v>
      </c>
      <c r="L28" s="171">
        <v>130107</v>
      </c>
      <c r="M28" s="172">
        <f>L28/$L$28</f>
        <v>1</v>
      </c>
      <c r="N28" s="172">
        <f>(L28-J28)/J28</f>
        <v>-1.4684276691456008E-2</v>
      </c>
    </row>
    <row r="29" spans="2:14" ht="15" customHeight="1" x14ac:dyDescent="0.25">
      <c r="B29" s="173" t="s">
        <v>148</v>
      </c>
      <c r="C29" s="49">
        <v>65865</v>
      </c>
      <c r="D29" s="50">
        <f>C29/$C$28</f>
        <v>0.49664829323098503</v>
      </c>
      <c r="E29" s="49">
        <v>68081</v>
      </c>
      <c r="F29" s="50">
        <f>E29/$E$28</f>
        <v>0.52176145551527786</v>
      </c>
      <c r="G29" s="51">
        <f>(E29-C29)/C29</f>
        <v>3.3644576026721322E-2</v>
      </c>
      <c r="H29" s="90"/>
      <c r="I29" s="173" t="s">
        <v>148</v>
      </c>
      <c r="J29" s="49">
        <v>67140</v>
      </c>
      <c r="K29" s="50">
        <f>J29/$J$28</f>
        <v>0.50845917331838908</v>
      </c>
      <c r="L29" s="49">
        <v>67896</v>
      </c>
      <c r="M29" s="50">
        <f>L29/$L$28</f>
        <v>0.52184740252253914</v>
      </c>
      <c r="N29" s="51">
        <f>(L29-J29)/J29</f>
        <v>1.1260053619302948E-2</v>
      </c>
    </row>
    <row r="30" spans="2:14" ht="15" customHeight="1" x14ac:dyDescent="0.2">
      <c r="B30" s="174" t="s">
        <v>149</v>
      </c>
      <c r="C30" s="49">
        <v>66754</v>
      </c>
      <c r="D30" s="50">
        <f>C30/$C$28</f>
        <v>0.50335170676901497</v>
      </c>
      <c r="E30" s="49">
        <v>62402</v>
      </c>
      <c r="F30" s="50">
        <f>E30/$E$28</f>
        <v>0.47823854448472214</v>
      </c>
      <c r="G30" s="51">
        <f>(E30-C30)/C30</f>
        <v>-6.5194595080444617E-2</v>
      </c>
      <c r="H30" s="90"/>
      <c r="I30" s="174" t="s">
        <v>149</v>
      </c>
      <c r="J30" s="49">
        <v>64906</v>
      </c>
      <c r="K30" s="50">
        <f>J30/$J$28</f>
        <v>0.49154082668161098</v>
      </c>
      <c r="L30" s="49">
        <v>62211</v>
      </c>
      <c r="M30" s="50">
        <f>L30/$L$28</f>
        <v>0.47815259747746086</v>
      </c>
      <c r="N30" s="51">
        <f>(L30-J30)/J30</f>
        <v>-4.1521585061473514E-2</v>
      </c>
    </row>
    <row r="31" spans="2:14" ht="15" customHeight="1" x14ac:dyDescent="0.25">
      <c r="B31" s="44" t="s">
        <v>54</v>
      </c>
      <c r="C31" s="45"/>
      <c r="D31" s="177"/>
      <c r="E31" s="45"/>
      <c r="F31" s="177"/>
      <c r="G31" s="178"/>
      <c r="H31" s="90"/>
      <c r="I31" s="44" t="s">
        <v>54</v>
      </c>
      <c r="J31" s="45"/>
      <c r="K31" s="177"/>
      <c r="L31" s="45"/>
      <c r="M31" s="177"/>
      <c r="N31" s="178"/>
    </row>
    <row r="32" spans="2:14" ht="15" customHeight="1" x14ac:dyDescent="0.25">
      <c r="B32" s="170" t="s">
        <v>147</v>
      </c>
      <c r="C32" s="171">
        <v>59795</v>
      </c>
      <c r="D32" s="172">
        <f>C32/$C$32</f>
        <v>1</v>
      </c>
      <c r="E32" s="171">
        <v>58543</v>
      </c>
      <c r="F32" s="172">
        <f>E32/$E$32</f>
        <v>1</v>
      </c>
      <c r="G32" s="172">
        <f>(E32-C32)/C32</f>
        <v>-2.0938205535579898E-2</v>
      </c>
      <c r="H32" s="90"/>
      <c r="I32" s="170" t="s">
        <v>147</v>
      </c>
      <c r="J32" s="171">
        <v>59076</v>
      </c>
      <c r="K32" s="172">
        <f>J32/$J$32</f>
        <v>1</v>
      </c>
      <c r="L32" s="171">
        <v>58543</v>
      </c>
      <c r="M32" s="172">
        <f>L32/$L$32</f>
        <v>1</v>
      </c>
      <c r="N32" s="172">
        <f>(L32-J32)/J32</f>
        <v>-9.0222763897352554E-3</v>
      </c>
    </row>
    <row r="33" spans="2:14" ht="15" customHeight="1" x14ac:dyDescent="0.25">
      <c r="B33" s="173" t="s">
        <v>148</v>
      </c>
      <c r="C33" s="49">
        <v>33960</v>
      </c>
      <c r="D33" s="50">
        <f>C33/$C$32</f>
        <v>0.56794046324943559</v>
      </c>
      <c r="E33" s="49">
        <v>35683</v>
      </c>
      <c r="F33" s="50">
        <f>E33/$E$32</f>
        <v>0.60951779034214171</v>
      </c>
      <c r="G33" s="51">
        <f>(E33-C33)/C33</f>
        <v>5.0736160188457009E-2</v>
      </c>
      <c r="H33" s="90"/>
      <c r="I33" s="173" t="s">
        <v>148</v>
      </c>
      <c r="J33" s="49">
        <v>34531</v>
      </c>
      <c r="K33" s="50">
        <f>J33/$J$32</f>
        <v>0.5845182476809534</v>
      </c>
      <c r="L33" s="49">
        <v>35683</v>
      </c>
      <c r="M33" s="50">
        <f>L33/$L$32</f>
        <v>0.60951779034214171</v>
      </c>
      <c r="N33" s="51">
        <f>(L33-J33)/J33</f>
        <v>3.336132750282355E-2</v>
      </c>
    </row>
    <row r="34" spans="2:14" ht="15" customHeight="1" x14ac:dyDescent="0.2">
      <c r="B34" s="174" t="s">
        <v>149</v>
      </c>
      <c r="C34" s="179">
        <v>25835</v>
      </c>
      <c r="D34" s="180">
        <f>C34/$C$32</f>
        <v>0.43205953675056441</v>
      </c>
      <c r="E34" s="179">
        <v>22860</v>
      </c>
      <c r="F34" s="180">
        <f>E34/$E$32</f>
        <v>0.39048220965785835</v>
      </c>
      <c r="G34" s="51">
        <f>(E34-C34)/C34</f>
        <v>-0.11515386104122315</v>
      </c>
      <c r="H34" s="90"/>
      <c r="I34" s="174" t="s">
        <v>149</v>
      </c>
      <c r="J34" s="179">
        <v>24545</v>
      </c>
      <c r="K34" s="180">
        <f>J34/$J$32</f>
        <v>0.41548175231904666</v>
      </c>
      <c r="L34" s="179">
        <v>22860</v>
      </c>
      <c r="M34" s="180">
        <f>L34/$L$32</f>
        <v>0.39048220965785835</v>
      </c>
      <c r="N34" s="51">
        <f>(L34-J34)/J34</f>
        <v>-6.8649419433693223E-2</v>
      </c>
    </row>
    <row r="35" spans="2:14" ht="15" customHeight="1" x14ac:dyDescent="0.25">
      <c r="B35" s="44" t="s">
        <v>55</v>
      </c>
      <c r="C35" s="45"/>
      <c r="D35" s="177"/>
      <c r="E35" s="45"/>
      <c r="F35" s="177"/>
      <c r="G35" s="178"/>
      <c r="H35" s="90"/>
      <c r="I35" s="44" t="s">
        <v>55</v>
      </c>
      <c r="J35" s="45"/>
      <c r="K35" s="177"/>
      <c r="L35" s="45"/>
      <c r="M35" s="177"/>
      <c r="N35" s="178"/>
    </row>
    <row r="36" spans="2:14" ht="15" customHeight="1" x14ac:dyDescent="0.25">
      <c r="B36" s="170" t="s">
        <v>147</v>
      </c>
      <c r="C36" s="171">
        <v>47106</v>
      </c>
      <c r="D36" s="172">
        <f>C36/$C$36</f>
        <v>1</v>
      </c>
      <c r="E36" s="171">
        <v>46645</v>
      </c>
      <c r="F36" s="172">
        <f>E36/$E$36</f>
        <v>1</v>
      </c>
      <c r="G36" s="172">
        <f>(E36-C36)/C36</f>
        <v>-9.7864390948074562E-3</v>
      </c>
      <c r="H36" s="90"/>
      <c r="I36" s="170" t="s">
        <v>147</v>
      </c>
      <c r="J36" s="171">
        <v>47089</v>
      </c>
      <c r="K36" s="172">
        <f>J36/$J$36</f>
        <v>1</v>
      </c>
      <c r="L36" s="171">
        <v>46235</v>
      </c>
      <c r="M36" s="172">
        <f>L36/$L$36</f>
        <v>1</v>
      </c>
      <c r="N36" s="172">
        <f>(L36-J36)/J36</f>
        <v>-1.8135870373123236E-2</v>
      </c>
    </row>
    <row r="37" spans="2:14" ht="15" customHeight="1" x14ac:dyDescent="0.25">
      <c r="B37" s="173" t="s">
        <v>148</v>
      </c>
      <c r="C37" s="49">
        <v>19482</v>
      </c>
      <c r="D37" s="50">
        <f>C37/$C$36</f>
        <v>0.4135778881671125</v>
      </c>
      <c r="E37" s="49">
        <v>20016</v>
      </c>
      <c r="F37" s="50">
        <f>E37/$E$36</f>
        <v>0.42911351699003109</v>
      </c>
      <c r="G37" s="51">
        <f>(E37-C37)/C37</f>
        <v>2.740991684631968E-2</v>
      </c>
      <c r="H37" s="90"/>
      <c r="I37" s="173" t="s">
        <v>148</v>
      </c>
      <c r="J37" s="49">
        <v>20016</v>
      </c>
      <c r="K37" s="50">
        <f>J37/$J$36</f>
        <v>0.42506742551338955</v>
      </c>
      <c r="L37" s="49">
        <v>19831</v>
      </c>
      <c r="M37" s="50">
        <f>L37/$L$36</f>
        <v>0.42891748675246028</v>
      </c>
      <c r="N37" s="51">
        <f>(L37-J37)/J37</f>
        <v>-9.2426059152677861E-3</v>
      </c>
    </row>
    <row r="38" spans="2:14" ht="15" customHeight="1" x14ac:dyDescent="0.2">
      <c r="B38" s="174" t="s">
        <v>149</v>
      </c>
      <c r="C38" s="179">
        <v>27624</v>
      </c>
      <c r="D38" s="180">
        <f>C38/$C$36</f>
        <v>0.5864221118328875</v>
      </c>
      <c r="E38" s="179">
        <v>26629</v>
      </c>
      <c r="F38" s="180">
        <f>E38/$E$36</f>
        <v>0.57088648300996891</v>
      </c>
      <c r="G38" s="51">
        <f>(E38-C38)/C38</f>
        <v>-3.6019403417318276E-2</v>
      </c>
      <c r="H38" s="90"/>
      <c r="I38" s="174" t="s">
        <v>149</v>
      </c>
      <c r="J38" s="179">
        <v>27073</v>
      </c>
      <c r="K38" s="180">
        <f>J38/$J$36</f>
        <v>0.5749325744866105</v>
      </c>
      <c r="L38" s="179">
        <v>26404</v>
      </c>
      <c r="M38" s="180">
        <f>L38/$L$36</f>
        <v>0.57108251324753978</v>
      </c>
      <c r="N38" s="51">
        <f>(L38-J38)/J38</f>
        <v>-2.4710966645735605E-2</v>
      </c>
    </row>
    <row r="39" spans="2:14" ht="48" customHeight="1" x14ac:dyDescent="0.25">
      <c r="B39" s="240" t="s">
        <v>154</v>
      </c>
      <c r="C39" s="240"/>
      <c r="D39" s="240"/>
      <c r="E39" s="240"/>
      <c r="F39" s="240"/>
      <c r="G39" s="240"/>
      <c r="H39" s="90"/>
      <c r="I39" s="240" t="s">
        <v>154</v>
      </c>
      <c r="J39" s="240"/>
      <c r="K39" s="240"/>
      <c r="L39" s="240"/>
      <c r="M39" s="240"/>
      <c r="N39" s="240"/>
    </row>
    <row r="40" spans="2:14" x14ac:dyDescent="0.25">
      <c r="B40" s="37"/>
    </row>
    <row r="41" spans="2:14" x14ac:dyDescent="0.25">
      <c r="B41" s="37"/>
    </row>
    <row r="42" spans="2:14" ht="31.5" customHeight="1" x14ac:dyDescent="0.25">
      <c r="B42" s="37"/>
      <c r="H42" s="54" t="s">
        <v>44</v>
      </c>
    </row>
    <row r="43" spans="2:14" x14ac:dyDescent="0.25">
      <c r="B43" s="37"/>
    </row>
    <row r="44" spans="2:14" ht="27.75" customHeight="1" x14ac:dyDescent="0.25"/>
    <row r="45" spans="2:14" ht="36" customHeight="1" x14ac:dyDescent="0.25"/>
    <row r="46" spans="2:14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11" ht="44.25" customHeight="1" x14ac:dyDescent="0.25"/>
    <row r="67" spans="2:11" ht="15" customHeight="1" x14ac:dyDescent="0.25"/>
    <row r="68" spans="2:11" ht="30" customHeight="1" x14ac:dyDescent="0.25">
      <c r="B68" s="11"/>
      <c r="C68" s="11"/>
      <c r="D68" s="11"/>
      <c r="F68" s="11"/>
      <c r="H68" s="11"/>
      <c r="I68" s="11"/>
      <c r="J68" s="11"/>
      <c r="K68" s="11"/>
    </row>
  </sheetData>
  <mergeCells count="4">
    <mergeCell ref="B5:G5"/>
    <mergeCell ref="I5:N5"/>
    <mergeCell ref="B39:G39"/>
    <mergeCell ref="I39:N39"/>
  </mergeCells>
  <hyperlinks>
    <hyperlink ref="H42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1" spans="2:12" ht="20.100000000000001" customHeight="1" x14ac:dyDescent="0.25">
      <c r="I61" s="54" t="s">
        <v>58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6"/>
  <sheetViews>
    <sheetView showGridLines="0" showOutlineSymbols="0" topLeftCell="A48" zoomScaleNormal="100" workbookViewId="0">
      <selection activeCell="L55" sqref="L55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37"/>
    </row>
    <row r="2" spans="2:16" ht="15" customHeight="1" x14ac:dyDescent="0.25">
      <c r="B2" s="37"/>
    </row>
    <row r="3" spans="2:16" ht="15" customHeight="1" x14ac:dyDescent="0.25">
      <c r="B3" s="37"/>
    </row>
    <row r="4" spans="2:16" ht="15" customHeight="1" x14ac:dyDescent="0.25">
      <c r="B4" s="37"/>
    </row>
    <row r="5" spans="2:16" ht="36" customHeight="1" x14ac:dyDescent="0.25">
      <c r="B5" s="239" t="s">
        <v>155</v>
      </c>
      <c r="C5" s="239"/>
      <c r="D5" s="239"/>
      <c r="E5" s="239"/>
      <c r="F5" s="239"/>
      <c r="G5" s="239"/>
      <c r="I5" s="239" t="s">
        <v>156</v>
      </c>
      <c r="J5" s="239"/>
      <c r="K5" s="239"/>
      <c r="L5" s="239"/>
      <c r="M5" s="239"/>
      <c r="N5" s="239"/>
    </row>
    <row r="6" spans="2:16" ht="30" customHeight="1" x14ac:dyDescent="0.25">
      <c r="B6" s="165"/>
      <c r="C6" s="39" t="str">
        <f>actualizaciones!$A$4</f>
        <v>I semestre 2013</v>
      </c>
      <c r="D6" s="40" t="s">
        <v>48</v>
      </c>
      <c r="E6" s="39" t="str">
        <f>actualizaciones!$B$4</f>
        <v>I semestre 2014</v>
      </c>
      <c r="F6" s="40" t="s">
        <v>48</v>
      </c>
      <c r="G6" s="166" t="s">
        <v>49</v>
      </c>
      <c r="H6" s="90"/>
      <c r="I6" s="165"/>
      <c r="J6" s="39" t="str">
        <f>actualizaciones!$A$5</f>
        <v>II semestre 2013</v>
      </c>
      <c r="K6" s="40" t="s">
        <v>48</v>
      </c>
      <c r="L6" s="39" t="str">
        <f>actualizaciones!$B$5</f>
        <v>II semestre 2014</v>
      </c>
      <c r="M6" s="40" t="s">
        <v>48</v>
      </c>
      <c r="N6" s="166" t="s">
        <v>49</v>
      </c>
    </row>
    <row r="7" spans="2:16" ht="15" customHeight="1" x14ac:dyDescent="0.25">
      <c r="B7" s="167" t="s">
        <v>157</v>
      </c>
      <c r="C7" s="168">
        <v>59795</v>
      </c>
      <c r="D7" s="169">
        <f t="shared" ref="D7:D13" si="0">C7/$C$7</f>
        <v>1</v>
      </c>
      <c r="E7" s="168">
        <v>58543</v>
      </c>
      <c r="F7" s="169">
        <f t="shared" ref="F7:F13" si="1">E7/$E$7</f>
        <v>1</v>
      </c>
      <c r="G7" s="169">
        <f t="shared" ref="G7:G13" si="2">(E7-C7)/C7</f>
        <v>-2.0938205535579898E-2</v>
      </c>
      <c r="H7" s="90"/>
      <c r="I7" s="167" t="s">
        <v>157</v>
      </c>
      <c r="J7" s="168">
        <v>59076</v>
      </c>
      <c r="K7" s="169">
        <f t="shared" ref="K7:K13" si="3">J7/$J$7</f>
        <v>1</v>
      </c>
      <c r="L7" s="168">
        <v>58543</v>
      </c>
      <c r="M7" s="169">
        <f t="shared" ref="M7:M13" si="4">L7/$L$7</f>
        <v>1</v>
      </c>
      <c r="N7" s="169">
        <f t="shared" ref="N7:N13" si="5">(L7-J7)/J7</f>
        <v>-9.0222763897352554E-3</v>
      </c>
    </row>
    <row r="8" spans="2:16" ht="15" customHeight="1" x14ac:dyDescent="0.25">
      <c r="B8" s="181" t="s">
        <v>158</v>
      </c>
      <c r="C8" s="171">
        <v>33960</v>
      </c>
      <c r="D8" s="172">
        <f t="shared" si="0"/>
        <v>0.56794046324943559</v>
      </c>
      <c r="E8" s="171">
        <v>35683</v>
      </c>
      <c r="F8" s="172">
        <f t="shared" si="1"/>
        <v>0.60951779034214171</v>
      </c>
      <c r="G8" s="172">
        <f t="shared" si="2"/>
        <v>5.0736160188457009E-2</v>
      </c>
      <c r="H8" s="90"/>
      <c r="I8" s="181" t="s">
        <v>158</v>
      </c>
      <c r="J8" s="171">
        <v>34531</v>
      </c>
      <c r="K8" s="172">
        <f t="shared" si="3"/>
        <v>0.5845182476809534</v>
      </c>
      <c r="L8" s="171">
        <v>35683</v>
      </c>
      <c r="M8" s="172">
        <f t="shared" si="4"/>
        <v>0.60951779034214171</v>
      </c>
      <c r="N8" s="172">
        <f t="shared" si="5"/>
        <v>3.336132750282355E-2</v>
      </c>
    </row>
    <row r="9" spans="2:16" ht="15" customHeight="1" x14ac:dyDescent="0.2">
      <c r="B9" s="52" t="s">
        <v>159</v>
      </c>
      <c r="C9" s="49">
        <v>6312</v>
      </c>
      <c r="D9" s="50">
        <f t="shared" si="0"/>
        <v>0.10556066560749226</v>
      </c>
      <c r="E9" s="49">
        <v>6736</v>
      </c>
      <c r="F9" s="50">
        <f t="shared" si="1"/>
        <v>0.11506072459559639</v>
      </c>
      <c r="G9" s="51">
        <f t="shared" si="2"/>
        <v>6.7173637515842835E-2</v>
      </c>
      <c r="H9" s="90"/>
      <c r="I9" s="52" t="s">
        <v>159</v>
      </c>
      <c r="J9" s="49">
        <v>6642</v>
      </c>
      <c r="K9" s="50">
        <f t="shared" si="3"/>
        <v>0.11243144424131626</v>
      </c>
      <c r="L9" s="49">
        <v>6736</v>
      </c>
      <c r="M9" s="50">
        <f t="shared" si="4"/>
        <v>0.11506072459559639</v>
      </c>
      <c r="N9" s="51">
        <f t="shared" si="5"/>
        <v>1.4152363745859681E-2</v>
      </c>
    </row>
    <row r="10" spans="2:16" ht="15" customHeight="1" x14ac:dyDescent="0.2">
      <c r="B10" s="52" t="s">
        <v>160</v>
      </c>
      <c r="C10" s="49">
        <v>20540</v>
      </c>
      <c r="D10" s="50">
        <f t="shared" si="0"/>
        <v>0.34350698218914627</v>
      </c>
      <c r="E10" s="49">
        <v>20891</v>
      </c>
      <c r="F10" s="50">
        <f t="shared" si="1"/>
        <v>0.35684881198435336</v>
      </c>
      <c r="G10" s="51">
        <f t="shared" si="2"/>
        <v>1.708860759493671E-2</v>
      </c>
      <c r="H10" s="90"/>
      <c r="I10" s="52" t="s">
        <v>160</v>
      </c>
      <c r="J10" s="49">
        <v>20781</v>
      </c>
      <c r="K10" s="50">
        <f t="shared" si="3"/>
        <v>0.35176721511273612</v>
      </c>
      <c r="L10" s="49">
        <v>20891</v>
      </c>
      <c r="M10" s="50">
        <f t="shared" si="4"/>
        <v>0.35684881198435336</v>
      </c>
      <c r="N10" s="51">
        <f t="shared" si="5"/>
        <v>5.2932967614647995E-3</v>
      </c>
    </row>
    <row r="11" spans="2:16" ht="15" customHeight="1" x14ac:dyDescent="0.2">
      <c r="B11" s="52" t="s">
        <v>161</v>
      </c>
      <c r="C11" s="49">
        <v>6520</v>
      </c>
      <c r="D11" s="50">
        <f t="shared" si="0"/>
        <v>0.10903921732586337</v>
      </c>
      <c r="E11" s="49">
        <v>7468</v>
      </c>
      <c r="F11" s="50">
        <f t="shared" si="1"/>
        <v>0.12756435440616298</v>
      </c>
      <c r="G11" s="51">
        <f t="shared" si="2"/>
        <v>0.14539877300613496</v>
      </c>
      <c r="H11" s="90"/>
      <c r="I11" s="52" t="s">
        <v>161</v>
      </c>
      <c r="J11" s="49">
        <v>6520</v>
      </c>
      <c r="K11" s="50">
        <f t="shared" si="3"/>
        <v>0.11036630780689281</v>
      </c>
      <c r="L11" s="49">
        <v>7468</v>
      </c>
      <c r="M11" s="50">
        <f t="shared" si="4"/>
        <v>0.12756435440616298</v>
      </c>
      <c r="N11" s="51">
        <f t="shared" si="5"/>
        <v>0.14539877300613496</v>
      </c>
    </row>
    <row r="12" spans="2:16" ht="15" customHeight="1" x14ac:dyDescent="0.2">
      <c r="B12" s="52" t="s">
        <v>162</v>
      </c>
      <c r="C12" s="49">
        <v>588</v>
      </c>
      <c r="D12" s="50">
        <f t="shared" si="0"/>
        <v>9.8335981269336899E-3</v>
      </c>
      <c r="E12" s="49">
        <v>588</v>
      </c>
      <c r="F12" s="50">
        <f t="shared" si="1"/>
        <v>1.0043899356028901E-2</v>
      </c>
      <c r="G12" s="51">
        <f t="shared" si="2"/>
        <v>0</v>
      </c>
      <c r="H12" s="90"/>
      <c r="I12" s="52" t="s">
        <v>162</v>
      </c>
      <c r="J12" s="49">
        <v>588</v>
      </c>
      <c r="K12" s="50">
        <f t="shared" si="3"/>
        <v>9.9532805200081252E-3</v>
      </c>
      <c r="L12" s="49">
        <v>588</v>
      </c>
      <c r="M12" s="50">
        <f t="shared" si="4"/>
        <v>1.0043899356028901E-2</v>
      </c>
      <c r="N12" s="51">
        <f t="shared" si="5"/>
        <v>0</v>
      </c>
    </row>
    <row r="13" spans="2:16" ht="15" customHeight="1" x14ac:dyDescent="0.25">
      <c r="B13" s="181" t="s">
        <v>163</v>
      </c>
      <c r="C13" s="171">
        <v>25835</v>
      </c>
      <c r="D13" s="172">
        <f t="shared" si="0"/>
        <v>0.43205953675056441</v>
      </c>
      <c r="E13" s="171">
        <v>22860</v>
      </c>
      <c r="F13" s="172">
        <f t="shared" si="1"/>
        <v>0.39048220965785835</v>
      </c>
      <c r="G13" s="172">
        <f t="shared" si="2"/>
        <v>-0.11515386104122315</v>
      </c>
      <c r="H13" s="90"/>
      <c r="I13" s="181" t="s">
        <v>163</v>
      </c>
      <c r="J13" s="171">
        <v>24545</v>
      </c>
      <c r="K13" s="172">
        <f t="shared" si="3"/>
        <v>0.41548175231904666</v>
      </c>
      <c r="L13" s="171">
        <v>22860</v>
      </c>
      <c r="M13" s="172">
        <f t="shared" si="4"/>
        <v>0.39048220965785835</v>
      </c>
      <c r="N13" s="172">
        <f t="shared" si="5"/>
        <v>-6.8649419433693223E-2</v>
      </c>
      <c r="O13" s="90"/>
      <c r="P13" s="90"/>
    </row>
    <row r="14" spans="2:16" ht="30" customHeight="1" x14ac:dyDescent="0.25">
      <c r="B14" s="240" t="s">
        <v>164</v>
      </c>
      <c r="C14" s="240"/>
      <c r="D14" s="240"/>
      <c r="E14" s="240"/>
      <c r="F14" s="240"/>
      <c r="G14" s="240"/>
      <c r="H14" s="90"/>
      <c r="I14" s="240" t="s">
        <v>164</v>
      </c>
      <c r="J14" s="240"/>
      <c r="K14" s="240"/>
      <c r="L14" s="240"/>
      <c r="M14" s="240"/>
      <c r="N14" s="240"/>
      <c r="O14" s="90"/>
      <c r="P14" s="54" t="s">
        <v>165</v>
      </c>
    </row>
    <row r="15" spans="2:16" x14ac:dyDescent="0.25">
      <c r="B15" s="37"/>
      <c r="O15" s="90"/>
    </row>
    <row r="16" spans="2:16" ht="23.25" customHeight="1" x14ac:dyDescent="0.25">
      <c r="B16" s="37"/>
      <c r="O16" s="90"/>
      <c r="P16" s="54" t="s">
        <v>166</v>
      </c>
    </row>
    <row r="17" spans="2:14" x14ac:dyDescent="0.25">
      <c r="B17" s="37"/>
    </row>
    <row r="18" spans="2:14" ht="36" customHeight="1" x14ac:dyDescent="0.25">
      <c r="B18" s="239" t="s">
        <v>167</v>
      </c>
      <c r="C18" s="239"/>
      <c r="D18" s="239"/>
      <c r="E18" s="239"/>
      <c r="F18" s="239"/>
      <c r="G18" s="239"/>
      <c r="I18" s="239" t="s">
        <v>168</v>
      </c>
      <c r="J18" s="239"/>
      <c r="K18" s="239"/>
      <c r="L18" s="239"/>
      <c r="M18" s="239"/>
      <c r="N18" s="239"/>
    </row>
    <row r="19" spans="2:14" ht="30" customHeight="1" x14ac:dyDescent="0.25">
      <c r="B19" s="165"/>
      <c r="C19" s="39" t="str">
        <f>actualizaciones!$A$4</f>
        <v>I semestre 2013</v>
      </c>
      <c r="D19" s="40" t="s">
        <v>48</v>
      </c>
      <c r="E19" s="39" t="str">
        <f>actualizaciones!$B$4</f>
        <v>I semestre 2014</v>
      </c>
      <c r="F19" s="40" t="s">
        <v>48</v>
      </c>
      <c r="G19" s="166" t="s">
        <v>49</v>
      </c>
      <c r="H19" s="90"/>
      <c r="I19" s="165"/>
      <c r="J19" s="39" t="str">
        <f>actualizaciones!$A$5</f>
        <v>II semestre 2013</v>
      </c>
      <c r="K19" s="40" t="s">
        <v>48</v>
      </c>
      <c r="L19" s="39" t="str">
        <f>actualizaciones!$B$5</f>
        <v>II semestre 2014</v>
      </c>
      <c r="M19" s="40" t="s">
        <v>48</v>
      </c>
      <c r="N19" s="166" t="s">
        <v>49</v>
      </c>
    </row>
    <row r="20" spans="2:14" ht="15" customHeight="1" x14ac:dyDescent="0.25">
      <c r="B20" s="167" t="s">
        <v>157</v>
      </c>
      <c r="C20" s="168">
        <v>47106</v>
      </c>
      <c r="D20" s="169">
        <f t="shared" ref="D20:D27" si="6">C20/$C$20</f>
        <v>1</v>
      </c>
      <c r="E20" s="168">
        <v>46645</v>
      </c>
      <c r="F20" s="169">
        <f t="shared" ref="F20:F27" si="7">E20/$E$20</f>
        <v>1</v>
      </c>
      <c r="G20" s="169">
        <f t="shared" ref="G20:G27" si="8">(E20-C20)/C20</f>
        <v>-9.7864390948074562E-3</v>
      </c>
      <c r="H20" s="90"/>
      <c r="I20" s="167" t="s">
        <v>157</v>
      </c>
      <c r="J20" s="168">
        <v>47089</v>
      </c>
      <c r="K20" s="169">
        <f t="shared" ref="K20:K27" si="9">J20/$J$20</f>
        <v>1</v>
      </c>
      <c r="L20" s="168">
        <v>46235</v>
      </c>
      <c r="M20" s="169">
        <f t="shared" ref="M20:M27" si="10">L20/$L$20</f>
        <v>1</v>
      </c>
      <c r="N20" s="169">
        <f t="shared" ref="N20:N27" si="11">(L20-J20)/J20</f>
        <v>-1.8135870373123236E-2</v>
      </c>
    </row>
    <row r="21" spans="2:14" x14ac:dyDescent="0.25">
      <c r="B21" s="181" t="s">
        <v>158</v>
      </c>
      <c r="C21" s="171">
        <v>19482</v>
      </c>
      <c r="D21" s="172">
        <f t="shared" si="6"/>
        <v>0.4135778881671125</v>
      </c>
      <c r="E21" s="171">
        <v>20016</v>
      </c>
      <c r="F21" s="172">
        <f t="shared" si="7"/>
        <v>0.42911351699003109</v>
      </c>
      <c r="G21" s="172">
        <f t="shared" si="8"/>
        <v>2.740991684631968E-2</v>
      </c>
      <c r="H21" s="90"/>
      <c r="I21" s="181" t="s">
        <v>158</v>
      </c>
      <c r="J21" s="171">
        <v>20016</v>
      </c>
      <c r="K21" s="172">
        <f t="shared" si="9"/>
        <v>0.42506742551338955</v>
      </c>
      <c r="L21" s="171">
        <v>19831</v>
      </c>
      <c r="M21" s="172">
        <f t="shared" si="10"/>
        <v>0.42891748675246028</v>
      </c>
      <c r="N21" s="172">
        <f t="shared" si="11"/>
        <v>-9.2426059152677861E-3</v>
      </c>
    </row>
    <row r="22" spans="2:14" hidden="1" x14ac:dyDescent="0.2">
      <c r="B22" s="52" t="s">
        <v>159</v>
      </c>
      <c r="C22" s="49">
        <v>2481</v>
      </c>
      <c r="D22" s="50">
        <f t="shared" si="6"/>
        <v>5.2668449878996305E-2</v>
      </c>
      <c r="E22" s="49">
        <v>1615</v>
      </c>
      <c r="F22" s="50">
        <f t="shared" si="7"/>
        <v>3.4623217922606926E-2</v>
      </c>
      <c r="G22" s="51">
        <f t="shared" si="8"/>
        <v>-0.34905280128980248</v>
      </c>
      <c r="H22" s="90"/>
      <c r="I22" s="52" t="s">
        <v>159</v>
      </c>
      <c r="J22" s="49">
        <v>1615</v>
      </c>
      <c r="K22" s="50">
        <f t="shared" si="9"/>
        <v>3.4296757204442654E-2</v>
      </c>
      <c r="L22" s="49">
        <v>1615</v>
      </c>
      <c r="M22" s="50">
        <f t="shared" si="10"/>
        <v>3.4930247647885798E-2</v>
      </c>
      <c r="N22" s="51">
        <f t="shared" si="11"/>
        <v>0</v>
      </c>
    </row>
    <row r="23" spans="2:14" hidden="1" x14ac:dyDescent="0.2">
      <c r="B23" s="52" t="s">
        <v>160</v>
      </c>
      <c r="C23" s="49">
        <v>10292</v>
      </c>
      <c r="D23" s="50">
        <f t="shared" si="6"/>
        <v>0.2184859678172632</v>
      </c>
      <c r="E23" s="49">
        <v>11692</v>
      </c>
      <c r="F23" s="50">
        <f t="shared" si="7"/>
        <v>0.25065923464465645</v>
      </c>
      <c r="G23" s="51">
        <f t="shared" si="8"/>
        <v>0.13602798289933929</v>
      </c>
      <c r="H23" s="90"/>
      <c r="I23" s="52" t="s">
        <v>160</v>
      </c>
      <c r="J23" s="49">
        <v>11692</v>
      </c>
      <c r="K23" s="50">
        <f t="shared" si="9"/>
        <v>0.24829578033086283</v>
      </c>
      <c r="L23" s="49">
        <v>11692</v>
      </c>
      <c r="M23" s="50">
        <f t="shared" si="10"/>
        <v>0.25288201578890451</v>
      </c>
      <c r="N23" s="51">
        <f t="shared" si="11"/>
        <v>0</v>
      </c>
    </row>
    <row r="24" spans="2:14" x14ac:dyDescent="0.2">
      <c r="B24" s="52" t="s">
        <v>169</v>
      </c>
      <c r="C24" s="49">
        <f>SUM(C22:C23)</f>
        <v>12773</v>
      </c>
      <c r="D24" s="50">
        <f t="shared" si="6"/>
        <v>0.27115441769625948</v>
      </c>
      <c r="E24" s="49">
        <f>SUM(E22:E23)</f>
        <v>13307</v>
      </c>
      <c r="F24" s="50">
        <f t="shared" si="7"/>
        <v>0.28528245256726337</v>
      </c>
      <c r="G24" s="51">
        <f t="shared" si="8"/>
        <v>4.1806936506693808E-2</v>
      </c>
      <c r="H24" s="90"/>
      <c r="I24" s="52" t="s">
        <v>169</v>
      </c>
      <c r="J24" s="49">
        <f>SUM(J22:J23)</f>
        <v>13307</v>
      </c>
      <c r="K24" s="50">
        <f>J24/$C$20</f>
        <v>0.28249055322039657</v>
      </c>
      <c r="L24" s="49">
        <f>SUM(L22:L23)</f>
        <v>13307</v>
      </c>
      <c r="M24" s="50">
        <f>L24/$E$20</f>
        <v>0.28528245256726337</v>
      </c>
      <c r="N24" s="51">
        <f t="shared" si="11"/>
        <v>0</v>
      </c>
    </row>
    <row r="25" spans="2:14" ht="15" customHeight="1" x14ac:dyDescent="0.2">
      <c r="B25" s="52" t="s">
        <v>161</v>
      </c>
      <c r="C25" s="49">
        <v>6126</v>
      </c>
      <c r="D25" s="50">
        <f t="shared" si="6"/>
        <v>0.1300471277544262</v>
      </c>
      <c r="E25" s="49">
        <v>6126</v>
      </c>
      <c r="F25" s="50">
        <f t="shared" si="7"/>
        <v>0.13133240433058205</v>
      </c>
      <c r="G25" s="51">
        <f t="shared" si="8"/>
        <v>0</v>
      </c>
      <c r="H25" s="90"/>
      <c r="I25" s="52" t="s">
        <v>161</v>
      </c>
      <c r="J25" s="49">
        <v>6126</v>
      </c>
      <c r="K25" s="50">
        <f t="shared" si="9"/>
        <v>0.1300940771730128</v>
      </c>
      <c r="L25" s="49">
        <v>5941</v>
      </c>
      <c r="M25" s="50">
        <f t="shared" si="10"/>
        <v>0.1284957283443279</v>
      </c>
      <c r="N25" s="51">
        <f t="shared" si="11"/>
        <v>-3.019915115899445E-2</v>
      </c>
    </row>
    <row r="26" spans="2:14" ht="15" customHeight="1" x14ac:dyDescent="0.2">
      <c r="B26" s="52" t="s">
        <v>170</v>
      </c>
      <c r="C26" s="49">
        <v>583</v>
      </c>
      <c r="D26" s="50">
        <f t="shared" si="6"/>
        <v>1.2376342716426783E-2</v>
      </c>
      <c r="E26" s="49">
        <v>583</v>
      </c>
      <c r="F26" s="50">
        <f t="shared" si="7"/>
        <v>1.2498660092185658E-2</v>
      </c>
      <c r="G26" s="51">
        <f>(E26-C26)/C26</f>
        <v>0</v>
      </c>
      <c r="H26" s="90"/>
      <c r="I26" s="52" t="s">
        <v>162</v>
      </c>
      <c r="J26" s="49">
        <v>583</v>
      </c>
      <c r="K26" s="50">
        <f t="shared" si="9"/>
        <v>1.2380810805071248E-2</v>
      </c>
      <c r="L26" s="49">
        <v>583</v>
      </c>
      <c r="M26" s="50">
        <f t="shared" si="10"/>
        <v>1.2609494971342058E-2</v>
      </c>
      <c r="N26" s="51">
        <f t="shared" si="11"/>
        <v>0</v>
      </c>
    </row>
    <row r="27" spans="2:14" ht="15" customHeight="1" x14ac:dyDescent="0.25">
      <c r="B27" s="181" t="s">
        <v>163</v>
      </c>
      <c r="C27" s="171">
        <v>27624</v>
      </c>
      <c r="D27" s="172">
        <f t="shared" si="6"/>
        <v>0.5864221118328875</v>
      </c>
      <c r="E27" s="171">
        <v>26629</v>
      </c>
      <c r="F27" s="172">
        <f t="shared" si="7"/>
        <v>0.57088648300996891</v>
      </c>
      <c r="G27" s="172">
        <f t="shared" si="8"/>
        <v>-3.6019403417318276E-2</v>
      </c>
      <c r="H27" s="90"/>
      <c r="I27" s="181" t="s">
        <v>163</v>
      </c>
      <c r="J27" s="171">
        <v>27073</v>
      </c>
      <c r="K27" s="172">
        <f t="shared" si="9"/>
        <v>0.5749325744866105</v>
      </c>
      <c r="L27" s="171">
        <v>26404</v>
      </c>
      <c r="M27" s="172">
        <f t="shared" si="10"/>
        <v>0.57108251324753978</v>
      </c>
      <c r="N27" s="172">
        <f t="shared" si="11"/>
        <v>-2.4710966645735605E-2</v>
      </c>
    </row>
    <row r="28" spans="2:14" ht="30" customHeight="1" x14ac:dyDescent="0.25">
      <c r="B28" s="240" t="s">
        <v>164</v>
      </c>
      <c r="C28" s="240"/>
      <c r="D28" s="240"/>
      <c r="E28" s="240"/>
      <c r="F28" s="240"/>
      <c r="G28" s="240"/>
      <c r="H28" s="90"/>
      <c r="I28" s="240" t="s">
        <v>164</v>
      </c>
      <c r="J28" s="240"/>
      <c r="K28" s="240"/>
      <c r="L28" s="240"/>
      <c r="M28" s="240"/>
      <c r="N28" s="240"/>
    </row>
    <row r="29" spans="2:14" ht="15" customHeight="1" x14ac:dyDescent="0.25"/>
    <row r="31" spans="2:14" ht="36" customHeight="1" x14ac:dyDescent="0.25">
      <c r="B31" s="239" t="s">
        <v>171</v>
      </c>
      <c r="C31" s="239"/>
      <c r="D31" s="239"/>
      <c r="E31" s="239"/>
      <c r="F31" s="239"/>
      <c r="G31" s="239"/>
      <c r="I31" s="239" t="s">
        <v>171</v>
      </c>
      <c r="J31" s="239"/>
      <c r="K31" s="239"/>
      <c r="L31" s="239"/>
      <c r="M31" s="239"/>
      <c r="N31" s="239"/>
    </row>
    <row r="32" spans="2:14" ht="30" customHeight="1" x14ac:dyDescent="0.25">
      <c r="B32" s="165"/>
      <c r="C32" s="39" t="str">
        <f>actualizaciones!$A$4</f>
        <v>I semestre 2013</v>
      </c>
      <c r="D32" s="40" t="s">
        <v>48</v>
      </c>
      <c r="E32" s="39" t="str">
        <f>actualizaciones!$B$4</f>
        <v>I semestre 2014</v>
      </c>
      <c r="F32" s="40" t="s">
        <v>48</v>
      </c>
      <c r="G32" s="166" t="s">
        <v>49</v>
      </c>
      <c r="H32" s="90"/>
      <c r="I32" s="165"/>
      <c r="J32" s="39" t="str">
        <f>actualizaciones!$A$5</f>
        <v>II semestre 2013</v>
      </c>
      <c r="K32" s="40" t="s">
        <v>48</v>
      </c>
      <c r="L32" s="39" t="str">
        <f>actualizaciones!$B$5</f>
        <v>II semestre 2014</v>
      </c>
      <c r="M32" s="40" t="s">
        <v>48</v>
      </c>
      <c r="N32" s="166" t="s">
        <v>49</v>
      </c>
    </row>
    <row r="33" spans="2:14" ht="15" customHeight="1" x14ac:dyDescent="0.25">
      <c r="B33" s="167" t="s">
        <v>157</v>
      </c>
      <c r="C33" s="168">
        <v>24893</v>
      </c>
      <c r="D33" s="169">
        <f t="shared" ref="D33:D38" si="12">C33/$C$33</f>
        <v>1</v>
      </c>
      <c r="E33" s="168">
        <v>24718</v>
      </c>
      <c r="F33" s="169">
        <f t="shared" ref="F33:F38" si="13">E33/$E$33</f>
        <v>1</v>
      </c>
      <c r="G33" s="169">
        <f t="shared" ref="G33:G38" si="14">(E33-C33)/C33</f>
        <v>-7.0300887799783071E-3</v>
      </c>
      <c r="H33" s="90"/>
      <c r="I33" s="167" t="s">
        <v>157</v>
      </c>
      <c r="J33" s="168">
        <v>24673</v>
      </c>
      <c r="K33" s="169">
        <f t="shared" ref="K33:K38" si="15">J33/$J$33</f>
        <v>1</v>
      </c>
      <c r="L33" s="168">
        <v>23818</v>
      </c>
      <c r="M33" s="169">
        <f t="shared" ref="M33:M38" si="16">L33/$L$33</f>
        <v>1</v>
      </c>
      <c r="N33" s="169">
        <f t="shared" ref="N33:N38" si="17">(L33-J33)/J33</f>
        <v>-3.4653264702306168E-2</v>
      </c>
    </row>
    <row r="34" spans="2:14" ht="15" customHeight="1" x14ac:dyDescent="0.25">
      <c r="B34" s="181" t="s">
        <v>158</v>
      </c>
      <c r="C34" s="171">
        <v>16607</v>
      </c>
      <c r="D34" s="172">
        <f t="shared" si="12"/>
        <v>0.66713533925199853</v>
      </c>
      <c r="E34" s="171">
        <v>16652</v>
      </c>
      <c r="F34" s="172">
        <f t="shared" si="13"/>
        <v>0.67367910025082933</v>
      </c>
      <c r="G34" s="172">
        <f t="shared" si="14"/>
        <v>2.7097007286084182E-3</v>
      </c>
      <c r="H34" s="90"/>
      <c r="I34" s="181" t="s">
        <v>158</v>
      </c>
      <c r="J34" s="171">
        <v>16607</v>
      </c>
      <c r="K34" s="172">
        <f t="shared" si="15"/>
        <v>0.6730839379078345</v>
      </c>
      <c r="L34" s="171">
        <v>15978</v>
      </c>
      <c r="M34" s="172">
        <f t="shared" si="16"/>
        <v>0.67083718196322106</v>
      </c>
      <c r="N34" s="172">
        <f t="shared" si="17"/>
        <v>-3.7875594628770999E-2</v>
      </c>
    </row>
    <row r="35" spans="2:14" ht="15" customHeight="1" x14ac:dyDescent="0.2">
      <c r="B35" s="52" t="s">
        <v>172</v>
      </c>
      <c r="C35" s="49">
        <v>13670</v>
      </c>
      <c r="D35" s="50">
        <f t="shared" si="12"/>
        <v>0.54915036355601976</v>
      </c>
      <c r="E35" s="49">
        <v>13670</v>
      </c>
      <c r="F35" s="50">
        <f t="shared" si="13"/>
        <v>0.55303827170483044</v>
      </c>
      <c r="G35" s="51">
        <f t="shared" si="14"/>
        <v>0</v>
      </c>
      <c r="H35" s="90"/>
      <c r="I35" s="52" t="s">
        <v>172</v>
      </c>
      <c r="J35" s="49">
        <v>13670</v>
      </c>
      <c r="K35" s="50">
        <f t="shared" si="15"/>
        <v>0.5540469338953512</v>
      </c>
      <c r="L35" s="49">
        <v>12986</v>
      </c>
      <c r="M35" s="50">
        <f t="shared" si="16"/>
        <v>0.54521790242673607</v>
      </c>
      <c r="N35" s="51">
        <f t="shared" si="17"/>
        <v>-5.0036576444769568E-2</v>
      </c>
    </row>
    <row r="36" spans="2:14" ht="15" customHeight="1" x14ac:dyDescent="0.2">
      <c r="B36" s="52" t="s">
        <v>161</v>
      </c>
      <c r="C36" s="49">
        <v>2573</v>
      </c>
      <c r="D36" s="50">
        <f t="shared" si="12"/>
        <v>0.10336239103362391</v>
      </c>
      <c r="E36" s="49">
        <v>2573</v>
      </c>
      <c r="F36" s="50">
        <f t="shared" si="13"/>
        <v>0.10409418237721499</v>
      </c>
      <c r="G36" s="51">
        <f t="shared" si="14"/>
        <v>0</v>
      </c>
      <c r="H36" s="90"/>
      <c r="I36" s="52" t="s">
        <v>161</v>
      </c>
      <c r="J36" s="49">
        <v>2573</v>
      </c>
      <c r="K36" s="50">
        <f t="shared" si="15"/>
        <v>0.10428403518015644</v>
      </c>
      <c r="L36" s="49">
        <v>2573</v>
      </c>
      <c r="M36" s="50">
        <f t="shared" si="16"/>
        <v>0.10802754219497859</v>
      </c>
      <c r="N36" s="51">
        <f t="shared" si="17"/>
        <v>0</v>
      </c>
    </row>
    <row r="37" spans="2:14" ht="15" customHeight="1" x14ac:dyDescent="0.2">
      <c r="B37" s="52" t="s">
        <v>162</v>
      </c>
      <c r="C37" s="49">
        <v>364</v>
      </c>
      <c r="D37" s="50">
        <f t="shared" si="12"/>
        <v>1.4622584662354879E-2</v>
      </c>
      <c r="E37" s="49">
        <v>409</v>
      </c>
      <c r="F37" s="50">
        <f t="shared" si="13"/>
        <v>1.6546646168783881E-2</v>
      </c>
      <c r="G37" s="51">
        <f t="shared" si="14"/>
        <v>0.12362637362637363</v>
      </c>
      <c r="H37" s="90"/>
      <c r="I37" s="52" t="s">
        <v>162</v>
      </c>
      <c r="J37" s="49">
        <v>364</v>
      </c>
      <c r="K37" s="50">
        <f t="shared" si="15"/>
        <v>1.4752968832326834E-2</v>
      </c>
      <c r="L37" s="49">
        <v>419</v>
      </c>
      <c r="M37" s="50">
        <f t="shared" si="16"/>
        <v>1.7591737341506423E-2</v>
      </c>
      <c r="N37" s="51">
        <f t="shared" si="17"/>
        <v>0.15109890109890109</v>
      </c>
    </row>
    <row r="38" spans="2:14" ht="15" customHeight="1" x14ac:dyDescent="0.25">
      <c r="B38" s="181" t="s">
        <v>163</v>
      </c>
      <c r="C38" s="171">
        <v>8286</v>
      </c>
      <c r="D38" s="172">
        <f t="shared" si="12"/>
        <v>0.33286466074800147</v>
      </c>
      <c r="E38" s="171">
        <v>8066</v>
      </c>
      <c r="F38" s="172">
        <f t="shared" si="13"/>
        <v>0.32632089974917067</v>
      </c>
      <c r="G38" s="172">
        <f t="shared" si="14"/>
        <v>-2.6550808592807146E-2</v>
      </c>
      <c r="H38" s="90"/>
      <c r="I38" s="181" t="s">
        <v>163</v>
      </c>
      <c r="J38" s="171">
        <v>8066</v>
      </c>
      <c r="K38" s="172">
        <f t="shared" si="15"/>
        <v>0.3269160620921655</v>
      </c>
      <c r="L38" s="171">
        <v>7840</v>
      </c>
      <c r="M38" s="172">
        <f t="shared" si="16"/>
        <v>0.32916281803677888</v>
      </c>
      <c r="N38" s="172">
        <f t="shared" si="17"/>
        <v>-2.8018844532606002E-2</v>
      </c>
    </row>
    <row r="39" spans="2:14" ht="30" customHeight="1" x14ac:dyDescent="0.25">
      <c r="B39" s="240" t="s">
        <v>164</v>
      </c>
      <c r="C39" s="240"/>
      <c r="D39" s="240"/>
      <c r="E39" s="240"/>
      <c r="F39" s="240"/>
      <c r="G39" s="240"/>
      <c r="H39" s="90"/>
      <c r="I39" s="240" t="s">
        <v>164</v>
      </c>
      <c r="J39" s="240"/>
      <c r="K39" s="240"/>
      <c r="L39" s="240"/>
      <c r="M39" s="240"/>
      <c r="N39" s="240"/>
    </row>
    <row r="42" spans="2:14" ht="36" customHeight="1" x14ac:dyDescent="0.25">
      <c r="B42" s="239" t="s">
        <v>174</v>
      </c>
      <c r="C42" s="239"/>
      <c r="D42" s="239"/>
      <c r="E42" s="239"/>
      <c r="F42" s="239"/>
      <c r="G42" s="239"/>
      <c r="I42" s="239" t="s">
        <v>174</v>
      </c>
      <c r="J42" s="239"/>
      <c r="K42" s="239"/>
      <c r="L42" s="239"/>
      <c r="M42" s="239"/>
      <c r="N42" s="239"/>
    </row>
    <row r="43" spans="2:14" ht="30" customHeight="1" x14ac:dyDescent="0.25">
      <c r="B43" s="165"/>
      <c r="C43" s="39" t="str">
        <f>actualizaciones!$A$4</f>
        <v>I semestre 2013</v>
      </c>
      <c r="D43" s="40" t="s">
        <v>48</v>
      </c>
      <c r="E43" s="39" t="str">
        <f>actualizaciones!$B$4</f>
        <v>I semestre 2014</v>
      </c>
      <c r="F43" s="40" t="s">
        <v>48</v>
      </c>
      <c r="G43" s="166" t="s">
        <v>49</v>
      </c>
      <c r="H43" s="90"/>
      <c r="I43" s="165"/>
      <c r="J43" s="39" t="str">
        <f>actualizaciones!$A$5</f>
        <v>II semestre 2013</v>
      </c>
      <c r="K43" s="40" t="s">
        <v>48</v>
      </c>
      <c r="L43" s="39" t="str">
        <f>actualizaciones!$B$5</f>
        <v>II semestre 2014</v>
      </c>
      <c r="M43" s="40" t="s">
        <v>48</v>
      </c>
      <c r="N43" s="166" t="s">
        <v>49</v>
      </c>
    </row>
    <row r="44" spans="2:14" ht="15" customHeight="1" x14ac:dyDescent="0.25">
      <c r="B44" s="167" t="s">
        <v>157</v>
      </c>
      <c r="C44" s="168">
        <v>164252</v>
      </c>
      <c r="D44" s="169">
        <f>C44/$C$44</f>
        <v>1</v>
      </c>
      <c r="E44" s="168">
        <v>162089</v>
      </c>
      <c r="F44" s="169">
        <f>E44/$E$44</f>
        <v>1</v>
      </c>
      <c r="G44" s="169">
        <f>(E44-C44)/C44</f>
        <v>-1.316878942113338E-2</v>
      </c>
      <c r="H44" s="90"/>
      <c r="I44" s="167" t="s">
        <v>157</v>
      </c>
      <c r="J44" s="168">
        <v>163645</v>
      </c>
      <c r="K44" s="169">
        <f>J44/$J$44</f>
        <v>1</v>
      </c>
      <c r="L44" s="168">
        <v>160815</v>
      </c>
      <c r="M44" s="169">
        <f>L44/$L$44</f>
        <v>1</v>
      </c>
      <c r="N44" s="169">
        <f>($L$44-$J$44)/$J$44</f>
        <v>-1.729353173026979E-2</v>
      </c>
    </row>
    <row r="45" spans="2:14" ht="15" customHeight="1" x14ac:dyDescent="0.25">
      <c r="B45" s="181" t="s">
        <v>158</v>
      </c>
      <c r="C45" s="171">
        <v>88003</v>
      </c>
      <c r="D45" s="172">
        <f t="shared" ref="D45:D51" si="18">C45/$C$44</f>
        <v>0.53578038623578406</v>
      </c>
      <c r="E45" s="171">
        <v>90384</v>
      </c>
      <c r="F45" s="172">
        <f t="shared" ref="F45:F51" si="19">E45/$E$44</f>
        <v>0.55761957936689099</v>
      </c>
      <c r="G45" s="172">
        <f t="shared" ref="G45:G50" si="20">(E45-C45)/C45</f>
        <v>2.7055895821733351E-2</v>
      </c>
      <c r="H45" s="90"/>
      <c r="I45" s="181" t="s">
        <v>158</v>
      </c>
      <c r="J45" s="171">
        <v>89398</v>
      </c>
      <c r="K45" s="172">
        <f t="shared" ref="K45:K51" si="21">J45/$J$44</f>
        <v>0.54629227901860733</v>
      </c>
      <c r="L45" s="171">
        <v>89549</v>
      </c>
      <c r="M45" s="172">
        <f t="shared" ref="M45:M51" si="22">L45/$L$44</f>
        <v>0.55684482168951899</v>
      </c>
      <c r="N45" s="172">
        <f>($L$45-$J$45)/$J$45</f>
        <v>1.6890758182509676E-3</v>
      </c>
    </row>
    <row r="46" spans="2:14" ht="15" customHeight="1" x14ac:dyDescent="0.2">
      <c r="B46" s="52" t="s">
        <v>159</v>
      </c>
      <c r="C46" s="49">
        <v>14031</v>
      </c>
      <c r="D46" s="50">
        <f t="shared" si="18"/>
        <v>8.5423617368433874E-2</v>
      </c>
      <c r="E46" s="49">
        <v>13589</v>
      </c>
      <c r="F46" s="50">
        <f t="shared" si="19"/>
        <v>8.3836657638704667E-2</v>
      </c>
      <c r="G46" s="51">
        <f t="shared" si="20"/>
        <v>-3.1501674862803794E-2</v>
      </c>
      <c r="H46" s="90"/>
      <c r="I46" s="52" t="s">
        <v>159</v>
      </c>
      <c r="J46" s="49">
        <v>13495</v>
      </c>
      <c r="K46" s="50">
        <f t="shared" si="21"/>
        <v>8.2465092120138098E-2</v>
      </c>
      <c r="L46" s="49">
        <v>13589</v>
      </c>
      <c r="M46" s="50">
        <f t="shared" si="22"/>
        <v>8.4500823928116156E-2</v>
      </c>
      <c r="N46" s="51">
        <f>($L$46-$J$46)/$J$46</f>
        <v>6.9655427936272697E-3</v>
      </c>
    </row>
    <row r="47" spans="2:14" ht="15" customHeight="1" x14ac:dyDescent="0.2">
      <c r="B47" s="52" t="s">
        <v>160</v>
      </c>
      <c r="C47" s="49">
        <v>52789</v>
      </c>
      <c r="D47" s="50">
        <f t="shared" si="18"/>
        <v>0.32139030270559871</v>
      </c>
      <c r="E47" s="49">
        <v>54554</v>
      </c>
      <c r="F47" s="50">
        <f t="shared" si="19"/>
        <v>0.33656818167796704</v>
      </c>
      <c r="G47" s="51">
        <f t="shared" si="20"/>
        <v>3.3434995927181799E-2</v>
      </c>
      <c r="H47" s="90"/>
      <c r="I47" s="52" t="s">
        <v>160</v>
      </c>
      <c r="J47" s="49">
        <v>54566</v>
      </c>
      <c r="K47" s="50">
        <f t="shared" si="21"/>
        <v>0.33344129059855177</v>
      </c>
      <c r="L47" s="49">
        <v>53870</v>
      </c>
      <c r="M47" s="50">
        <f t="shared" si="22"/>
        <v>0.33498118956564998</v>
      </c>
      <c r="N47" s="51">
        <f>($L$47-$J$47)/$J$47</f>
        <v>-1.2755195543012132E-2</v>
      </c>
    </row>
    <row r="48" spans="2:14" ht="15" customHeight="1" x14ac:dyDescent="0.2">
      <c r="B48" s="52" t="s">
        <v>161</v>
      </c>
      <c r="C48" s="49">
        <v>17949</v>
      </c>
      <c r="D48" s="50">
        <f t="shared" si="18"/>
        <v>0.10927720819228989</v>
      </c>
      <c r="E48" s="49">
        <v>18842</v>
      </c>
      <c r="F48" s="50">
        <f t="shared" si="19"/>
        <v>0.11624477910283856</v>
      </c>
      <c r="G48" s="51">
        <f t="shared" si="20"/>
        <v>4.9752075324530617E-2</v>
      </c>
      <c r="H48" s="90"/>
      <c r="I48" s="52" t="s">
        <v>161</v>
      </c>
      <c r="J48" s="49">
        <v>17983</v>
      </c>
      <c r="K48" s="50">
        <f t="shared" si="21"/>
        <v>0.10989031134467903</v>
      </c>
      <c r="L48" s="49">
        <v>18669</v>
      </c>
      <c r="M48" s="50">
        <f t="shared" si="22"/>
        <v>0.11608991698535584</v>
      </c>
      <c r="N48" s="51">
        <f>($L$48-$J$48)/$J$48</f>
        <v>3.8147138964577658E-2</v>
      </c>
    </row>
    <row r="49" spans="2:16" ht="15" customHeight="1" x14ac:dyDescent="0.2">
      <c r="B49" s="52" t="s">
        <v>173</v>
      </c>
      <c r="C49" s="49">
        <v>2153</v>
      </c>
      <c r="D49" s="50">
        <f t="shared" si="18"/>
        <v>1.3107907361858608E-2</v>
      </c>
      <c r="E49" s="49">
        <v>2190</v>
      </c>
      <c r="F49" s="50">
        <f t="shared" si="19"/>
        <v>1.3511095756035265E-2</v>
      </c>
      <c r="G49" s="51">
        <f t="shared" si="20"/>
        <v>1.7185322805387832E-2</v>
      </c>
      <c r="H49" s="90"/>
      <c r="I49" s="52" t="s">
        <v>173</v>
      </c>
      <c r="J49" s="49">
        <v>2190</v>
      </c>
      <c r="K49" s="50">
        <f t="shared" si="21"/>
        <v>1.3382627028017966E-2</v>
      </c>
      <c r="L49" s="49">
        <v>2190</v>
      </c>
      <c r="M49" s="50">
        <f t="shared" si="22"/>
        <v>1.3618132636880888E-2</v>
      </c>
      <c r="N49" s="51">
        <f>($L$49-$J$49)/$J$49</f>
        <v>0</v>
      </c>
      <c r="P49" s="54" t="s">
        <v>165</v>
      </c>
    </row>
    <row r="50" spans="2:16" ht="15" customHeight="1" x14ac:dyDescent="0.2">
      <c r="B50" s="52" t="s">
        <v>175</v>
      </c>
      <c r="C50" s="49">
        <v>1081</v>
      </c>
      <c r="D50" s="50">
        <f t="shared" si="18"/>
        <v>6.5813506076029512E-3</v>
      </c>
      <c r="E50" s="49">
        <v>1209</v>
      </c>
      <c r="F50" s="50">
        <f t="shared" si="19"/>
        <v>7.4588651913454953E-3</v>
      </c>
      <c r="G50" s="51">
        <f t="shared" si="20"/>
        <v>0.11840888066604996</v>
      </c>
      <c r="H50" s="90"/>
      <c r="I50" s="52" t="s">
        <v>175</v>
      </c>
      <c r="J50" s="49">
        <v>1164</v>
      </c>
      <c r="K50" s="50">
        <f t="shared" si="21"/>
        <v>7.1129579272205075E-3</v>
      </c>
      <c r="L50" s="49">
        <v>1231</v>
      </c>
      <c r="M50" s="50">
        <f t="shared" si="22"/>
        <v>7.6547585735161523E-3</v>
      </c>
      <c r="N50" s="51">
        <f>($L$50-$J$50)/$J$50</f>
        <v>5.756013745704467E-2</v>
      </c>
    </row>
    <row r="51" spans="2:16" ht="30" customHeight="1" x14ac:dyDescent="0.25">
      <c r="B51" s="181" t="s">
        <v>163</v>
      </c>
      <c r="C51" s="171">
        <v>76249</v>
      </c>
      <c r="D51" s="172">
        <f t="shared" si="18"/>
        <v>0.46421961376421594</v>
      </c>
      <c r="E51" s="171">
        <v>71705</v>
      </c>
      <c r="F51" s="172">
        <f t="shared" si="19"/>
        <v>0.44238042063310895</v>
      </c>
      <c r="G51" s="172">
        <f>(E51-C51)/C51</f>
        <v>-5.959422418654671E-2</v>
      </c>
      <c r="H51" s="90"/>
      <c r="I51" s="181" t="s">
        <v>163</v>
      </c>
      <c r="J51" s="171">
        <v>74247</v>
      </c>
      <c r="K51" s="172">
        <f t="shared" si="21"/>
        <v>0.45370772098139267</v>
      </c>
      <c r="L51" s="171">
        <v>71266</v>
      </c>
      <c r="M51" s="172">
        <f t="shared" si="22"/>
        <v>0.44315517831048101</v>
      </c>
      <c r="N51" s="172">
        <f>($L$51-$J$51)/$J$51</f>
        <v>-4.0149770361092033E-2</v>
      </c>
      <c r="P51" s="54" t="s">
        <v>166</v>
      </c>
    </row>
    <row r="52" spans="2:16" ht="25.5" customHeight="1" x14ac:dyDescent="0.25">
      <c r="B52" s="240" t="s">
        <v>164</v>
      </c>
      <c r="C52" s="240"/>
      <c r="D52" s="240"/>
      <c r="E52" s="240"/>
      <c r="F52" s="240"/>
      <c r="G52" s="240"/>
      <c r="H52" s="90"/>
      <c r="I52" s="240" t="s">
        <v>164</v>
      </c>
      <c r="J52" s="240"/>
      <c r="K52" s="240"/>
      <c r="L52" s="240"/>
      <c r="M52" s="240"/>
      <c r="N52" s="240"/>
      <c r="P52" s="182"/>
    </row>
    <row r="54" spans="2:16" ht="36" customHeight="1" x14ac:dyDescent="0.25">
      <c r="B54"/>
    </row>
    <row r="55" spans="2:16" ht="30" customHeight="1" x14ac:dyDescent="0.25">
      <c r="B55"/>
    </row>
    <row r="56" spans="2:16" ht="15" customHeight="1" x14ac:dyDescent="0.25">
      <c r="B56"/>
    </row>
    <row r="57" spans="2:16" ht="15" customHeight="1" x14ac:dyDescent="0.25">
      <c r="B57"/>
    </row>
    <row r="58" spans="2:16" ht="15" customHeight="1" x14ac:dyDescent="0.25">
      <c r="B58"/>
    </row>
    <row r="59" spans="2:16" ht="15" customHeight="1" x14ac:dyDescent="0.25">
      <c r="B59"/>
    </row>
    <row r="60" spans="2:16" ht="15" customHeight="1" x14ac:dyDescent="0.25">
      <c r="B60"/>
    </row>
    <row r="61" spans="2:16" ht="15" customHeight="1" x14ac:dyDescent="0.25">
      <c r="B61"/>
    </row>
    <row r="62" spans="2:16" ht="15" customHeight="1" x14ac:dyDescent="0.25">
      <c r="B62"/>
    </row>
    <row r="63" spans="2:16" ht="15" customHeight="1" x14ac:dyDescent="0.25">
      <c r="B63"/>
    </row>
    <row r="64" spans="2:16" ht="30" customHeight="1" x14ac:dyDescent="0.25">
      <c r="B64"/>
    </row>
    <row r="66" ht="54" customHeight="1" x14ac:dyDescent="0.25"/>
    <row r="67" ht="30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30" customHeight="1" x14ac:dyDescent="0.25"/>
  </sheetData>
  <mergeCells count="16">
    <mergeCell ref="B5:G5"/>
    <mergeCell ref="I5:N5"/>
    <mergeCell ref="B14:G14"/>
    <mergeCell ref="I14:N14"/>
    <mergeCell ref="B18:G18"/>
    <mergeCell ref="I18:N18"/>
    <mergeCell ref="B28:G28"/>
    <mergeCell ref="I28:N28"/>
    <mergeCell ref="B31:G31"/>
    <mergeCell ref="I31:N31"/>
    <mergeCell ref="B39:G39"/>
    <mergeCell ref="I39:N39"/>
    <mergeCell ref="B52:G52"/>
    <mergeCell ref="I52:N52"/>
    <mergeCell ref="B42:G42"/>
    <mergeCell ref="I42:N42"/>
  </mergeCells>
  <hyperlinks>
    <hyperlink ref="P14" location="'Gráfica plazas estim tipo categ'!A1" tooltip="Ir a gráfica" display="Gráfica"/>
    <hyperlink ref="P16" location="'Gráfica distrib plazas est tipo'!A1" tooltip="Ir a gráfica" display="Gráfica"/>
    <hyperlink ref="P49" location="'Gráfica plazas estim tipo categ'!A1" tooltip="Ir a gráfica" display="Gráfica"/>
    <hyperlink ref="P51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1" manualBreakCount="1">
    <brk id="29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3:T59"/>
  <sheetViews>
    <sheetView showGridLines="0" showRowColHeaders="0" showOutlineSymbols="0" topLeftCell="A43" zoomScaleNormal="100" workbookViewId="0">
      <selection activeCell="T93" sqref="T93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3" spans="20:20" ht="15.75" x14ac:dyDescent="0.25">
      <c r="T23" s="54" t="s">
        <v>58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1"/>
      <c r="C56" s="11"/>
      <c r="D56" s="11"/>
      <c r="E56" s="11"/>
      <c r="F56" s="11"/>
      <c r="G56" s="11"/>
      <c r="K56" s="11"/>
      <c r="L56" s="11"/>
    </row>
    <row r="59" spans="2:12" ht="33" customHeight="1" x14ac:dyDescent="0.25">
      <c r="J59" s="11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topLeftCell="A46" zoomScaleNormal="100" workbookViewId="0">
      <selection activeCell="T64" sqref="T64"/>
    </sheetView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x14ac:dyDescent="0.25"/>
    <row r="31" spans="19:19" ht="15.75" customHeight="1" x14ac:dyDescent="0.25">
      <c r="S31" s="54" t="s">
        <v>58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1"/>
      <c r="C52" s="11"/>
      <c r="D52" s="11"/>
      <c r="E52" s="11"/>
      <c r="F52" s="11"/>
      <c r="G52" s="11"/>
      <c r="H52" s="11"/>
      <c r="K52" s="11"/>
      <c r="L52" s="11"/>
    </row>
    <row r="53" spans="2:12" ht="15.75" customHeight="1" x14ac:dyDescent="0.25">
      <c r="J53" s="11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30"/>
  <sheetViews>
    <sheetView showGridLines="0" zoomScaleNormal="100" workbookViewId="0">
      <selection activeCell="F30" sqref="F30"/>
    </sheetView>
  </sheetViews>
  <sheetFormatPr baseColWidth="10" defaultRowHeight="12.75" x14ac:dyDescent="0.25"/>
  <cols>
    <col min="1" max="1" width="15.7109375" style="37" customWidth="1"/>
    <col min="2" max="2" width="21.7109375" style="37" customWidth="1"/>
    <col min="3" max="3" width="11.140625" style="37" customWidth="1"/>
    <col min="4" max="4" width="10.7109375" style="37" customWidth="1"/>
    <col min="5" max="5" width="11.140625" style="37" customWidth="1"/>
    <col min="6" max="8" width="10.7109375" style="37" customWidth="1"/>
    <col min="9" max="15" width="11.42578125" style="37"/>
    <col min="16" max="16" width="13.85546875" style="37" customWidth="1"/>
    <col min="17" max="257" width="11.42578125" style="37"/>
    <col min="258" max="258" width="26.85546875" style="37" bestFit="1" customWidth="1"/>
    <col min="259" max="263" width="11.7109375" style="37" customWidth="1"/>
    <col min="264" max="264" width="10.7109375" style="37" customWidth="1"/>
    <col min="265" max="271" width="11.42578125" style="37"/>
    <col min="272" max="272" width="13.85546875" style="37" customWidth="1"/>
    <col min="273" max="513" width="11.42578125" style="37"/>
    <col min="514" max="514" width="26.85546875" style="37" bestFit="1" customWidth="1"/>
    <col min="515" max="519" width="11.7109375" style="37" customWidth="1"/>
    <col min="520" max="520" width="10.7109375" style="37" customWidth="1"/>
    <col min="521" max="527" width="11.42578125" style="37"/>
    <col min="528" max="528" width="13.85546875" style="37" customWidth="1"/>
    <col min="529" max="769" width="11.42578125" style="37"/>
    <col min="770" max="770" width="26.85546875" style="37" bestFit="1" customWidth="1"/>
    <col min="771" max="775" width="11.7109375" style="37" customWidth="1"/>
    <col min="776" max="776" width="10.7109375" style="37" customWidth="1"/>
    <col min="777" max="783" width="11.42578125" style="37"/>
    <col min="784" max="784" width="13.85546875" style="37" customWidth="1"/>
    <col min="785" max="1025" width="11.42578125" style="37"/>
    <col min="1026" max="1026" width="26.85546875" style="37" bestFit="1" customWidth="1"/>
    <col min="1027" max="1031" width="11.7109375" style="37" customWidth="1"/>
    <col min="1032" max="1032" width="10.7109375" style="37" customWidth="1"/>
    <col min="1033" max="1039" width="11.42578125" style="37"/>
    <col min="1040" max="1040" width="13.85546875" style="37" customWidth="1"/>
    <col min="1041" max="1281" width="11.42578125" style="37"/>
    <col min="1282" max="1282" width="26.85546875" style="37" bestFit="1" customWidth="1"/>
    <col min="1283" max="1287" width="11.7109375" style="37" customWidth="1"/>
    <col min="1288" max="1288" width="10.7109375" style="37" customWidth="1"/>
    <col min="1289" max="1295" width="11.42578125" style="37"/>
    <col min="1296" max="1296" width="13.85546875" style="37" customWidth="1"/>
    <col min="1297" max="1537" width="11.42578125" style="37"/>
    <col min="1538" max="1538" width="26.85546875" style="37" bestFit="1" customWidth="1"/>
    <col min="1539" max="1543" width="11.7109375" style="37" customWidth="1"/>
    <col min="1544" max="1544" width="10.7109375" style="37" customWidth="1"/>
    <col min="1545" max="1551" width="11.42578125" style="37"/>
    <col min="1552" max="1552" width="13.85546875" style="37" customWidth="1"/>
    <col min="1553" max="1793" width="11.42578125" style="37"/>
    <col min="1794" max="1794" width="26.85546875" style="37" bestFit="1" customWidth="1"/>
    <col min="1795" max="1799" width="11.7109375" style="37" customWidth="1"/>
    <col min="1800" max="1800" width="10.7109375" style="37" customWidth="1"/>
    <col min="1801" max="1807" width="11.42578125" style="37"/>
    <col min="1808" max="1808" width="13.85546875" style="37" customWidth="1"/>
    <col min="1809" max="2049" width="11.42578125" style="37"/>
    <col min="2050" max="2050" width="26.85546875" style="37" bestFit="1" customWidth="1"/>
    <col min="2051" max="2055" width="11.7109375" style="37" customWidth="1"/>
    <col min="2056" max="2056" width="10.7109375" style="37" customWidth="1"/>
    <col min="2057" max="2063" width="11.42578125" style="37"/>
    <col min="2064" max="2064" width="13.85546875" style="37" customWidth="1"/>
    <col min="2065" max="2305" width="11.42578125" style="37"/>
    <col min="2306" max="2306" width="26.85546875" style="37" bestFit="1" customWidth="1"/>
    <col min="2307" max="2311" width="11.7109375" style="37" customWidth="1"/>
    <col min="2312" max="2312" width="10.7109375" style="37" customWidth="1"/>
    <col min="2313" max="2319" width="11.42578125" style="37"/>
    <col min="2320" max="2320" width="13.85546875" style="37" customWidth="1"/>
    <col min="2321" max="2561" width="11.42578125" style="37"/>
    <col min="2562" max="2562" width="26.85546875" style="37" bestFit="1" customWidth="1"/>
    <col min="2563" max="2567" width="11.7109375" style="37" customWidth="1"/>
    <col min="2568" max="2568" width="10.7109375" style="37" customWidth="1"/>
    <col min="2569" max="2575" width="11.42578125" style="37"/>
    <col min="2576" max="2576" width="13.85546875" style="37" customWidth="1"/>
    <col min="2577" max="2817" width="11.42578125" style="37"/>
    <col min="2818" max="2818" width="26.85546875" style="37" bestFit="1" customWidth="1"/>
    <col min="2819" max="2823" width="11.7109375" style="37" customWidth="1"/>
    <col min="2824" max="2824" width="10.7109375" style="37" customWidth="1"/>
    <col min="2825" max="2831" width="11.42578125" style="37"/>
    <col min="2832" max="2832" width="13.85546875" style="37" customWidth="1"/>
    <col min="2833" max="3073" width="11.42578125" style="37"/>
    <col min="3074" max="3074" width="26.85546875" style="37" bestFit="1" customWidth="1"/>
    <col min="3075" max="3079" width="11.7109375" style="37" customWidth="1"/>
    <col min="3080" max="3080" width="10.7109375" style="37" customWidth="1"/>
    <col min="3081" max="3087" width="11.42578125" style="37"/>
    <col min="3088" max="3088" width="13.85546875" style="37" customWidth="1"/>
    <col min="3089" max="3329" width="11.42578125" style="37"/>
    <col min="3330" max="3330" width="26.85546875" style="37" bestFit="1" customWidth="1"/>
    <col min="3331" max="3335" width="11.7109375" style="37" customWidth="1"/>
    <col min="3336" max="3336" width="10.7109375" style="37" customWidth="1"/>
    <col min="3337" max="3343" width="11.42578125" style="37"/>
    <col min="3344" max="3344" width="13.85546875" style="37" customWidth="1"/>
    <col min="3345" max="3585" width="11.42578125" style="37"/>
    <col min="3586" max="3586" width="26.85546875" style="37" bestFit="1" customWidth="1"/>
    <col min="3587" max="3591" width="11.7109375" style="37" customWidth="1"/>
    <col min="3592" max="3592" width="10.7109375" style="37" customWidth="1"/>
    <col min="3593" max="3599" width="11.42578125" style="37"/>
    <col min="3600" max="3600" width="13.85546875" style="37" customWidth="1"/>
    <col min="3601" max="3841" width="11.42578125" style="37"/>
    <col min="3842" max="3842" width="26.85546875" style="37" bestFit="1" customWidth="1"/>
    <col min="3843" max="3847" width="11.7109375" style="37" customWidth="1"/>
    <col min="3848" max="3848" width="10.7109375" style="37" customWidth="1"/>
    <col min="3849" max="3855" width="11.42578125" style="37"/>
    <col min="3856" max="3856" width="13.85546875" style="37" customWidth="1"/>
    <col min="3857" max="4097" width="11.42578125" style="37"/>
    <col min="4098" max="4098" width="26.85546875" style="37" bestFit="1" customWidth="1"/>
    <col min="4099" max="4103" width="11.7109375" style="37" customWidth="1"/>
    <col min="4104" max="4104" width="10.7109375" style="37" customWidth="1"/>
    <col min="4105" max="4111" width="11.42578125" style="37"/>
    <col min="4112" max="4112" width="13.85546875" style="37" customWidth="1"/>
    <col min="4113" max="4353" width="11.42578125" style="37"/>
    <col min="4354" max="4354" width="26.85546875" style="37" bestFit="1" customWidth="1"/>
    <col min="4355" max="4359" width="11.7109375" style="37" customWidth="1"/>
    <col min="4360" max="4360" width="10.7109375" style="37" customWidth="1"/>
    <col min="4361" max="4367" width="11.42578125" style="37"/>
    <col min="4368" max="4368" width="13.85546875" style="37" customWidth="1"/>
    <col min="4369" max="4609" width="11.42578125" style="37"/>
    <col min="4610" max="4610" width="26.85546875" style="37" bestFit="1" customWidth="1"/>
    <col min="4611" max="4615" width="11.7109375" style="37" customWidth="1"/>
    <col min="4616" max="4616" width="10.7109375" style="37" customWidth="1"/>
    <col min="4617" max="4623" width="11.42578125" style="37"/>
    <col min="4624" max="4624" width="13.85546875" style="37" customWidth="1"/>
    <col min="4625" max="4865" width="11.42578125" style="37"/>
    <col min="4866" max="4866" width="26.85546875" style="37" bestFit="1" customWidth="1"/>
    <col min="4867" max="4871" width="11.7109375" style="37" customWidth="1"/>
    <col min="4872" max="4872" width="10.7109375" style="37" customWidth="1"/>
    <col min="4873" max="4879" width="11.42578125" style="37"/>
    <col min="4880" max="4880" width="13.85546875" style="37" customWidth="1"/>
    <col min="4881" max="5121" width="11.42578125" style="37"/>
    <col min="5122" max="5122" width="26.85546875" style="37" bestFit="1" customWidth="1"/>
    <col min="5123" max="5127" width="11.7109375" style="37" customWidth="1"/>
    <col min="5128" max="5128" width="10.7109375" style="37" customWidth="1"/>
    <col min="5129" max="5135" width="11.42578125" style="37"/>
    <col min="5136" max="5136" width="13.85546875" style="37" customWidth="1"/>
    <col min="5137" max="5377" width="11.42578125" style="37"/>
    <col min="5378" max="5378" width="26.85546875" style="37" bestFit="1" customWidth="1"/>
    <col min="5379" max="5383" width="11.7109375" style="37" customWidth="1"/>
    <col min="5384" max="5384" width="10.7109375" style="37" customWidth="1"/>
    <col min="5385" max="5391" width="11.42578125" style="37"/>
    <col min="5392" max="5392" width="13.85546875" style="37" customWidth="1"/>
    <col min="5393" max="5633" width="11.42578125" style="37"/>
    <col min="5634" max="5634" width="26.85546875" style="37" bestFit="1" customWidth="1"/>
    <col min="5635" max="5639" width="11.7109375" style="37" customWidth="1"/>
    <col min="5640" max="5640" width="10.7109375" style="37" customWidth="1"/>
    <col min="5641" max="5647" width="11.42578125" style="37"/>
    <col min="5648" max="5648" width="13.85546875" style="37" customWidth="1"/>
    <col min="5649" max="5889" width="11.42578125" style="37"/>
    <col min="5890" max="5890" width="26.85546875" style="37" bestFit="1" customWidth="1"/>
    <col min="5891" max="5895" width="11.7109375" style="37" customWidth="1"/>
    <col min="5896" max="5896" width="10.7109375" style="37" customWidth="1"/>
    <col min="5897" max="5903" width="11.42578125" style="37"/>
    <col min="5904" max="5904" width="13.85546875" style="37" customWidth="1"/>
    <col min="5905" max="6145" width="11.42578125" style="37"/>
    <col min="6146" max="6146" width="26.85546875" style="37" bestFit="1" customWidth="1"/>
    <col min="6147" max="6151" width="11.7109375" style="37" customWidth="1"/>
    <col min="6152" max="6152" width="10.7109375" style="37" customWidth="1"/>
    <col min="6153" max="6159" width="11.42578125" style="37"/>
    <col min="6160" max="6160" width="13.85546875" style="37" customWidth="1"/>
    <col min="6161" max="6401" width="11.42578125" style="37"/>
    <col min="6402" max="6402" width="26.85546875" style="37" bestFit="1" customWidth="1"/>
    <col min="6403" max="6407" width="11.7109375" style="37" customWidth="1"/>
    <col min="6408" max="6408" width="10.7109375" style="37" customWidth="1"/>
    <col min="6409" max="6415" width="11.42578125" style="37"/>
    <col min="6416" max="6416" width="13.85546875" style="37" customWidth="1"/>
    <col min="6417" max="6657" width="11.42578125" style="37"/>
    <col min="6658" max="6658" width="26.85546875" style="37" bestFit="1" customWidth="1"/>
    <col min="6659" max="6663" width="11.7109375" style="37" customWidth="1"/>
    <col min="6664" max="6664" width="10.7109375" style="37" customWidth="1"/>
    <col min="6665" max="6671" width="11.42578125" style="37"/>
    <col min="6672" max="6672" width="13.85546875" style="37" customWidth="1"/>
    <col min="6673" max="6913" width="11.42578125" style="37"/>
    <col min="6914" max="6914" width="26.85546875" style="37" bestFit="1" customWidth="1"/>
    <col min="6915" max="6919" width="11.7109375" style="37" customWidth="1"/>
    <col min="6920" max="6920" width="10.7109375" style="37" customWidth="1"/>
    <col min="6921" max="6927" width="11.42578125" style="37"/>
    <col min="6928" max="6928" width="13.85546875" style="37" customWidth="1"/>
    <col min="6929" max="7169" width="11.42578125" style="37"/>
    <col min="7170" max="7170" width="26.85546875" style="37" bestFit="1" customWidth="1"/>
    <col min="7171" max="7175" width="11.7109375" style="37" customWidth="1"/>
    <col min="7176" max="7176" width="10.7109375" style="37" customWidth="1"/>
    <col min="7177" max="7183" width="11.42578125" style="37"/>
    <col min="7184" max="7184" width="13.85546875" style="37" customWidth="1"/>
    <col min="7185" max="7425" width="11.42578125" style="37"/>
    <col min="7426" max="7426" width="26.85546875" style="37" bestFit="1" customWidth="1"/>
    <col min="7427" max="7431" width="11.7109375" style="37" customWidth="1"/>
    <col min="7432" max="7432" width="10.7109375" style="37" customWidth="1"/>
    <col min="7433" max="7439" width="11.42578125" style="37"/>
    <col min="7440" max="7440" width="13.85546875" style="37" customWidth="1"/>
    <col min="7441" max="7681" width="11.42578125" style="37"/>
    <col min="7682" max="7682" width="26.85546875" style="37" bestFit="1" customWidth="1"/>
    <col min="7683" max="7687" width="11.7109375" style="37" customWidth="1"/>
    <col min="7688" max="7688" width="10.7109375" style="37" customWidth="1"/>
    <col min="7689" max="7695" width="11.42578125" style="37"/>
    <col min="7696" max="7696" width="13.85546875" style="37" customWidth="1"/>
    <col min="7697" max="7937" width="11.42578125" style="37"/>
    <col min="7938" max="7938" width="26.85546875" style="37" bestFit="1" customWidth="1"/>
    <col min="7939" max="7943" width="11.7109375" style="37" customWidth="1"/>
    <col min="7944" max="7944" width="10.7109375" style="37" customWidth="1"/>
    <col min="7945" max="7951" width="11.42578125" style="37"/>
    <col min="7952" max="7952" width="13.85546875" style="37" customWidth="1"/>
    <col min="7953" max="8193" width="11.42578125" style="37"/>
    <col min="8194" max="8194" width="26.85546875" style="37" bestFit="1" customWidth="1"/>
    <col min="8195" max="8199" width="11.7109375" style="37" customWidth="1"/>
    <col min="8200" max="8200" width="10.7109375" style="37" customWidth="1"/>
    <col min="8201" max="8207" width="11.42578125" style="37"/>
    <col min="8208" max="8208" width="13.85546875" style="37" customWidth="1"/>
    <col min="8209" max="8449" width="11.42578125" style="37"/>
    <col min="8450" max="8450" width="26.85546875" style="37" bestFit="1" customWidth="1"/>
    <col min="8451" max="8455" width="11.7109375" style="37" customWidth="1"/>
    <col min="8456" max="8456" width="10.7109375" style="37" customWidth="1"/>
    <col min="8457" max="8463" width="11.42578125" style="37"/>
    <col min="8464" max="8464" width="13.85546875" style="37" customWidth="1"/>
    <col min="8465" max="8705" width="11.42578125" style="37"/>
    <col min="8706" max="8706" width="26.85546875" style="37" bestFit="1" customWidth="1"/>
    <col min="8707" max="8711" width="11.7109375" style="37" customWidth="1"/>
    <col min="8712" max="8712" width="10.7109375" style="37" customWidth="1"/>
    <col min="8713" max="8719" width="11.42578125" style="37"/>
    <col min="8720" max="8720" width="13.85546875" style="37" customWidth="1"/>
    <col min="8721" max="8961" width="11.42578125" style="37"/>
    <col min="8962" max="8962" width="26.85546875" style="37" bestFit="1" customWidth="1"/>
    <col min="8963" max="8967" width="11.7109375" style="37" customWidth="1"/>
    <col min="8968" max="8968" width="10.7109375" style="37" customWidth="1"/>
    <col min="8969" max="8975" width="11.42578125" style="37"/>
    <col min="8976" max="8976" width="13.85546875" style="37" customWidth="1"/>
    <col min="8977" max="9217" width="11.42578125" style="37"/>
    <col min="9218" max="9218" width="26.85546875" style="37" bestFit="1" customWidth="1"/>
    <col min="9219" max="9223" width="11.7109375" style="37" customWidth="1"/>
    <col min="9224" max="9224" width="10.7109375" style="37" customWidth="1"/>
    <col min="9225" max="9231" width="11.42578125" style="37"/>
    <col min="9232" max="9232" width="13.85546875" style="37" customWidth="1"/>
    <col min="9233" max="9473" width="11.42578125" style="37"/>
    <col min="9474" max="9474" width="26.85546875" style="37" bestFit="1" customWidth="1"/>
    <col min="9475" max="9479" width="11.7109375" style="37" customWidth="1"/>
    <col min="9480" max="9480" width="10.7109375" style="37" customWidth="1"/>
    <col min="9481" max="9487" width="11.42578125" style="37"/>
    <col min="9488" max="9488" width="13.85546875" style="37" customWidth="1"/>
    <col min="9489" max="9729" width="11.42578125" style="37"/>
    <col min="9730" max="9730" width="26.85546875" style="37" bestFit="1" customWidth="1"/>
    <col min="9731" max="9735" width="11.7109375" style="37" customWidth="1"/>
    <col min="9736" max="9736" width="10.7109375" style="37" customWidth="1"/>
    <col min="9737" max="9743" width="11.42578125" style="37"/>
    <col min="9744" max="9744" width="13.85546875" style="37" customWidth="1"/>
    <col min="9745" max="9985" width="11.42578125" style="37"/>
    <col min="9986" max="9986" width="26.85546875" style="37" bestFit="1" customWidth="1"/>
    <col min="9987" max="9991" width="11.7109375" style="37" customWidth="1"/>
    <col min="9992" max="9992" width="10.7109375" style="37" customWidth="1"/>
    <col min="9993" max="9999" width="11.42578125" style="37"/>
    <col min="10000" max="10000" width="13.85546875" style="37" customWidth="1"/>
    <col min="10001" max="10241" width="11.42578125" style="37"/>
    <col min="10242" max="10242" width="26.85546875" style="37" bestFit="1" customWidth="1"/>
    <col min="10243" max="10247" width="11.7109375" style="37" customWidth="1"/>
    <col min="10248" max="10248" width="10.7109375" style="37" customWidth="1"/>
    <col min="10249" max="10255" width="11.42578125" style="37"/>
    <col min="10256" max="10256" width="13.85546875" style="37" customWidth="1"/>
    <col min="10257" max="10497" width="11.42578125" style="37"/>
    <col min="10498" max="10498" width="26.85546875" style="37" bestFit="1" customWidth="1"/>
    <col min="10499" max="10503" width="11.7109375" style="37" customWidth="1"/>
    <col min="10504" max="10504" width="10.7109375" style="37" customWidth="1"/>
    <col min="10505" max="10511" width="11.42578125" style="37"/>
    <col min="10512" max="10512" width="13.85546875" style="37" customWidth="1"/>
    <col min="10513" max="10753" width="11.42578125" style="37"/>
    <col min="10754" max="10754" width="26.85546875" style="37" bestFit="1" customWidth="1"/>
    <col min="10755" max="10759" width="11.7109375" style="37" customWidth="1"/>
    <col min="10760" max="10760" width="10.7109375" style="37" customWidth="1"/>
    <col min="10761" max="10767" width="11.42578125" style="37"/>
    <col min="10768" max="10768" width="13.85546875" style="37" customWidth="1"/>
    <col min="10769" max="11009" width="11.42578125" style="37"/>
    <col min="11010" max="11010" width="26.85546875" style="37" bestFit="1" customWidth="1"/>
    <col min="11011" max="11015" width="11.7109375" style="37" customWidth="1"/>
    <col min="11016" max="11016" width="10.7109375" style="37" customWidth="1"/>
    <col min="11017" max="11023" width="11.42578125" style="37"/>
    <col min="11024" max="11024" width="13.85546875" style="37" customWidth="1"/>
    <col min="11025" max="11265" width="11.42578125" style="37"/>
    <col min="11266" max="11266" width="26.85546875" style="37" bestFit="1" customWidth="1"/>
    <col min="11267" max="11271" width="11.7109375" style="37" customWidth="1"/>
    <col min="11272" max="11272" width="10.7109375" style="37" customWidth="1"/>
    <col min="11273" max="11279" width="11.42578125" style="37"/>
    <col min="11280" max="11280" width="13.85546875" style="37" customWidth="1"/>
    <col min="11281" max="11521" width="11.42578125" style="37"/>
    <col min="11522" max="11522" width="26.85546875" style="37" bestFit="1" customWidth="1"/>
    <col min="11523" max="11527" width="11.7109375" style="37" customWidth="1"/>
    <col min="11528" max="11528" width="10.7109375" style="37" customWidth="1"/>
    <col min="11529" max="11535" width="11.42578125" style="37"/>
    <col min="11536" max="11536" width="13.85546875" style="37" customWidth="1"/>
    <col min="11537" max="11777" width="11.42578125" style="37"/>
    <col min="11778" max="11778" width="26.85546875" style="37" bestFit="1" customWidth="1"/>
    <col min="11779" max="11783" width="11.7109375" style="37" customWidth="1"/>
    <col min="11784" max="11784" width="10.7109375" style="37" customWidth="1"/>
    <col min="11785" max="11791" width="11.42578125" style="37"/>
    <col min="11792" max="11792" width="13.85546875" style="37" customWidth="1"/>
    <col min="11793" max="12033" width="11.42578125" style="37"/>
    <col min="12034" max="12034" width="26.85546875" style="37" bestFit="1" customWidth="1"/>
    <col min="12035" max="12039" width="11.7109375" style="37" customWidth="1"/>
    <col min="12040" max="12040" width="10.7109375" style="37" customWidth="1"/>
    <col min="12041" max="12047" width="11.42578125" style="37"/>
    <col min="12048" max="12048" width="13.85546875" style="37" customWidth="1"/>
    <col min="12049" max="12289" width="11.42578125" style="37"/>
    <col min="12290" max="12290" width="26.85546875" style="37" bestFit="1" customWidth="1"/>
    <col min="12291" max="12295" width="11.7109375" style="37" customWidth="1"/>
    <col min="12296" max="12296" width="10.7109375" style="37" customWidth="1"/>
    <col min="12297" max="12303" width="11.42578125" style="37"/>
    <col min="12304" max="12304" width="13.85546875" style="37" customWidth="1"/>
    <col min="12305" max="12545" width="11.42578125" style="37"/>
    <col min="12546" max="12546" width="26.85546875" style="37" bestFit="1" customWidth="1"/>
    <col min="12547" max="12551" width="11.7109375" style="37" customWidth="1"/>
    <col min="12552" max="12552" width="10.7109375" style="37" customWidth="1"/>
    <col min="12553" max="12559" width="11.42578125" style="37"/>
    <col min="12560" max="12560" width="13.85546875" style="37" customWidth="1"/>
    <col min="12561" max="12801" width="11.42578125" style="37"/>
    <col min="12802" max="12802" width="26.85546875" style="37" bestFit="1" customWidth="1"/>
    <col min="12803" max="12807" width="11.7109375" style="37" customWidth="1"/>
    <col min="12808" max="12808" width="10.7109375" style="37" customWidth="1"/>
    <col min="12809" max="12815" width="11.42578125" style="37"/>
    <col min="12816" max="12816" width="13.85546875" style="37" customWidth="1"/>
    <col min="12817" max="13057" width="11.42578125" style="37"/>
    <col min="13058" max="13058" width="26.85546875" style="37" bestFit="1" customWidth="1"/>
    <col min="13059" max="13063" width="11.7109375" style="37" customWidth="1"/>
    <col min="13064" max="13064" width="10.7109375" style="37" customWidth="1"/>
    <col min="13065" max="13071" width="11.42578125" style="37"/>
    <col min="13072" max="13072" width="13.85546875" style="37" customWidth="1"/>
    <col min="13073" max="13313" width="11.42578125" style="37"/>
    <col min="13314" max="13314" width="26.85546875" style="37" bestFit="1" customWidth="1"/>
    <col min="13315" max="13319" width="11.7109375" style="37" customWidth="1"/>
    <col min="13320" max="13320" width="10.7109375" style="37" customWidth="1"/>
    <col min="13321" max="13327" width="11.42578125" style="37"/>
    <col min="13328" max="13328" width="13.85546875" style="37" customWidth="1"/>
    <col min="13329" max="13569" width="11.42578125" style="37"/>
    <col min="13570" max="13570" width="26.85546875" style="37" bestFit="1" customWidth="1"/>
    <col min="13571" max="13575" width="11.7109375" style="37" customWidth="1"/>
    <col min="13576" max="13576" width="10.7109375" style="37" customWidth="1"/>
    <col min="13577" max="13583" width="11.42578125" style="37"/>
    <col min="13584" max="13584" width="13.85546875" style="37" customWidth="1"/>
    <col min="13585" max="13825" width="11.42578125" style="37"/>
    <col min="13826" max="13826" width="26.85546875" style="37" bestFit="1" customWidth="1"/>
    <col min="13827" max="13831" width="11.7109375" style="37" customWidth="1"/>
    <col min="13832" max="13832" width="10.7109375" style="37" customWidth="1"/>
    <col min="13833" max="13839" width="11.42578125" style="37"/>
    <col min="13840" max="13840" width="13.85546875" style="37" customWidth="1"/>
    <col min="13841" max="14081" width="11.42578125" style="37"/>
    <col min="14082" max="14082" width="26.85546875" style="37" bestFit="1" customWidth="1"/>
    <col min="14083" max="14087" width="11.7109375" style="37" customWidth="1"/>
    <col min="14088" max="14088" width="10.7109375" style="37" customWidth="1"/>
    <col min="14089" max="14095" width="11.42578125" style="37"/>
    <col min="14096" max="14096" width="13.85546875" style="37" customWidth="1"/>
    <col min="14097" max="14337" width="11.42578125" style="37"/>
    <col min="14338" max="14338" width="26.85546875" style="37" bestFit="1" customWidth="1"/>
    <col min="14339" max="14343" width="11.7109375" style="37" customWidth="1"/>
    <col min="14344" max="14344" width="10.7109375" style="37" customWidth="1"/>
    <col min="14345" max="14351" width="11.42578125" style="37"/>
    <col min="14352" max="14352" width="13.85546875" style="37" customWidth="1"/>
    <col min="14353" max="14593" width="11.42578125" style="37"/>
    <col min="14594" max="14594" width="26.85546875" style="37" bestFit="1" customWidth="1"/>
    <col min="14595" max="14599" width="11.7109375" style="37" customWidth="1"/>
    <col min="14600" max="14600" width="10.7109375" style="37" customWidth="1"/>
    <col min="14601" max="14607" width="11.42578125" style="37"/>
    <col min="14608" max="14608" width="13.85546875" style="37" customWidth="1"/>
    <col min="14609" max="14849" width="11.42578125" style="37"/>
    <col min="14850" max="14850" width="26.85546875" style="37" bestFit="1" customWidth="1"/>
    <col min="14851" max="14855" width="11.7109375" style="37" customWidth="1"/>
    <col min="14856" max="14856" width="10.7109375" style="37" customWidth="1"/>
    <col min="14857" max="14863" width="11.42578125" style="37"/>
    <col min="14864" max="14864" width="13.85546875" style="37" customWidth="1"/>
    <col min="14865" max="15105" width="11.42578125" style="37"/>
    <col min="15106" max="15106" width="26.85546875" style="37" bestFit="1" customWidth="1"/>
    <col min="15107" max="15111" width="11.7109375" style="37" customWidth="1"/>
    <col min="15112" max="15112" width="10.7109375" style="37" customWidth="1"/>
    <col min="15113" max="15119" width="11.42578125" style="37"/>
    <col min="15120" max="15120" width="13.85546875" style="37" customWidth="1"/>
    <col min="15121" max="15361" width="11.42578125" style="37"/>
    <col min="15362" max="15362" width="26.85546875" style="37" bestFit="1" customWidth="1"/>
    <col min="15363" max="15367" width="11.7109375" style="37" customWidth="1"/>
    <col min="15368" max="15368" width="10.7109375" style="37" customWidth="1"/>
    <col min="15369" max="15375" width="11.42578125" style="37"/>
    <col min="15376" max="15376" width="13.85546875" style="37" customWidth="1"/>
    <col min="15377" max="15617" width="11.42578125" style="37"/>
    <col min="15618" max="15618" width="26.85546875" style="37" bestFit="1" customWidth="1"/>
    <col min="15619" max="15623" width="11.7109375" style="37" customWidth="1"/>
    <col min="15624" max="15624" width="10.7109375" style="37" customWidth="1"/>
    <col min="15625" max="15631" width="11.42578125" style="37"/>
    <col min="15632" max="15632" width="13.85546875" style="37" customWidth="1"/>
    <col min="15633" max="15873" width="11.42578125" style="37"/>
    <col min="15874" max="15874" width="26.85546875" style="37" bestFit="1" customWidth="1"/>
    <col min="15875" max="15879" width="11.7109375" style="37" customWidth="1"/>
    <col min="15880" max="15880" width="10.7109375" style="37" customWidth="1"/>
    <col min="15881" max="15887" width="11.42578125" style="37"/>
    <col min="15888" max="15888" width="13.85546875" style="37" customWidth="1"/>
    <col min="15889" max="16129" width="11.42578125" style="37"/>
    <col min="16130" max="16130" width="26.85546875" style="37" bestFit="1" customWidth="1"/>
    <col min="16131" max="16135" width="11.7109375" style="37" customWidth="1"/>
    <col min="16136" max="16136" width="10.7109375" style="37" customWidth="1"/>
    <col min="16137" max="16143" width="11.42578125" style="37"/>
    <col min="16144" max="16144" width="13.85546875" style="37" customWidth="1"/>
    <col min="16145" max="16384" width="11.42578125" style="37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239" t="s">
        <v>46</v>
      </c>
      <c r="C5" s="239"/>
      <c r="D5" s="239"/>
      <c r="E5" s="239"/>
      <c r="F5" s="239"/>
      <c r="G5" s="239"/>
    </row>
    <row r="6" spans="2:7" ht="42" customHeight="1" x14ac:dyDescent="0.25">
      <c r="B6" s="38" t="s">
        <v>47</v>
      </c>
      <c r="C6" s="39" t="str">
        <f>actualizaciones!A3</f>
        <v>acum. julio 2013</v>
      </c>
      <c r="D6" s="40" t="s">
        <v>48</v>
      </c>
      <c r="E6" s="39" t="str">
        <f>actualizaciones!A2</f>
        <v>acum. julio 2014</v>
      </c>
      <c r="F6" s="40" t="s">
        <v>48</v>
      </c>
      <c r="G6" s="41" t="s">
        <v>49</v>
      </c>
    </row>
    <row r="7" spans="2:7" ht="15" customHeight="1" x14ac:dyDescent="0.25">
      <c r="B7" s="42" t="s">
        <v>50</v>
      </c>
      <c r="C7" s="43"/>
      <c r="D7" s="43"/>
      <c r="E7" s="43"/>
      <c r="F7" s="43"/>
      <c r="G7" s="43"/>
    </row>
    <row r="8" spans="2:7" ht="15" customHeight="1" x14ac:dyDescent="0.25">
      <c r="B8" s="44" t="s">
        <v>51</v>
      </c>
      <c r="C8" s="45">
        <v>2804736</v>
      </c>
      <c r="D8" s="46">
        <f>C8/C8</f>
        <v>1</v>
      </c>
      <c r="E8" s="45">
        <v>2932520</v>
      </c>
      <c r="F8" s="46">
        <f>E8/E8</f>
        <v>1</v>
      </c>
      <c r="G8" s="46">
        <f>(E8-C8)/C8</f>
        <v>4.5560081234027015E-2</v>
      </c>
    </row>
    <row r="9" spans="2:7" ht="15" customHeight="1" x14ac:dyDescent="0.25">
      <c r="B9" s="44" t="s">
        <v>52</v>
      </c>
      <c r="C9" s="45">
        <v>1817876</v>
      </c>
      <c r="D9" s="46">
        <f>C9/C8</f>
        <v>0.64814513736765245</v>
      </c>
      <c r="E9" s="45">
        <v>1937783</v>
      </c>
      <c r="F9" s="46">
        <f>E9/E8</f>
        <v>0.66079106024852341</v>
      </c>
      <c r="G9" s="46">
        <f>(E9-C9)/C9</f>
        <v>6.5959944462658612E-2</v>
      </c>
    </row>
    <row r="10" spans="2:7" ht="15" customHeight="1" x14ac:dyDescent="0.2">
      <c r="B10" s="47" t="s">
        <v>53</v>
      </c>
      <c r="C10" s="45">
        <v>986860</v>
      </c>
      <c r="D10" s="46">
        <f>C10/C8</f>
        <v>0.35185486263234755</v>
      </c>
      <c r="E10" s="45">
        <v>994737</v>
      </c>
      <c r="F10" s="46">
        <f>E10/E8</f>
        <v>0.33920893975147653</v>
      </c>
      <c r="G10" s="46">
        <f>(E10-C10)/C10</f>
        <v>7.9818819285410285E-3</v>
      </c>
    </row>
    <row r="11" spans="2:7" ht="15" customHeight="1" x14ac:dyDescent="0.25">
      <c r="B11" s="42" t="s">
        <v>54</v>
      </c>
      <c r="C11" s="43"/>
      <c r="D11" s="43"/>
      <c r="E11" s="43"/>
      <c r="F11" s="43"/>
      <c r="G11" s="43"/>
    </row>
    <row r="12" spans="2:7" ht="15" customHeight="1" x14ac:dyDescent="0.25">
      <c r="B12" s="48" t="s">
        <v>51</v>
      </c>
      <c r="C12" s="49">
        <v>998470</v>
      </c>
      <c r="D12" s="50">
        <f>C12/C12</f>
        <v>1</v>
      </c>
      <c r="E12" s="49">
        <v>1030943</v>
      </c>
      <c r="F12" s="50">
        <f>E12/E12</f>
        <v>1</v>
      </c>
      <c r="G12" s="51">
        <f>(E12-C12)/C12</f>
        <v>3.2522759822528467E-2</v>
      </c>
    </row>
    <row r="13" spans="2:7" ht="15" customHeight="1" x14ac:dyDescent="0.25">
      <c r="B13" s="48" t="s">
        <v>52</v>
      </c>
      <c r="C13" s="49">
        <v>693943</v>
      </c>
      <c r="D13" s="50">
        <f>C13/C12</f>
        <v>0.69500635973038749</v>
      </c>
      <c r="E13" s="49">
        <v>749455</v>
      </c>
      <c r="F13" s="50">
        <f>E13/E12</f>
        <v>0.72696065640874419</v>
      </c>
      <c r="G13" s="51">
        <f>(E13-C13)/C13</f>
        <v>7.9995042820519835E-2</v>
      </c>
    </row>
    <row r="14" spans="2:7" ht="15" customHeight="1" x14ac:dyDescent="0.25">
      <c r="B14" s="48" t="s">
        <v>53</v>
      </c>
      <c r="C14" s="49">
        <v>304527</v>
      </c>
      <c r="D14" s="50">
        <f>C14/C12</f>
        <v>0.30499364026961251</v>
      </c>
      <c r="E14" s="49">
        <v>281488</v>
      </c>
      <c r="F14" s="50">
        <f>E14/E12</f>
        <v>0.27303934359125576</v>
      </c>
      <c r="G14" s="51">
        <f>(E14-C14)/C14</f>
        <v>-7.5655032230311267E-2</v>
      </c>
    </row>
    <row r="15" spans="2:7" ht="15" customHeight="1" x14ac:dyDescent="0.2">
      <c r="B15" s="29" t="s">
        <v>55</v>
      </c>
      <c r="C15" s="30"/>
      <c r="D15" s="31"/>
      <c r="E15" s="30"/>
      <c r="F15" s="31"/>
      <c r="G15" s="30"/>
    </row>
    <row r="16" spans="2:7" ht="15" customHeight="1" x14ac:dyDescent="0.25">
      <c r="B16" s="48" t="s">
        <v>51</v>
      </c>
      <c r="C16" s="49">
        <v>802551</v>
      </c>
      <c r="D16" s="50">
        <f>C16/C16</f>
        <v>1</v>
      </c>
      <c r="E16" s="49">
        <v>840843</v>
      </c>
      <c r="F16" s="50">
        <f>E16/E16</f>
        <v>1</v>
      </c>
      <c r="G16" s="51">
        <f>(E16-C16)/C16</f>
        <v>4.7712855631604718E-2</v>
      </c>
    </row>
    <row r="17" spans="2:12" ht="15" customHeight="1" x14ac:dyDescent="0.25">
      <c r="B17" s="48" t="s">
        <v>52</v>
      </c>
      <c r="C17" s="49">
        <v>398783</v>
      </c>
      <c r="D17" s="50">
        <f>C17/C16</f>
        <v>0.49689427836984812</v>
      </c>
      <c r="E17" s="49">
        <v>425101</v>
      </c>
      <c r="F17" s="50">
        <f>E17/E16</f>
        <v>0.50556524820923765</v>
      </c>
      <c r="G17" s="51">
        <f>(E17-C17)/C17</f>
        <v>6.5995792197761693E-2</v>
      </c>
    </row>
    <row r="18" spans="2:12" ht="15" customHeight="1" x14ac:dyDescent="0.25">
      <c r="B18" s="48" t="s">
        <v>53</v>
      </c>
      <c r="C18" s="49">
        <v>403768</v>
      </c>
      <c r="D18" s="50">
        <f>C18/C16</f>
        <v>0.50310572163015188</v>
      </c>
      <c r="E18" s="49">
        <v>415742</v>
      </c>
      <c r="F18" s="50">
        <f>E18/E16</f>
        <v>0.49443475179076235</v>
      </c>
      <c r="G18" s="51">
        <f>(E18-C18)/C18</f>
        <v>2.9655643835073606E-2</v>
      </c>
    </row>
    <row r="19" spans="2:12" ht="15" customHeight="1" x14ac:dyDescent="0.25">
      <c r="B19" s="42" t="s">
        <v>56</v>
      </c>
      <c r="C19" s="43"/>
      <c r="D19" s="43"/>
      <c r="E19" s="43"/>
      <c r="F19" s="43"/>
      <c r="G19" s="43"/>
    </row>
    <row r="20" spans="2:12" ht="15" customHeight="1" x14ac:dyDescent="0.25">
      <c r="B20" s="48" t="s">
        <v>51</v>
      </c>
      <c r="C20" s="49">
        <v>409996</v>
      </c>
      <c r="D20" s="50">
        <f>C20/C20</f>
        <v>1</v>
      </c>
      <c r="E20" s="49">
        <v>426592</v>
      </c>
      <c r="F20" s="50">
        <f>E20/E20</f>
        <v>1</v>
      </c>
      <c r="G20" s="51">
        <f>(E20-C20)/C20</f>
        <v>4.0478443692133582E-2</v>
      </c>
    </row>
    <row r="21" spans="2:12" ht="15" customHeight="1" x14ac:dyDescent="0.25">
      <c r="B21" s="48" t="s">
        <v>52</v>
      </c>
      <c r="C21" s="49">
        <v>303281</v>
      </c>
      <c r="D21" s="50">
        <f>C21/C20</f>
        <v>0.73971697284851556</v>
      </c>
      <c r="E21" s="49">
        <v>312411</v>
      </c>
      <c r="F21" s="50">
        <f>E21/E20</f>
        <v>0.73234144100217535</v>
      </c>
      <c r="G21" s="51">
        <f>(E21-C21)/C21</f>
        <v>3.010409488230387E-2</v>
      </c>
    </row>
    <row r="22" spans="2:12" ht="15" customHeight="1" x14ac:dyDescent="0.2">
      <c r="B22" s="52" t="s">
        <v>53</v>
      </c>
      <c r="C22" s="49">
        <v>106715</v>
      </c>
      <c r="D22" s="50">
        <f>C22/C20</f>
        <v>0.26028302715148438</v>
      </c>
      <c r="E22" s="49">
        <v>114181</v>
      </c>
      <c r="F22" s="50">
        <f>E22/E20</f>
        <v>0.26765855899782459</v>
      </c>
      <c r="G22" s="51">
        <f>(E22-C22)/C22</f>
        <v>6.9962048446797542E-2</v>
      </c>
    </row>
    <row r="23" spans="2:12" ht="15" customHeight="1" x14ac:dyDescent="0.25">
      <c r="B23" s="240" t="s">
        <v>57</v>
      </c>
      <c r="C23" s="240"/>
      <c r="D23" s="240"/>
      <c r="E23" s="240"/>
      <c r="F23" s="240"/>
      <c r="G23" s="240"/>
    </row>
    <row r="24" spans="2:12" ht="15" customHeight="1" x14ac:dyDescent="0.25"/>
    <row r="25" spans="2:12" ht="30" customHeight="1" x14ac:dyDescent="0.25">
      <c r="B25" s="53"/>
      <c r="C25" s="53"/>
      <c r="D25" s="53"/>
      <c r="E25" s="53"/>
      <c r="F25" s="53"/>
      <c r="G25" s="54" t="s">
        <v>44</v>
      </c>
      <c r="H25" s="53"/>
      <c r="I25" s="53"/>
      <c r="J25" s="53"/>
      <c r="K25" s="53"/>
      <c r="L25" s="53"/>
    </row>
    <row r="30" spans="2:12" x14ac:dyDescent="0.25">
      <c r="G30" s="232"/>
    </row>
  </sheetData>
  <mergeCells count="2">
    <mergeCell ref="B5:G5"/>
    <mergeCell ref="B23:G23"/>
  </mergeCells>
  <hyperlinks>
    <hyperlink ref="G25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topLeftCell="A10" zoomScaleNormal="100" workbookViewId="0"/>
  </sheetViews>
  <sheetFormatPr baseColWidth="10" defaultColWidth="16.5703125" defaultRowHeight="12.75" x14ac:dyDescent="0.25"/>
  <cols>
    <col min="1" max="1" width="15.7109375" style="183" customWidth="1"/>
    <col min="2" max="2" width="21.7109375" style="183" customWidth="1"/>
    <col min="3" max="4" width="11.7109375" style="183" customWidth="1"/>
    <col min="5" max="5" width="12.7109375" style="183" customWidth="1"/>
    <col min="6" max="7" width="11.7109375" style="183" customWidth="1"/>
    <col min="8" max="10" width="7.7109375" style="183" customWidth="1"/>
    <col min="11" max="11" width="8.85546875" style="183" customWidth="1"/>
    <col min="12" max="15" width="7.7109375" style="183" customWidth="1"/>
    <col min="16" max="16" width="8.85546875" style="183" customWidth="1"/>
    <col min="17" max="19" width="7.7109375" style="183" customWidth="1"/>
    <col min="20" max="20" width="9.5703125" style="183" customWidth="1"/>
    <col min="21" max="21" width="8.85546875" style="183" customWidth="1"/>
    <col min="22" max="25" width="7.7109375" style="183" customWidth="1"/>
    <col min="26" max="26" width="9" style="183" bestFit="1" customWidth="1"/>
    <col min="27" max="255" width="16.5703125" style="183"/>
    <col min="256" max="256" width="3.7109375" style="183" customWidth="1"/>
    <col min="257" max="257" width="20.7109375" style="183" bestFit="1" customWidth="1"/>
    <col min="258" max="258" width="27.5703125" style="183" bestFit="1" customWidth="1"/>
    <col min="259" max="259" width="13" style="183" bestFit="1" customWidth="1"/>
    <col min="260" max="260" width="12.85546875" style="183" customWidth="1"/>
    <col min="261" max="261" width="15" style="183" bestFit="1" customWidth="1"/>
    <col min="262" max="262" width="15.28515625" style="183" bestFit="1" customWidth="1"/>
    <col min="263" max="263" width="13.85546875" style="183" bestFit="1" customWidth="1"/>
    <col min="264" max="266" width="7.7109375" style="183" customWidth="1"/>
    <col min="267" max="267" width="8.85546875" style="183" customWidth="1"/>
    <col min="268" max="271" width="7.7109375" style="183" customWidth="1"/>
    <col min="272" max="272" width="8.85546875" style="183" customWidth="1"/>
    <col min="273" max="275" width="7.7109375" style="183" customWidth="1"/>
    <col min="276" max="276" width="9.5703125" style="183" customWidth="1"/>
    <col min="277" max="277" width="8.85546875" style="183" customWidth="1"/>
    <col min="278" max="281" width="7.7109375" style="183" customWidth="1"/>
    <col min="282" max="282" width="9" style="183" bestFit="1" customWidth="1"/>
    <col min="283" max="511" width="16.5703125" style="183"/>
    <col min="512" max="512" width="3.7109375" style="183" customWidth="1"/>
    <col min="513" max="513" width="20.7109375" style="183" bestFit="1" customWidth="1"/>
    <col min="514" max="514" width="27.5703125" style="183" bestFit="1" customWidth="1"/>
    <col min="515" max="515" width="13" style="183" bestFit="1" customWidth="1"/>
    <col min="516" max="516" width="12.85546875" style="183" customWidth="1"/>
    <col min="517" max="517" width="15" style="183" bestFit="1" customWidth="1"/>
    <col min="518" max="518" width="15.28515625" style="183" bestFit="1" customWidth="1"/>
    <col min="519" max="519" width="13.85546875" style="183" bestFit="1" customWidth="1"/>
    <col min="520" max="522" width="7.7109375" style="183" customWidth="1"/>
    <col min="523" max="523" width="8.85546875" style="183" customWidth="1"/>
    <col min="524" max="527" width="7.7109375" style="183" customWidth="1"/>
    <col min="528" max="528" width="8.85546875" style="183" customWidth="1"/>
    <col min="529" max="531" width="7.7109375" style="183" customWidth="1"/>
    <col min="532" max="532" width="9.5703125" style="183" customWidth="1"/>
    <col min="533" max="533" width="8.85546875" style="183" customWidth="1"/>
    <col min="534" max="537" width="7.7109375" style="183" customWidth="1"/>
    <col min="538" max="538" width="9" style="183" bestFit="1" customWidth="1"/>
    <col min="539" max="767" width="16.5703125" style="183"/>
    <col min="768" max="768" width="3.7109375" style="183" customWidth="1"/>
    <col min="769" max="769" width="20.7109375" style="183" bestFit="1" customWidth="1"/>
    <col min="770" max="770" width="27.5703125" style="183" bestFit="1" customWidth="1"/>
    <col min="771" max="771" width="13" style="183" bestFit="1" customWidth="1"/>
    <col min="772" max="772" width="12.85546875" style="183" customWidth="1"/>
    <col min="773" max="773" width="15" style="183" bestFit="1" customWidth="1"/>
    <col min="774" max="774" width="15.28515625" style="183" bestFit="1" customWidth="1"/>
    <col min="775" max="775" width="13.85546875" style="183" bestFit="1" customWidth="1"/>
    <col min="776" max="778" width="7.7109375" style="183" customWidth="1"/>
    <col min="779" max="779" width="8.85546875" style="183" customWidth="1"/>
    <col min="780" max="783" width="7.7109375" style="183" customWidth="1"/>
    <col min="784" max="784" width="8.85546875" style="183" customWidth="1"/>
    <col min="785" max="787" width="7.7109375" style="183" customWidth="1"/>
    <col min="788" max="788" width="9.5703125" style="183" customWidth="1"/>
    <col min="789" max="789" width="8.85546875" style="183" customWidth="1"/>
    <col min="790" max="793" width="7.7109375" style="183" customWidth="1"/>
    <col min="794" max="794" width="9" style="183" bestFit="1" customWidth="1"/>
    <col min="795" max="1023" width="16.5703125" style="183"/>
    <col min="1024" max="1024" width="3.7109375" style="183" customWidth="1"/>
    <col min="1025" max="1025" width="20.7109375" style="183" bestFit="1" customWidth="1"/>
    <col min="1026" max="1026" width="27.5703125" style="183" bestFit="1" customWidth="1"/>
    <col min="1027" max="1027" width="13" style="183" bestFit="1" customWidth="1"/>
    <col min="1028" max="1028" width="12.85546875" style="183" customWidth="1"/>
    <col min="1029" max="1029" width="15" style="183" bestFit="1" customWidth="1"/>
    <col min="1030" max="1030" width="15.28515625" style="183" bestFit="1" customWidth="1"/>
    <col min="1031" max="1031" width="13.85546875" style="183" bestFit="1" customWidth="1"/>
    <col min="1032" max="1034" width="7.7109375" style="183" customWidth="1"/>
    <col min="1035" max="1035" width="8.85546875" style="183" customWidth="1"/>
    <col min="1036" max="1039" width="7.7109375" style="183" customWidth="1"/>
    <col min="1040" max="1040" width="8.85546875" style="183" customWidth="1"/>
    <col min="1041" max="1043" width="7.7109375" style="183" customWidth="1"/>
    <col min="1044" max="1044" width="9.5703125" style="183" customWidth="1"/>
    <col min="1045" max="1045" width="8.85546875" style="183" customWidth="1"/>
    <col min="1046" max="1049" width="7.7109375" style="183" customWidth="1"/>
    <col min="1050" max="1050" width="9" style="183" bestFit="1" customWidth="1"/>
    <col min="1051" max="1279" width="16.5703125" style="183"/>
    <col min="1280" max="1280" width="3.7109375" style="183" customWidth="1"/>
    <col min="1281" max="1281" width="20.7109375" style="183" bestFit="1" customWidth="1"/>
    <col min="1282" max="1282" width="27.5703125" style="183" bestFit="1" customWidth="1"/>
    <col min="1283" max="1283" width="13" style="183" bestFit="1" customWidth="1"/>
    <col min="1284" max="1284" width="12.85546875" style="183" customWidth="1"/>
    <col min="1285" max="1285" width="15" style="183" bestFit="1" customWidth="1"/>
    <col min="1286" max="1286" width="15.28515625" style="183" bestFit="1" customWidth="1"/>
    <col min="1287" max="1287" width="13.85546875" style="183" bestFit="1" customWidth="1"/>
    <col min="1288" max="1290" width="7.7109375" style="183" customWidth="1"/>
    <col min="1291" max="1291" width="8.85546875" style="183" customWidth="1"/>
    <col min="1292" max="1295" width="7.7109375" style="183" customWidth="1"/>
    <col min="1296" max="1296" width="8.85546875" style="183" customWidth="1"/>
    <col min="1297" max="1299" width="7.7109375" style="183" customWidth="1"/>
    <col min="1300" max="1300" width="9.5703125" style="183" customWidth="1"/>
    <col min="1301" max="1301" width="8.85546875" style="183" customWidth="1"/>
    <col min="1302" max="1305" width="7.7109375" style="183" customWidth="1"/>
    <col min="1306" max="1306" width="9" style="183" bestFit="1" customWidth="1"/>
    <col min="1307" max="1535" width="16.5703125" style="183"/>
    <col min="1536" max="1536" width="3.7109375" style="183" customWidth="1"/>
    <col min="1537" max="1537" width="20.7109375" style="183" bestFit="1" customWidth="1"/>
    <col min="1538" max="1538" width="27.5703125" style="183" bestFit="1" customWidth="1"/>
    <col min="1539" max="1539" width="13" style="183" bestFit="1" customWidth="1"/>
    <col min="1540" max="1540" width="12.85546875" style="183" customWidth="1"/>
    <col min="1541" max="1541" width="15" style="183" bestFit="1" customWidth="1"/>
    <col min="1542" max="1542" width="15.28515625" style="183" bestFit="1" customWidth="1"/>
    <col min="1543" max="1543" width="13.85546875" style="183" bestFit="1" customWidth="1"/>
    <col min="1544" max="1546" width="7.7109375" style="183" customWidth="1"/>
    <col min="1547" max="1547" width="8.85546875" style="183" customWidth="1"/>
    <col min="1548" max="1551" width="7.7109375" style="183" customWidth="1"/>
    <col min="1552" max="1552" width="8.85546875" style="183" customWidth="1"/>
    <col min="1553" max="1555" width="7.7109375" style="183" customWidth="1"/>
    <col min="1556" max="1556" width="9.5703125" style="183" customWidth="1"/>
    <col min="1557" max="1557" width="8.85546875" style="183" customWidth="1"/>
    <col min="1558" max="1561" width="7.7109375" style="183" customWidth="1"/>
    <col min="1562" max="1562" width="9" style="183" bestFit="1" customWidth="1"/>
    <col min="1563" max="1791" width="16.5703125" style="183"/>
    <col min="1792" max="1792" width="3.7109375" style="183" customWidth="1"/>
    <col min="1793" max="1793" width="20.7109375" style="183" bestFit="1" customWidth="1"/>
    <col min="1794" max="1794" width="27.5703125" style="183" bestFit="1" customWidth="1"/>
    <col min="1795" max="1795" width="13" style="183" bestFit="1" customWidth="1"/>
    <col min="1796" max="1796" width="12.85546875" style="183" customWidth="1"/>
    <col min="1797" max="1797" width="15" style="183" bestFit="1" customWidth="1"/>
    <col min="1798" max="1798" width="15.28515625" style="183" bestFit="1" customWidth="1"/>
    <col min="1799" max="1799" width="13.85546875" style="183" bestFit="1" customWidth="1"/>
    <col min="1800" max="1802" width="7.7109375" style="183" customWidth="1"/>
    <col min="1803" max="1803" width="8.85546875" style="183" customWidth="1"/>
    <col min="1804" max="1807" width="7.7109375" style="183" customWidth="1"/>
    <col min="1808" max="1808" width="8.85546875" style="183" customWidth="1"/>
    <col min="1809" max="1811" width="7.7109375" style="183" customWidth="1"/>
    <col min="1812" max="1812" width="9.5703125" style="183" customWidth="1"/>
    <col min="1813" max="1813" width="8.85546875" style="183" customWidth="1"/>
    <col min="1814" max="1817" width="7.7109375" style="183" customWidth="1"/>
    <col min="1818" max="1818" width="9" style="183" bestFit="1" customWidth="1"/>
    <col min="1819" max="2047" width="16.5703125" style="183"/>
    <col min="2048" max="2048" width="3.7109375" style="183" customWidth="1"/>
    <col min="2049" max="2049" width="20.7109375" style="183" bestFit="1" customWidth="1"/>
    <col min="2050" max="2050" width="27.5703125" style="183" bestFit="1" customWidth="1"/>
    <col min="2051" max="2051" width="13" style="183" bestFit="1" customWidth="1"/>
    <col min="2052" max="2052" width="12.85546875" style="183" customWidth="1"/>
    <col min="2053" max="2053" width="15" style="183" bestFit="1" customWidth="1"/>
    <col min="2054" max="2054" width="15.28515625" style="183" bestFit="1" customWidth="1"/>
    <col min="2055" max="2055" width="13.85546875" style="183" bestFit="1" customWidth="1"/>
    <col min="2056" max="2058" width="7.7109375" style="183" customWidth="1"/>
    <col min="2059" max="2059" width="8.85546875" style="183" customWidth="1"/>
    <col min="2060" max="2063" width="7.7109375" style="183" customWidth="1"/>
    <col min="2064" max="2064" width="8.85546875" style="183" customWidth="1"/>
    <col min="2065" max="2067" width="7.7109375" style="183" customWidth="1"/>
    <col min="2068" max="2068" width="9.5703125" style="183" customWidth="1"/>
    <col min="2069" max="2069" width="8.85546875" style="183" customWidth="1"/>
    <col min="2070" max="2073" width="7.7109375" style="183" customWidth="1"/>
    <col min="2074" max="2074" width="9" style="183" bestFit="1" customWidth="1"/>
    <col min="2075" max="2303" width="16.5703125" style="183"/>
    <col min="2304" max="2304" width="3.7109375" style="183" customWidth="1"/>
    <col min="2305" max="2305" width="20.7109375" style="183" bestFit="1" customWidth="1"/>
    <col min="2306" max="2306" width="27.5703125" style="183" bestFit="1" customWidth="1"/>
    <col min="2307" max="2307" width="13" style="183" bestFit="1" customWidth="1"/>
    <col min="2308" max="2308" width="12.85546875" style="183" customWidth="1"/>
    <col min="2309" max="2309" width="15" style="183" bestFit="1" customWidth="1"/>
    <col min="2310" max="2310" width="15.28515625" style="183" bestFit="1" customWidth="1"/>
    <col min="2311" max="2311" width="13.85546875" style="183" bestFit="1" customWidth="1"/>
    <col min="2312" max="2314" width="7.7109375" style="183" customWidth="1"/>
    <col min="2315" max="2315" width="8.85546875" style="183" customWidth="1"/>
    <col min="2316" max="2319" width="7.7109375" style="183" customWidth="1"/>
    <col min="2320" max="2320" width="8.85546875" style="183" customWidth="1"/>
    <col min="2321" max="2323" width="7.7109375" style="183" customWidth="1"/>
    <col min="2324" max="2324" width="9.5703125" style="183" customWidth="1"/>
    <col min="2325" max="2325" width="8.85546875" style="183" customWidth="1"/>
    <col min="2326" max="2329" width="7.7109375" style="183" customWidth="1"/>
    <col min="2330" max="2330" width="9" style="183" bestFit="1" customWidth="1"/>
    <col min="2331" max="2559" width="16.5703125" style="183"/>
    <col min="2560" max="2560" width="3.7109375" style="183" customWidth="1"/>
    <col min="2561" max="2561" width="20.7109375" style="183" bestFit="1" customWidth="1"/>
    <col min="2562" max="2562" width="27.5703125" style="183" bestFit="1" customWidth="1"/>
    <col min="2563" max="2563" width="13" style="183" bestFit="1" customWidth="1"/>
    <col min="2564" max="2564" width="12.85546875" style="183" customWidth="1"/>
    <col min="2565" max="2565" width="15" style="183" bestFit="1" customWidth="1"/>
    <col min="2566" max="2566" width="15.28515625" style="183" bestFit="1" customWidth="1"/>
    <col min="2567" max="2567" width="13.85546875" style="183" bestFit="1" customWidth="1"/>
    <col min="2568" max="2570" width="7.7109375" style="183" customWidth="1"/>
    <col min="2571" max="2571" width="8.85546875" style="183" customWidth="1"/>
    <col min="2572" max="2575" width="7.7109375" style="183" customWidth="1"/>
    <col min="2576" max="2576" width="8.85546875" style="183" customWidth="1"/>
    <col min="2577" max="2579" width="7.7109375" style="183" customWidth="1"/>
    <col min="2580" max="2580" width="9.5703125" style="183" customWidth="1"/>
    <col min="2581" max="2581" width="8.85546875" style="183" customWidth="1"/>
    <col min="2582" max="2585" width="7.7109375" style="183" customWidth="1"/>
    <col min="2586" max="2586" width="9" style="183" bestFit="1" customWidth="1"/>
    <col min="2587" max="2815" width="16.5703125" style="183"/>
    <col min="2816" max="2816" width="3.7109375" style="183" customWidth="1"/>
    <col min="2817" max="2817" width="20.7109375" style="183" bestFit="1" customWidth="1"/>
    <col min="2818" max="2818" width="27.5703125" style="183" bestFit="1" customWidth="1"/>
    <col min="2819" max="2819" width="13" style="183" bestFit="1" customWidth="1"/>
    <col min="2820" max="2820" width="12.85546875" style="183" customWidth="1"/>
    <col min="2821" max="2821" width="15" style="183" bestFit="1" customWidth="1"/>
    <col min="2822" max="2822" width="15.28515625" style="183" bestFit="1" customWidth="1"/>
    <col min="2823" max="2823" width="13.85546875" style="183" bestFit="1" customWidth="1"/>
    <col min="2824" max="2826" width="7.7109375" style="183" customWidth="1"/>
    <col min="2827" max="2827" width="8.85546875" style="183" customWidth="1"/>
    <col min="2828" max="2831" width="7.7109375" style="183" customWidth="1"/>
    <col min="2832" max="2832" width="8.85546875" style="183" customWidth="1"/>
    <col min="2833" max="2835" width="7.7109375" style="183" customWidth="1"/>
    <col min="2836" max="2836" width="9.5703125" style="183" customWidth="1"/>
    <col min="2837" max="2837" width="8.85546875" style="183" customWidth="1"/>
    <col min="2838" max="2841" width="7.7109375" style="183" customWidth="1"/>
    <col min="2842" max="2842" width="9" style="183" bestFit="1" customWidth="1"/>
    <col min="2843" max="3071" width="16.5703125" style="183"/>
    <col min="3072" max="3072" width="3.7109375" style="183" customWidth="1"/>
    <col min="3073" max="3073" width="20.7109375" style="183" bestFit="1" customWidth="1"/>
    <col min="3074" max="3074" width="27.5703125" style="183" bestFit="1" customWidth="1"/>
    <col min="3075" max="3075" width="13" style="183" bestFit="1" customWidth="1"/>
    <col min="3076" max="3076" width="12.85546875" style="183" customWidth="1"/>
    <col min="3077" max="3077" width="15" style="183" bestFit="1" customWidth="1"/>
    <col min="3078" max="3078" width="15.28515625" style="183" bestFit="1" customWidth="1"/>
    <col min="3079" max="3079" width="13.85546875" style="183" bestFit="1" customWidth="1"/>
    <col min="3080" max="3082" width="7.7109375" style="183" customWidth="1"/>
    <col min="3083" max="3083" width="8.85546875" style="183" customWidth="1"/>
    <col min="3084" max="3087" width="7.7109375" style="183" customWidth="1"/>
    <col min="3088" max="3088" width="8.85546875" style="183" customWidth="1"/>
    <col min="3089" max="3091" width="7.7109375" style="183" customWidth="1"/>
    <col min="3092" max="3092" width="9.5703125" style="183" customWidth="1"/>
    <col min="3093" max="3093" width="8.85546875" style="183" customWidth="1"/>
    <col min="3094" max="3097" width="7.7109375" style="183" customWidth="1"/>
    <col min="3098" max="3098" width="9" style="183" bestFit="1" customWidth="1"/>
    <col min="3099" max="3327" width="16.5703125" style="183"/>
    <col min="3328" max="3328" width="3.7109375" style="183" customWidth="1"/>
    <col min="3329" max="3329" width="20.7109375" style="183" bestFit="1" customWidth="1"/>
    <col min="3330" max="3330" width="27.5703125" style="183" bestFit="1" customWidth="1"/>
    <col min="3331" max="3331" width="13" style="183" bestFit="1" customWidth="1"/>
    <col min="3332" max="3332" width="12.85546875" style="183" customWidth="1"/>
    <col min="3333" max="3333" width="15" style="183" bestFit="1" customWidth="1"/>
    <col min="3334" max="3334" width="15.28515625" style="183" bestFit="1" customWidth="1"/>
    <col min="3335" max="3335" width="13.85546875" style="183" bestFit="1" customWidth="1"/>
    <col min="3336" max="3338" width="7.7109375" style="183" customWidth="1"/>
    <col min="3339" max="3339" width="8.85546875" style="183" customWidth="1"/>
    <col min="3340" max="3343" width="7.7109375" style="183" customWidth="1"/>
    <col min="3344" max="3344" width="8.85546875" style="183" customWidth="1"/>
    <col min="3345" max="3347" width="7.7109375" style="183" customWidth="1"/>
    <col min="3348" max="3348" width="9.5703125" style="183" customWidth="1"/>
    <col min="3349" max="3349" width="8.85546875" style="183" customWidth="1"/>
    <col min="3350" max="3353" width="7.7109375" style="183" customWidth="1"/>
    <col min="3354" max="3354" width="9" style="183" bestFit="1" customWidth="1"/>
    <col min="3355" max="3583" width="16.5703125" style="183"/>
    <col min="3584" max="3584" width="3.7109375" style="183" customWidth="1"/>
    <col min="3585" max="3585" width="20.7109375" style="183" bestFit="1" customWidth="1"/>
    <col min="3586" max="3586" width="27.5703125" style="183" bestFit="1" customWidth="1"/>
    <col min="3587" max="3587" width="13" style="183" bestFit="1" customWidth="1"/>
    <col min="3588" max="3588" width="12.85546875" style="183" customWidth="1"/>
    <col min="3589" max="3589" width="15" style="183" bestFit="1" customWidth="1"/>
    <col min="3590" max="3590" width="15.28515625" style="183" bestFit="1" customWidth="1"/>
    <col min="3591" max="3591" width="13.85546875" style="183" bestFit="1" customWidth="1"/>
    <col min="3592" max="3594" width="7.7109375" style="183" customWidth="1"/>
    <col min="3595" max="3595" width="8.85546875" style="183" customWidth="1"/>
    <col min="3596" max="3599" width="7.7109375" style="183" customWidth="1"/>
    <col min="3600" max="3600" width="8.85546875" style="183" customWidth="1"/>
    <col min="3601" max="3603" width="7.7109375" style="183" customWidth="1"/>
    <col min="3604" max="3604" width="9.5703125" style="183" customWidth="1"/>
    <col min="3605" max="3605" width="8.85546875" style="183" customWidth="1"/>
    <col min="3606" max="3609" width="7.7109375" style="183" customWidth="1"/>
    <col min="3610" max="3610" width="9" style="183" bestFit="1" customWidth="1"/>
    <col min="3611" max="3839" width="16.5703125" style="183"/>
    <col min="3840" max="3840" width="3.7109375" style="183" customWidth="1"/>
    <col min="3841" max="3841" width="20.7109375" style="183" bestFit="1" customWidth="1"/>
    <col min="3842" max="3842" width="27.5703125" style="183" bestFit="1" customWidth="1"/>
    <col min="3843" max="3843" width="13" style="183" bestFit="1" customWidth="1"/>
    <col min="3844" max="3844" width="12.85546875" style="183" customWidth="1"/>
    <col min="3845" max="3845" width="15" style="183" bestFit="1" customWidth="1"/>
    <col min="3846" max="3846" width="15.28515625" style="183" bestFit="1" customWidth="1"/>
    <col min="3847" max="3847" width="13.85546875" style="183" bestFit="1" customWidth="1"/>
    <col min="3848" max="3850" width="7.7109375" style="183" customWidth="1"/>
    <col min="3851" max="3851" width="8.85546875" style="183" customWidth="1"/>
    <col min="3852" max="3855" width="7.7109375" style="183" customWidth="1"/>
    <col min="3856" max="3856" width="8.85546875" style="183" customWidth="1"/>
    <col min="3857" max="3859" width="7.7109375" style="183" customWidth="1"/>
    <col min="3860" max="3860" width="9.5703125" style="183" customWidth="1"/>
    <col min="3861" max="3861" width="8.85546875" style="183" customWidth="1"/>
    <col min="3862" max="3865" width="7.7109375" style="183" customWidth="1"/>
    <col min="3866" max="3866" width="9" style="183" bestFit="1" customWidth="1"/>
    <col min="3867" max="4095" width="16.5703125" style="183"/>
    <col min="4096" max="4096" width="3.7109375" style="183" customWidth="1"/>
    <col min="4097" max="4097" width="20.7109375" style="183" bestFit="1" customWidth="1"/>
    <col min="4098" max="4098" width="27.5703125" style="183" bestFit="1" customWidth="1"/>
    <col min="4099" max="4099" width="13" style="183" bestFit="1" customWidth="1"/>
    <col min="4100" max="4100" width="12.85546875" style="183" customWidth="1"/>
    <col min="4101" max="4101" width="15" style="183" bestFit="1" customWidth="1"/>
    <col min="4102" max="4102" width="15.28515625" style="183" bestFit="1" customWidth="1"/>
    <col min="4103" max="4103" width="13.85546875" style="183" bestFit="1" customWidth="1"/>
    <col min="4104" max="4106" width="7.7109375" style="183" customWidth="1"/>
    <col min="4107" max="4107" width="8.85546875" style="183" customWidth="1"/>
    <col min="4108" max="4111" width="7.7109375" style="183" customWidth="1"/>
    <col min="4112" max="4112" width="8.85546875" style="183" customWidth="1"/>
    <col min="4113" max="4115" width="7.7109375" style="183" customWidth="1"/>
    <col min="4116" max="4116" width="9.5703125" style="183" customWidth="1"/>
    <col min="4117" max="4117" width="8.85546875" style="183" customWidth="1"/>
    <col min="4118" max="4121" width="7.7109375" style="183" customWidth="1"/>
    <col min="4122" max="4122" width="9" style="183" bestFit="1" customWidth="1"/>
    <col min="4123" max="4351" width="16.5703125" style="183"/>
    <col min="4352" max="4352" width="3.7109375" style="183" customWidth="1"/>
    <col min="4353" max="4353" width="20.7109375" style="183" bestFit="1" customWidth="1"/>
    <col min="4354" max="4354" width="27.5703125" style="183" bestFit="1" customWidth="1"/>
    <col min="4355" max="4355" width="13" style="183" bestFit="1" customWidth="1"/>
    <col min="4356" max="4356" width="12.85546875" style="183" customWidth="1"/>
    <col min="4357" max="4357" width="15" style="183" bestFit="1" customWidth="1"/>
    <col min="4358" max="4358" width="15.28515625" style="183" bestFit="1" customWidth="1"/>
    <col min="4359" max="4359" width="13.85546875" style="183" bestFit="1" customWidth="1"/>
    <col min="4360" max="4362" width="7.7109375" style="183" customWidth="1"/>
    <col min="4363" max="4363" width="8.85546875" style="183" customWidth="1"/>
    <col min="4364" max="4367" width="7.7109375" style="183" customWidth="1"/>
    <col min="4368" max="4368" width="8.85546875" style="183" customWidth="1"/>
    <col min="4369" max="4371" width="7.7109375" style="183" customWidth="1"/>
    <col min="4372" max="4372" width="9.5703125" style="183" customWidth="1"/>
    <col min="4373" max="4373" width="8.85546875" style="183" customWidth="1"/>
    <col min="4374" max="4377" width="7.7109375" style="183" customWidth="1"/>
    <col min="4378" max="4378" width="9" style="183" bestFit="1" customWidth="1"/>
    <col min="4379" max="4607" width="16.5703125" style="183"/>
    <col min="4608" max="4608" width="3.7109375" style="183" customWidth="1"/>
    <col min="4609" max="4609" width="20.7109375" style="183" bestFit="1" customWidth="1"/>
    <col min="4610" max="4610" width="27.5703125" style="183" bestFit="1" customWidth="1"/>
    <col min="4611" max="4611" width="13" style="183" bestFit="1" customWidth="1"/>
    <col min="4612" max="4612" width="12.85546875" style="183" customWidth="1"/>
    <col min="4613" max="4613" width="15" style="183" bestFit="1" customWidth="1"/>
    <col min="4614" max="4614" width="15.28515625" style="183" bestFit="1" customWidth="1"/>
    <col min="4615" max="4615" width="13.85546875" style="183" bestFit="1" customWidth="1"/>
    <col min="4616" max="4618" width="7.7109375" style="183" customWidth="1"/>
    <col min="4619" max="4619" width="8.85546875" style="183" customWidth="1"/>
    <col min="4620" max="4623" width="7.7109375" style="183" customWidth="1"/>
    <col min="4624" max="4624" width="8.85546875" style="183" customWidth="1"/>
    <col min="4625" max="4627" width="7.7109375" style="183" customWidth="1"/>
    <col min="4628" max="4628" width="9.5703125" style="183" customWidth="1"/>
    <col min="4629" max="4629" width="8.85546875" style="183" customWidth="1"/>
    <col min="4630" max="4633" width="7.7109375" style="183" customWidth="1"/>
    <col min="4634" max="4634" width="9" style="183" bestFit="1" customWidth="1"/>
    <col min="4635" max="4863" width="16.5703125" style="183"/>
    <col min="4864" max="4864" width="3.7109375" style="183" customWidth="1"/>
    <col min="4865" max="4865" width="20.7109375" style="183" bestFit="1" customWidth="1"/>
    <col min="4866" max="4866" width="27.5703125" style="183" bestFit="1" customWidth="1"/>
    <col min="4867" max="4867" width="13" style="183" bestFit="1" customWidth="1"/>
    <col min="4868" max="4868" width="12.85546875" style="183" customWidth="1"/>
    <col min="4869" max="4869" width="15" style="183" bestFit="1" customWidth="1"/>
    <col min="4870" max="4870" width="15.28515625" style="183" bestFit="1" customWidth="1"/>
    <col min="4871" max="4871" width="13.85546875" style="183" bestFit="1" customWidth="1"/>
    <col min="4872" max="4874" width="7.7109375" style="183" customWidth="1"/>
    <col min="4875" max="4875" width="8.85546875" style="183" customWidth="1"/>
    <col min="4876" max="4879" width="7.7109375" style="183" customWidth="1"/>
    <col min="4880" max="4880" width="8.85546875" style="183" customWidth="1"/>
    <col min="4881" max="4883" width="7.7109375" style="183" customWidth="1"/>
    <col min="4884" max="4884" width="9.5703125" style="183" customWidth="1"/>
    <col min="4885" max="4885" width="8.85546875" style="183" customWidth="1"/>
    <col min="4886" max="4889" width="7.7109375" style="183" customWidth="1"/>
    <col min="4890" max="4890" width="9" style="183" bestFit="1" customWidth="1"/>
    <col min="4891" max="5119" width="16.5703125" style="183"/>
    <col min="5120" max="5120" width="3.7109375" style="183" customWidth="1"/>
    <col min="5121" max="5121" width="20.7109375" style="183" bestFit="1" customWidth="1"/>
    <col min="5122" max="5122" width="27.5703125" style="183" bestFit="1" customWidth="1"/>
    <col min="5123" max="5123" width="13" style="183" bestFit="1" customWidth="1"/>
    <col min="5124" max="5124" width="12.85546875" style="183" customWidth="1"/>
    <col min="5125" max="5125" width="15" style="183" bestFit="1" customWidth="1"/>
    <col min="5126" max="5126" width="15.28515625" style="183" bestFit="1" customWidth="1"/>
    <col min="5127" max="5127" width="13.85546875" style="183" bestFit="1" customWidth="1"/>
    <col min="5128" max="5130" width="7.7109375" style="183" customWidth="1"/>
    <col min="5131" max="5131" width="8.85546875" style="183" customWidth="1"/>
    <col min="5132" max="5135" width="7.7109375" style="183" customWidth="1"/>
    <col min="5136" max="5136" width="8.85546875" style="183" customWidth="1"/>
    <col min="5137" max="5139" width="7.7109375" style="183" customWidth="1"/>
    <col min="5140" max="5140" width="9.5703125" style="183" customWidth="1"/>
    <col min="5141" max="5141" width="8.85546875" style="183" customWidth="1"/>
    <col min="5142" max="5145" width="7.7109375" style="183" customWidth="1"/>
    <col min="5146" max="5146" width="9" style="183" bestFit="1" customWidth="1"/>
    <col min="5147" max="5375" width="16.5703125" style="183"/>
    <col min="5376" max="5376" width="3.7109375" style="183" customWidth="1"/>
    <col min="5377" max="5377" width="20.7109375" style="183" bestFit="1" customWidth="1"/>
    <col min="5378" max="5378" width="27.5703125" style="183" bestFit="1" customWidth="1"/>
    <col min="5379" max="5379" width="13" style="183" bestFit="1" customWidth="1"/>
    <col min="5380" max="5380" width="12.85546875" style="183" customWidth="1"/>
    <col min="5381" max="5381" width="15" style="183" bestFit="1" customWidth="1"/>
    <col min="5382" max="5382" width="15.28515625" style="183" bestFit="1" customWidth="1"/>
    <col min="5383" max="5383" width="13.85546875" style="183" bestFit="1" customWidth="1"/>
    <col min="5384" max="5386" width="7.7109375" style="183" customWidth="1"/>
    <col min="5387" max="5387" width="8.85546875" style="183" customWidth="1"/>
    <col min="5388" max="5391" width="7.7109375" style="183" customWidth="1"/>
    <col min="5392" max="5392" width="8.85546875" style="183" customWidth="1"/>
    <col min="5393" max="5395" width="7.7109375" style="183" customWidth="1"/>
    <col min="5396" max="5396" width="9.5703125" style="183" customWidth="1"/>
    <col min="5397" max="5397" width="8.85546875" style="183" customWidth="1"/>
    <col min="5398" max="5401" width="7.7109375" style="183" customWidth="1"/>
    <col min="5402" max="5402" width="9" style="183" bestFit="1" customWidth="1"/>
    <col min="5403" max="5631" width="16.5703125" style="183"/>
    <col min="5632" max="5632" width="3.7109375" style="183" customWidth="1"/>
    <col min="5633" max="5633" width="20.7109375" style="183" bestFit="1" customWidth="1"/>
    <col min="5634" max="5634" width="27.5703125" style="183" bestFit="1" customWidth="1"/>
    <col min="5635" max="5635" width="13" style="183" bestFit="1" customWidth="1"/>
    <col min="5636" max="5636" width="12.85546875" style="183" customWidth="1"/>
    <col min="5637" max="5637" width="15" style="183" bestFit="1" customWidth="1"/>
    <col min="5638" max="5638" width="15.28515625" style="183" bestFit="1" customWidth="1"/>
    <col min="5639" max="5639" width="13.85546875" style="183" bestFit="1" customWidth="1"/>
    <col min="5640" max="5642" width="7.7109375" style="183" customWidth="1"/>
    <col min="5643" max="5643" width="8.85546875" style="183" customWidth="1"/>
    <col min="5644" max="5647" width="7.7109375" style="183" customWidth="1"/>
    <col min="5648" max="5648" width="8.85546875" style="183" customWidth="1"/>
    <col min="5649" max="5651" width="7.7109375" style="183" customWidth="1"/>
    <col min="5652" max="5652" width="9.5703125" style="183" customWidth="1"/>
    <col min="5653" max="5653" width="8.85546875" style="183" customWidth="1"/>
    <col min="5654" max="5657" width="7.7109375" style="183" customWidth="1"/>
    <col min="5658" max="5658" width="9" style="183" bestFit="1" customWidth="1"/>
    <col min="5659" max="5887" width="16.5703125" style="183"/>
    <col min="5888" max="5888" width="3.7109375" style="183" customWidth="1"/>
    <col min="5889" max="5889" width="20.7109375" style="183" bestFit="1" customWidth="1"/>
    <col min="5890" max="5890" width="27.5703125" style="183" bestFit="1" customWidth="1"/>
    <col min="5891" max="5891" width="13" style="183" bestFit="1" customWidth="1"/>
    <col min="5892" max="5892" width="12.85546875" style="183" customWidth="1"/>
    <col min="5893" max="5893" width="15" style="183" bestFit="1" customWidth="1"/>
    <col min="5894" max="5894" width="15.28515625" style="183" bestFit="1" customWidth="1"/>
    <col min="5895" max="5895" width="13.85546875" style="183" bestFit="1" customWidth="1"/>
    <col min="5896" max="5898" width="7.7109375" style="183" customWidth="1"/>
    <col min="5899" max="5899" width="8.85546875" style="183" customWidth="1"/>
    <col min="5900" max="5903" width="7.7109375" style="183" customWidth="1"/>
    <col min="5904" max="5904" width="8.85546875" style="183" customWidth="1"/>
    <col min="5905" max="5907" width="7.7109375" style="183" customWidth="1"/>
    <col min="5908" max="5908" width="9.5703125" style="183" customWidth="1"/>
    <col min="5909" max="5909" width="8.85546875" style="183" customWidth="1"/>
    <col min="5910" max="5913" width="7.7109375" style="183" customWidth="1"/>
    <col min="5914" max="5914" width="9" style="183" bestFit="1" customWidth="1"/>
    <col min="5915" max="6143" width="16.5703125" style="183"/>
    <col min="6144" max="6144" width="3.7109375" style="183" customWidth="1"/>
    <col min="6145" max="6145" width="20.7109375" style="183" bestFit="1" customWidth="1"/>
    <col min="6146" max="6146" width="27.5703125" style="183" bestFit="1" customWidth="1"/>
    <col min="6147" max="6147" width="13" style="183" bestFit="1" customWidth="1"/>
    <col min="6148" max="6148" width="12.85546875" style="183" customWidth="1"/>
    <col min="6149" max="6149" width="15" style="183" bestFit="1" customWidth="1"/>
    <col min="6150" max="6150" width="15.28515625" style="183" bestFit="1" customWidth="1"/>
    <col min="6151" max="6151" width="13.85546875" style="183" bestFit="1" customWidth="1"/>
    <col min="6152" max="6154" width="7.7109375" style="183" customWidth="1"/>
    <col min="6155" max="6155" width="8.85546875" style="183" customWidth="1"/>
    <col min="6156" max="6159" width="7.7109375" style="183" customWidth="1"/>
    <col min="6160" max="6160" width="8.85546875" style="183" customWidth="1"/>
    <col min="6161" max="6163" width="7.7109375" style="183" customWidth="1"/>
    <col min="6164" max="6164" width="9.5703125" style="183" customWidth="1"/>
    <col min="6165" max="6165" width="8.85546875" style="183" customWidth="1"/>
    <col min="6166" max="6169" width="7.7109375" style="183" customWidth="1"/>
    <col min="6170" max="6170" width="9" style="183" bestFit="1" customWidth="1"/>
    <col min="6171" max="6399" width="16.5703125" style="183"/>
    <col min="6400" max="6400" width="3.7109375" style="183" customWidth="1"/>
    <col min="6401" max="6401" width="20.7109375" style="183" bestFit="1" customWidth="1"/>
    <col min="6402" max="6402" width="27.5703125" style="183" bestFit="1" customWidth="1"/>
    <col min="6403" max="6403" width="13" style="183" bestFit="1" customWidth="1"/>
    <col min="6404" max="6404" width="12.85546875" style="183" customWidth="1"/>
    <col min="6405" max="6405" width="15" style="183" bestFit="1" customWidth="1"/>
    <col min="6406" max="6406" width="15.28515625" style="183" bestFit="1" customWidth="1"/>
    <col min="6407" max="6407" width="13.85546875" style="183" bestFit="1" customWidth="1"/>
    <col min="6408" max="6410" width="7.7109375" style="183" customWidth="1"/>
    <col min="6411" max="6411" width="8.85546875" style="183" customWidth="1"/>
    <col min="6412" max="6415" width="7.7109375" style="183" customWidth="1"/>
    <col min="6416" max="6416" width="8.85546875" style="183" customWidth="1"/>
    <col min="6417" max="6419" width="7.7109375" style="183" customWidth="1"/>
    <col min="6420" max="6420" width="9.5703125" style="183" customWidth="1"/>
    <col min="6421" max="6421" width="8.85546875" style="183" customWidth="1"/>
    <col min="6422" max="6425" width="7.7109375" style="183" customWidth="1"/>
    <col min="6426" max="6426" width="9" style="183" bestFit="1" customWidth="1"/>
    <col min="6427" max="6655" width="16.5703125" style="183"/>
    <col min="6656" max="6656" width="3.7109375" style="183" customWidth="1"/>
    <col min="6657" max="6657" width="20.7109375" style="183" bestFit="1" customWidth="1"/>
    <col min="6658" max="6658" width="27.5703125" style="183" bestFit="1" customWidth="1"/>
    <col min="6659" max="6659" width="13" style="183" bestFit="1" customWidth="1"/>
    <col min="6660" max="6660" width="12.85546875" style="183" customWidth="1"/>
    <col min="6661" max="6661" width="15" style="183" bestFit="1" customWidth="1"/>
    <col min="6662" max="6662" width="15.28515625" style="183" bestFit="1" customWidth="1"/>
    <col min="6663" max="6663" width="13.85546875" style="183" bestFit="1" customWidth="1"/>
    <col min="6664" max="6666" width="7.7109375" style="183" customWidth="1"/>
    <col min="6667" max="6667" width="8.85546875" style="183" customWidth="1"/>
    <col min="6668" max="6671" width="7.7109375" style="183" customWidth="1"/>
    <col min="6672" max="6672" width="8.85546875" style="183" customWidth="1"/>
    <col min="6673" max="6675" width="7.7109375" style="183" customWidth="1"/>
    <col min="6676" max="6676" width="9.5703125" style="183" customWidth="1"/>
    <col min="6677" max="6677" width="8.85546875" style="183" customWidth="1"/>
    <col min="6678" max="6681" width="7.7109375" style="183" customWidth="1"/>
    <col min="6682" max="6682" width="9" style="183" bestFit="1" customWidth="1"/>
    <col min="6683" max="6911" width="16.5703125" style="183"/>
    <col min="6912" max="6912" width="3.7109375" style="183" customWidth="1"/>
    <col min="6913" max="6913" width="20.7109375" style="183" bestFit="1" customWidth="1"/>
    <col min="6914" max="6914" width="27.5703125" style="183" bestFit="1" customWidth="1"/>
    <col min="6915" max="6915" width="13" style="183" bestFit="1" customWidth="1"/>
    <col min="6916" max="6916" width="12.85546875" style="183" customWidth="1"/>
    <col min="6917" max="6917" width="15" style="183" bestFit="1" customWidth="1"/>
    <col min="6918" max="6918" width="15.28515625" style="183" bestFit="1" customWidth="1"/>
    <col min="6919" max="6919" width="13.85546875" style="183" bestFit="1" customWidth="1"/>
    <col min="6920" max="6922" width="7.7109375" style="183" customWidth="1"/>
    <col min="6923" max="6923" width="8.85546875" style="183" customWidth="1"/>
    <col min="6924" max="6927" width="7.7109375" style="183" customWidth="1"/>
    <col min="6928" max="6928" width="8.85546875" style="183" customWidth="1"/>
    <col min="6929" max="6931" width="7.7109375" style="183" customWidth="1"/>
    <col min="6932" max="6932" width="9.5703125" style="183" customWidth="1"/>
    <col min="6933" max="6933" width="8.85546875" style="183" customWidth="1"/>
    <col min="6934" max="6937" width="7.7109375" style="183" customWidth="1"/>
    <col min="6938" max="6938" width="9" style="183" bestFit="1" customWidth="1"/>
    <col min="6939" max="7167" width="16.5703125" style="183"/>
    <col min="7168" max="7168" width="3.7109375" style="183" customWidth="1"/>
    <col min="7169" max="7169" width="20.7109375" style="183" bestFit="1" customWidth="1"/>
    <col min="7170" max="7170" width="27.5703125" style="183" bestFit="1" customWidth="1"/>
    <col min="7171" max="7171" width="13" style="183" bestFit="1" customWidth="1"/>
    <col min="7172" max="7172" width="12.85546875" style="183" customWidth="1"/>
    <col min="7173" max="7173" width="15" style="183" bestFit="1" customWidth="1"/>
    <col min="7174" max="7174" width="15.28515625" style="183" bestFit="1" customWidth="1"/>
    <col min="7175" max="7175" width="13.85546875" style="183" bestFit="1" customWidth="1"/>
    <col min="7176" max="7178" width="7.7109375" style="183" customWidth="1"/>
    <col min="7179" max="7179" width="8.85546875" style="183" customWidth="1"/>
    <col min="7180" max="7183" width="7.7109375" style="183" customWidth="1"/>
    <col min="7184" max="7184" width="8.85546875" style="183" customWidth="1"/>
    <col min="7185" max="7187" width="7.7109375" style="183" customWidth="1"/>
    <col min="7188" max="7188" width="9.5703125" style="183" customWidth="1"/>
    <col min="7189" max="7189" width="8.85546875" style="183" customWidth="1"/>
    <col min="7190" max="7193" width="7.7109375" style="183" customWidth="1"/>
    <col min="7194" max="7194" width="9" style="183" bestFit="1" customWidth="1"/>
    <col min="7195" max="7423" width="16.5703125" style="183"/>
    <col min="7424" max="7424" width="3.7109375" style="183" customWidth="1"/>
    <col min="7425" max="7425" width="20.7109375" style="183" bestFit="1" customWidth="1"/>
    <col min="7426" max="7426" width="27.5703125" style="183" bestFit="1" customWidth="1"/>
    <col min="7427" max="7427" width="13" style="183" bestFit="1" customWidth="1"/>
    <col min="7428" max="7428" width="12.85546875" style="183" customWidth="1"/>
    <col min="7429" max="7429" width="15" style="183" bestFit="1" customWidth="1"/>
    <col min="7430" max="7430" width="15.28515625" style="183" bestFit="1" customWidth="1"/>
    <col min="7431" max="7431" width="13.85546875" style="183" bestFit="1" customWidth="1"/>
    <col min="7432" max="7434" width="7.7109375" style="183" customWidth="1"/>
    <col min="7435" max="7435" width="8.85546875" style="183" customWidth="1"/>
    <col min="7436" max="7439" width="7.7109375" style="183" customWidth="1"/>
    <col min="7440" max="7440" width="8.85546875" style="183" customWidth="1"/>
    <col min="7441" max="7443" width="7.7109375" style="183" customWidth="1"/>
    <col min="7444" max="7444" width="9.5703125" style="183" customWidth="1"/>
    <col min="7445" max="7445" width="8.85546875" style="183" customWidth="1"/>
    <col min="7446" max="7449" width="7.7109375" style="183" customWidth="1"/>
    <col min="7450" max="7450" width="9" style="183" bestFit="1" customWidth="1"/>
    <col min="7451" max="7679" width="16.5703125" style="183"/>
    <col min="7680" max="7680" width="3.7109375" style="183" customWidth="1"/>
    <col min="7681" max="7681" width="20.7109375" style="183" bestFit="1" customWidth="1"/>
    <col min="7682" max="7682" width="27.5703125" style="183" bestFit="1" customWidth="1"/>
    <col min="7683" max="7683" width="13" style="183" bestFit="1" customWidth="1"/>
    <col min="7684" max="7684" width="12.85546875" style="183" customWidth="1"/>
    <col min="7685" max="7685" width="15" style="183" bestFit="1" customWidth="1"/>
    <col min="7686" max="7686" width="15.28515625" style="183" bestFit="1" customWidth="1"/>
    <col min="7687" max="7687" width="13.85546875" style="183" bestFit="1" customWidth="1"/>
    <col min="7688" max="7690" width="7.7109375" style="183" customWidth="1"/>
    <col min="7691" max="7691" width="8.85546875" style="183" customWidth="1"/>
    <col min="7692" max="7695" width="7.7109375" style="183" customWidth="1"/>
    <col min="7696" max="7696" width="8.85546875" style="183" customWidth="1"/>
    <col min="7697" max="7699" width="7.7109375" style="183" customWidth="1"/>
    <col min="7700" max="7700" width="9.5703125" style="183" customWidth="1"/>
    <col min="7701" max="7701" width="8.85546875" style="183" customWidth="1"/>
    <col min="7702" max="7705" width="7.7109375" style="183" customWidth="1"/>
    <col min="7706" max="7706" width="9" style="183" bestFit="1" customWidth="1"/>
    <col min="7707" max="7935" width="16.5703125" style="183"/>
    <col min="7936" max="7936" width="3.7109375" style="183" customWidth="1"/>
    <col min="7937" max="7937" width="20.7109375" style="183" bestFit="1" customWidth="1"/>
    <col min="7938" max="7938" width="27.5703125" style="183" bestFit="1" customWidth="1"/>
    <col min="7939" max="7939" width="13" style="183" bestFit="1" customWidth="1"/>
    <col min="7940" max="7940" width="12.85546875" style="183" customWidth="1"/>
    <col min="7941" max="7941" width="15" style="183" bestFit="1" customWidth="1"/>
    <col min="7942" max="7942" width="15.28515625" style="183" bestFit="1" customWidth="1"/>
    <col min="7943" max="7943" width="13.85546875" style="183" bestFit="1" customWidth="1"/>
    <col min="7944" max="7946" width="7.7109375" style="183" customWidth="1"/>
    <col min="7947" max="7947" width="8.85546875" style="183" customWidth="1"/>
    <col min="7948" max="7951" width="7.7109375" style="183" customWidth="1"/>
    <col min="7952" max="7952" width="8.85546875" style="183" customWidth="1"/>
    <col min="7953" max="7955" width="7.7109375" style="183" customWidth="1"/>
    <col min="7956" max="7956" width="9.5703125" style="183" customWidth="1"/>
    <col min="7957" max="7957" width="8.85546875" style="183" customWidth="1"/>
    <col min="7958" max="7961" width="7.7109375" style="183" customWidth="1"/>
    <col min="7962" max="7962" width="9" style="183" bestFit="1" customWidth="1"/>
    <col min="7963" max="8191" width="16.5703125" style="183"/>
    <col min="8192" max="8192" width="3.7109375" style="183" customWidth="1"/>
    <col min="8193" max="8193" width="20.7109375" style="183" bestFit="1" customWidth="1"/>
    <col min="8194" max="8194" width="27.5703125" style="183" bestFit="1" customWidth="1"/>
    <col min="8195" max="8195" width="13" style="183" bestFit="1" customWidth="1"/>
    <col min="8196" max="8196" width="12.85546875" style="183" customWidth="1"/>
    <col min="8197" max="8197" width="15" style="183" bestFit="1" customWidth="1"/>
    <col min="8198" max="8198" width="15.28515625" style="183" bestFit="1" customWidth="1"/>
    <col min="8199" max="8199" width="13.85546875" style="183" bestFit="1" customWidth="1"/>
    <col min="8200" max="8202" width="7.7109375" style="183" customWidth="1"/>
    <col min="8203" max="8203" width="8.85546875" style="183" customWidth="1"/>
    <col min="8204" max="8207" width="7.7109375" style="183" customWidth="1"/>
    <col min="8208" max="8208" width="8.85546875" style="183" customWidth="1"/>
    <col min="8209" max="8211" width="7.7109375" style="183" customWidth="1"/>
    <col min="8212" max="8212" width="9.5703125" style="183" customWidth="1"/>
    <col min="8213" max="8213" width="8.85546875" style="183" customWidth="1"/>
    <col min="8214" max="8217" width="7.7109375" style="183" customWidth="1"/>
    <col min="8218" max="8218" width="9" style="183" bestFit="1" customWidth="1"/>
    <col min="8219" max="8447" width="16.5703125" style="183"/>
    <col min="8448" max="8448" width="3.7109375" style="183" customWidth="1"/>
    <col min="8449" max="8449" width="20.7109375" style="183" bestFit="1" customWidth="1"/>
    <col min="8450" max="8450" width="27.5703125" style="183" bestFit="1" customWidth="1"/>
    <col min="8451" max="8451" width="13" style="183" bestFit="1" customWidth="1"/>
    <col min="8452" max="8452" width="12.85546875" style="183" customWidth="1"/>
    <col min="8453" max="8453" width="15" style="183" bestFit="1" customWidth="1"/>
    <col min="8454" max="8454" width="15.28515625" style="183" bestFit="1" customWidth="1"/>
    <col min="8455" max="8455" width="13.85546875" style="183" bestFit="1" customWidth="1"/>
    <col min="8456" max="8458" width="7.7109375" style="183" customWidth="1"/>
    <col min="8459" max="8459" width="8.85546875" style="183" customWidth="1"/>
    <col min="8460" max="8463" width="7.7109375" style="183" customWidth="1"/>
    <col min="8464" max="8464" width="8.85546875" style="183" customWidth="1"/>
    <col min="8465" max="8467" width="7.7109375" style="183" customWidth="1"/>
    <col min="8468" max="8468" width="9.5703125" style="183" customWidth="1"/>
    <col min="8469" max="8469" width="8.85546875" style="183" customWidth="1"/>
    <col min="8470" max="8473" width="7.7109375" style="183" customWidth="1"/>
    <col min="8474" max="8474" width="9" style="183" bestFit="1" customWidth="1"/>
    <col min="8475" max="8703" width="16.5703125" style="183"/>
    <col min="8704" max="8704" width="3.7109375" style="183" customWidth="1"/>
    <col min="8705" max="8705" width="20.7109375" style="183" bestFit="1" customWidth="1"/>
    <col min="8706" max="8706" width="27.5703125" style="183" bestFit="1" customWidth="1"/>
    <col min="8707" max="8707" width="13" style="183" bestFit="1" customWidth="1"/>
    <col min="8708" max="8708" width="12.85546875" style="183" customWidth="1"/>
    <col min="8709" max="8709" width="15" style="183" bestFit="1" customWidth="1"/>
    <col min="8710" max="8710" width="15.28515625" style="183" bestFit="1" customWidth="1"/>
    <col min="8711" max="8711" width="13.85546875" style="183" bestFit="1" customWidth="1"/>
    <col min="8712" max="8714" width="7.7109375" style="183" customWidth="1"/>
    <col min="8715" max="8715" width="8.85546875" style="183" customWidth="1"/>
    <col min="8716" max="8719" width="7.7109375" style="183" customWidth="1"/>
    <col min="8720" max="8720" width="8.85546875" style="183" customWidth="1"/>
    <col min="8721" max="8723" width="7.7109375" style="183" customWidth="1"/>
    <col min="8724" max="8724" width="9.5703125" style="183" customWidth="1"/>
    <col min="8725" max="8725" width="8.85546875" style="183" customWidth="1"/>
    <col min="8726" max="8729" width="7.7109375" style="183" customWidth="1"/>
    <col min="8730" max="8730" width="9" style="183" bestFit="1" customWidth="1"/>
    <col min="8731" max="8959" width="16.5703125" style="183"/>
    <col min="8960" max="8960" width="3.7109375" style="183" customWidth="1"/>
    <col min="8961" max="8961" width="20.7109375" style="183" bestFit="1" customWidth="1"/>
    <col min="8962" max="8962" width="27.5703125" style="183" bestFit="1" customWidth="1"/>
    <col min="8963" max="8963" width="13" style="183" bestFit="1" customWidth="1"/>
    <col min="8964" max="8964" width="12.85546875" style="183" customWidth="1"/>
    <col min="8965" max="8965" width="15" style="183" bestFit="1" customWidth="1"/>
    <col min="8966" max="8966" width="15.28515625" style="183" bestFit="1" customWidth="1"/>
    <col min="8967" max="8967" width="13.85546875" style="183" bestFit="1" customWidth="1"/>
    <col min="8968" max="8970" width="7.7109375" style="183" customWidth="1"/>
    <col min="8971" max="8971" width="8.85546875" style="183" customWidth="1"/>
    <col min="8972" max="8975" width="7.7109375" style="183" customWidth="1"/>
    <col min="8976" max="8976" width="8.85546875" style="183" customWidth="1"/>
    <col min="8977" max="8979" width="7.7109375" style="183" customWidth="1"/>
    <col min="8980" max="8980" width="9.5703125" style="183" customWidth="1"/>
    <col min="8981" max="8981" width="8.85546875" style="183" customWidth="1"/>
    <col min="8982" max="8985" width="7.7109375" style="183" customWidth="1"/>
    <col min="8986" max="8986" width="9" style="183" bestFit="1" customWidth="1"/>
    <col min="8987" max="9215" width="16.5703125" style="183"/>
    <col min="9216" max="9216" width="3.7109375" style="183" customWidth="1"/>
    <col min="9217" max="9217" width="20.7109375" style="183" bestFit="1" customWidth="1"/>
    <col min="9218" max="9218" width="27.5703125" style="183" bestFit="1" customWidth="1"/>
    <col min="9219" max="9219" width="13" style="183" bestFit="1" customWidth="1"/>
    <col min="9220" max="9220" width="12.85546875" style="183" customWidth="1"/>
    <col min="9221" max="9221" width="15" style="183" bestFit="1" customWidth="1"/>
    <col min="9222" max="9222" width="15.28515625" style="183" bestFit="1" customWidth="1"/>
    <col min="9223" max="9223" width="13.85546875" style="183" bestFit="1" customWidth="1"/>
    <col min="9224" max="9226" width="7.7109375" style="183" customWidth="1"/>
    <col min="9227" max="9227" width="8.85546875" style="183" customWidth="1"/>
    <col min="9228" max="9231" width="7.7109375" style="183" customWidth="1"/>
    <col min="9232" max="9232" width="8.85546875" style="183" customWidth="1"/>
    <col min="9233" max="9235" width="7.7109375" style="183" customWidth="1"/>
    <col min="9236" max="9236" width="9.5703125" style="183" customWidth="1"/>
    <col min="9237" max="9237" width="8.85546875" style="183" customWidth="1"/>
    <col min="9238" max="9241" width="7.7109375" style="183" customWidth="1"/>
    <col min="9242" max="9242" width="9" style="183" bestFit="1" customWidth="1"/>
    <col min="9243" max="9471" width="16.5703125" style="183"/>
    <col min="9472" max="9472" width="3.7109375" style="183" customWidth="1"/>
    <col min="9473" max="9473" width="20.7109375" style="183" bestFit="1" customWidth="1"/>
    <col min="9474" max="9474" width="27.5703125" style="183" bestFit="1" customWidth="1"/>
    <col min="9475" max="9475" width="13" style="183" bestFit="1" customWidth="1"/>
    <col min="9476" max="9476" width="12.85546875" style="183" customWidth="1"/>
    <col min="9477" max="9477" width="15" style="183" bestFit="1" customWidth="1"/>
    <col min="9478" max="9478" width="15.28515625" style="183" bestFit="1" customWidth="1"/>
    <col min="9479" max="9479" width="13.85546875" style="183" bestFit="1" customWidth="1"/>
    <col min="9480" max="9482" width="7.7109375" style="183" customWidth="1"/>
    <col min="9483" max="9483" width="8.85546875" style="183" customWidth="1"/>
    <col min="9484" max="9487" width="7.7109375" style="183" customWidth="1"/>
    <col min="9488" max="9488" width="8.85546875" style="183" customWidth="1"/>
    <col min="9489" max="9491" width="7.7109375" style="183" customWidth="1"/>
    <col min="9492" max="9492" width="9.5703125" style="183" customWidth="1"/>
    <col min="9493" max="9493" width="8.85546875" style="183" customWidth="1"/>
    <col min="9494" max="9497" width="7.7109375" style="183" customWidth="1"/>
    <col min="9498" max="9498" width="9" style="183" bestFit="1" customWidth="1"/>
    <col min="9499" max="9727" width="16.5703125" style="183"/>
    <col min="9728" max="9728" width="3.7109375" style="183" customWidth="1"/>
    <col min="9729" max="9729" width="20.7109375" style="183" bestFit="1" customWidth="1"/>
    <col min="9730" max="9730" width="27.5703125" style="183" bestFit="1" customWidth="1"/>
    <col min="9731" max="9731" width="13" style="183" bestFit="1" customWidth="1"/>
    <col min="9732" max="9732" width="12.85546875" style="183" customWidth="1"/>
    <col min="9733" max="9733" width="15" style="183" bestFit="1" customWidth="1"/>
    <col min="9734" max="9734" width="15.28515625" style="183" bestFit="1" customWidth="1"/>
    <col min="9735" max="9735" width="13.85546875" style="183" bestFit="1" customWidth="1"/>
    <col min="9736" max="9738" width="7.7109375" style="183" customWidth="1"/>
    <col min="9739" max="9739" width="8.85546875" style="183" customWidth="1"/>
    <col min="9740" max="9743" width="7.7109375" style="183" customWidth="1"/>
    <col min="9744" max="9744" width="8.85546875" style="183" customWidth="1"/>
    <col min="9745" max="9747" width="7.7109375" style="183" customWidth="1"/>
    <col min="9748" max="9748" width="9.5703125" style="183" customWidth="1"/>
    <col min="9749" max="9749" width="8.85546875" style="183" customWidth="1"/>
    <col min="9750" max="9753" width="7.7109375" style="183" customWidth="1"/>
    <col min="9754" max="9754" width="9" style="183" bestFit="1" customWidth="1"/>
    <col min="9755" max="9983" width="16.5703125" style="183"/>
    <col min="9984" max="9984" width="3.7109375" style="183" customWidth="1"/>
    <col min="9985" max="9985" width="20.7109375" style="183" bestFit="1" customWidth="1"/>
    <col min="9986" max="9986" width="27.5703125" style="183" bestFit="1" customWidth="1"/>
    <col min="9987" max="9987" width="13" style="183" bestFit="1" customWidth="1"/>
    <col min="9988" max="9988" width="12.85546875" style="183" customWidth="1"/>
    <col min="9989" max="9989" width="15" style="183" bestFit="1" customWidth="1"/>
    <col min="9990" max="9990" width="15.28515625" style="183" bestFit="1" customWidth="1"/>
    <col min="9991" max="9991" width="13.85546875" style="183" bestFit="1" customWidth="1"/>
    <col min="9992" max="9994" width="7.7109375" style="183" customWidth="1"/>
    <col min="9995" max="9995" width="8.85546875" style="183" customWidth="1"/>
    <col min="9996" max="9999" width="7.7109375" style="183" customWidth="1"/>
    <col min="10000" max="10000" width="8.85546875" style="183" customWidth="1"/>
    <col min="10001" max="10003" width="7.7109375" style="183" customWidth="1"/>
    <col min="10004" max="10004" width="9.5703125" style="183" customWidth="1"/>
    <col min="10005" max="10005" width="8.85546875" style="183" customWidth="1"/>
    <col min="10006" max="10009" width="7.7109375" style="183" customWidth="1"/>
    <col min="10010" max="10010" width="9" style="183" bestFit="1" customWidth="1"/>
    <col min="10011" max="10239" width="16.5703125" style="183"/>
    <col min="10240" max="10240" width="3.7109375" style="183" customWidth="1"/>
    <col min="10241" max="10241" width="20.7109375" style="183" bestFit="1" customWidth="1"/>
    <col min="10242" max="10242" width="27.5703125" style="183" bestFit="1" customWidth="1"/>
    <col min="10243" max="10243" width="13" style="183" bestFit="1" customWidth="1"/>
    <col min="10244" max="10244" width="12.85546875" style="183" customWidth="1"/>
    <col min="10245" max="10245" width="15" style="183" bestFit="1" customWidth="1"/>
    <col min="10246" max="10246" width="15.28515625" style="183" bestFit="1" customWidth="1"/>
    <col min="10247" max="10247" width="13.85546875" style="183" bestFit="1" customWidth="1"/>
    <col min="10248" max="10250" width="7.7109375" style="183" customWidth="1"/>
    <col min="10251" max="10251" width="8.85546875" style="183" customWidth="1"/>
    <col min="10252" max="10255" width="7.7109375" style="183" customWidth="1"/>
    <col min="10256" max="10256" width="8.85546875" style="183" customWidth="1"/>
    <col min="10257" max="10259" width="7.7109375" style="183" customWidth="1"/>
    <col min="10260" max="10260" width="9.5703125" style="183" customWidth="1"/>
    <col min="10261" max="10261" width="8.85546875" style="183" customWidth="1"/>
    <col min="10262" max="10265" width="7.7109375" style="183" customWidth="1"/>
    <col min="10266" max="10266" width="9" style="183" bestFit="1" customWidth="1"/>
    <col min="10267" max="10495" width="16.5703125" style="183"/>
    <col min="10496" max="10496" width="3.7109375" style="183" customWidth="1"/>
    <col min="10497" max="10497" width="20.7109375" style="183" bestFit="1" customWidth="1"/>
    <col min="10498" max="10498" width="27.5703125" style="183" bestFit="1" customWidth="1"/>
    <col min="10499" max="10499" width="13" style="183" bestFit="1" customWidth="1"/>
    <col min="10500" max="10500" width="12.85546875" style="183" customWidth="1"/>
    <col min="10501" max="10501" width="15" style="183" bestFit="1" customWidth="1"/>
    <col min="10502" max="10502" width="15.28515625" style="183" bestFit="1" customWidth="1"/>
    <col min="10503" max="10503" width="13.85546875" style="183" bestFit="1" customWidth="1"/>
    <col min="10504" max="10506" width="7.7109375" style="183" customWidth="1"/>
    <col min="10507" max="10507" width="8.85546875" style="183" customWidth="1"/>
    <col min="10508" max="10511" width="7.7109375" style="183" customWidth="1"/>
    <col min="10512" max="10512" width="8.85546875" style="183" customWidth="1"/>
    <col min="10513" max="10515" width="7.7109375" style="183" customWidth="1"/>
    <col min="10516" max="10516" width="9.5703125" style="183" customWidth="1"/>
    <col min="10517" max="10517" width="8.85546875" style="183" customWidth="1"/>
    <col min="10518" max="10521" width="7.7109375" style="183" customWidth="1"/>
    <col min="10522" max="10522" width="9" style="183" bestFit="1" customWidth="1"/>
    <col min="10523" max="10751" width="16.5703125" style="183"/>
    <col min="10752" max="10752" width="3.7109375" style="183" customWidth="1"/>
    <col min="10753" max="10753" width="20.7109375" style="183" bestFit="1" customWidth="1"/>
    <col min="10754" max="10754" width="27.5703125" style="183" bestFit="1" customWidth="1"/>
    <col min="10755" max="10755" width="13" style="183" bestFit="1" customWidth="1"/>
    <col min="10756" max="10756" width="12.85546875" style="183" customWidth="1"/>
    <col min="10757" max="10757" width="15" style="183" bestFit="1" customWidth="1"/>
    <col min="10758" max="10758" width="15.28515625" style="183" bestFit="1" customWidth="1"/>
    <col min="10759" max="10759" width="13.85546875" style="183" bestFit="1" customWidth="1"/>
    <col min="10760" max="10762" width="7.7109375" style="183" customWidth="1"/>
    <col min="10763" max="10763" width="8.85546875" style="183" customWidth="1"/>
    <col min="10764" max="10767" width="7.7109375" style="183" customWidth="1"/>
    <col min="10768" max="10768" width="8.85546875" style="183" customWidth="1"/>
    <col min="10769" max="10771" width="7.7109375" style="183" customWidth="1"/>
    <col min="10772" max="10772" width="9.5703125" style="183" customWidth="1"/>
    <col min="10773" max="10773" width="8.85546875" style="183" customWidth="1"/>
    <col min="10774" max="10777" width="7.7109375" style="183" customWidth="1"/>
    <col min="10778" max="10778" width="9" style="183" bestFit="1" customWidth="1"/>
    <col min="10779" max="11007" width="16.5703125" style="183"/>
    <col min="11008" max="11008" width="3.7109375" style="183" customWidth="1"/>
    <col min="11009" max="11009" width="20.7109375" style="183" bestFit="1" customWidth="1"/>
    <col min="11010" max="11010" width="27.5703125" style="183" bestFit="1" customWidth="1"/>
    <col min="11011" max="11011" width="13" style="183" bestFit="1" customWidth="1"/>
    <col min="11012" max="11012" width="12.85546875" style="183" customWidth="1"/>
    <col min="11013" max="11013" width="15" style="183" bestFit="1" customWidth="1"/>
    <col min="11014" max="11014" width="15.28515625" style="183" bestFit="1" customWidth="1"/>
    <col min="11015" max="11015" width="13.85546875" style="183" bestFit="1" customWidth="1"/>
    <col min="11016" max="11018" width="7.7109375" style="183" customWidth="1"/>
    <col min="11019" max="11019" width="8.85546875" style="183" customWidth="1"/>
    <col min="11020" max="11023" width="7.7109375" style="183" customWidth="1"/>
    <col min="11024" max="11024" width="8.85546875" style="183" customWidth="1"/>
    <col min="11025" max="11027" width="7.7109375" style="183" customWidth="1"/>
    <col min="11028" max="11028" width="9.5703125" style="183" customWidth="1"/>
    <col min="11029" max="11029" width="8.85546875" style="183" customWidth="1"/>
    <col min="11030" max="11033" width="7.7109375" style="183" customWidth="1"/>
    <col min="11034" max="11034" width="9" style="183" bestFit="1" customWidth="1"/>
    <col min="11035" max="11263" width="16.5703125" style="183"/>
    <col min="11264" max="11264" width="3.7109375" style="183" customWidth="1"/>
    <col min="11265" max="11265" width="20.7109375" style="183" bestFit="1" customWidth="1"/>
    <col min="11266" max="11266" width="27.5703125" style="183" bestFit="1" customWidth="1"/>
    <col min="11267" max="11267" width="13" style="183" bestFit="1" customWidth="1"/>
    <col min="11268" max="11268" width="12.85546875" style="183" customWidth="1"/>
    <col min="11269" max="11269" width="15" style="183" bestFit="1" customWidth="1"/>
    <col min="11270" max="11270" width="15.28515625" style="183" bestFit="1" customWidth="1"/>
    <col min="11271" max="11271" width="13.85546875" style="183" bestFit="1" customWidth="1"/>
    <col min="11272" max="11274" width="7.7109375" style="183" customWidth="1"/>
    <col min="11275" max="11275" width="8.85546875" style="183" customWidth="1"/>
    <col min="11276" max="11279" width="7.7109375" style="183" customWidth="1"/>
    <col min="11280" max="11280" width="8.85546875" style="183" customWidth="1"/>
    <col min="11281" max="11283" width="7.7109375" style="183" customWidth="1"/>
    <col min="11284" max="11284" width="9.5703125" style="183" customWidth="1"/>
    <col min="11285" max="11285" width="8.85546875" style="183" customWidth="1"/>
    <col min="11286" max="11289" width="7.7109375" style="183" customWidth="1"/>
    <col min="11290" max="11290" width="9" style="183" bestFit="1" customWidth="1"/>
    <col min="11291" max="11519" width="16.5703125" style="183"/>
    <col min="11520" max="11520" width="3.7109375" style="183" customWidth="1"/>
    <col min="11521" max="11521" width="20.7109375" style="183" bestFit="1" customWidth="1"/>
    <col min="11522" max="11522" width="27.5703125" style="183" bestFit="1" customWidth="1"/>
    <col min="11523" max="11523" width="13" style="183" bestFit="1" customWidth="1"/>
    <col min="11524" max="11524" width="12.85546875" style="183" customWidth="1"/>
    <col min="11525" max="11525" width="15" style="183" bestFit="1" customWidth="1"/>
    <col min="11526" max="11526" width="15.28515625" style="183" bestFit="1" customWidth="1"/>
    <col min="11527" max="11527" width="13.85546875" style="183" bestFit="1" customWidth="1"/>
    <col min="11528" max="11530" width="7.7109375" style="183" customWidth="1"/>
    <col min="11531" max="11531" width="8.85546875" style="183" customWidth="1"/>
    <col min="11532" max="11535" width="7.7109375" style="183" customWidth="1"/>
    <col min="11536" max="11536" width="8.85546875" style="183" customWidth="1"/>
    <col min="11537" max="11539" width="7.7109375" style="183" customWidth="1"/>
    <col min="11540" max="11540" width="9.5703125" style="183" customWidth="1"/>
    <col min="11541" max="11541" width="8.85546875" style="183" customWidth="1"/>
    <col min="11542" max="11545" width="7.7109375" style="183" customWidth="1"/>
    <col min="11546" max="11546" width="9" style="183" bestFit="1" customWidth="1"/>
    <col min="11547" max="11775" width="16.5703125" style="183"/>
    <col min="11776" max="11776" width="3.7109375" style="183" customWidth="1"/>
    <col min="11777" max="11777" width="20.7109375" style="183" bestFit="1" customWidth="1"/>
    <col min="11778" max="11778" width="27.5703125" style="183" bestFit="1" customWidth="1"/>
    <col min="11779" max="11779" width="13" style="183" bestFit="1" customWidth="1"/>
    <col min="11780" max="11780" width="12.85546875" style="183" customWidth="1"/>
    <col min="11781" max="11781" width="15" style="183" bestFit="1" customWidth="1"/>
    <col min="11782" max="11782" width="15.28515625" style="183" bestFit="1" customWidth="1"/>
    <col min="11783" max="11783" width="13.85546875" style="183" bestFit="1" customWidth="1"/>
    <col min="11784" max="11786" width="7.7109375" style="183" customWidth="1"/>
    <col min="11787" max="11787" width="8.85546875" style="183" customWidth="1"/>
    <col min="11788" max="11791" width="7.7109375" style="183" customWidth="1"/>
    <col min="11792" max="11792" width="8.85546875" style="183" customWidth="1"/>
    <col min="11793" max="11795" width="7.7109375" style="183" customWidth="1"/>
    <col min="11796" max="11796" width="9.5703125" style="183" customWidth="1"/>
    <col min="11797" max="11797" width="8.85546875" style="183" customWidth="1"/>
    <col min="11798" max="11801" width="7.7109375" style="183" customWidth="1"/>
    <col min="11802" max="11802" width="9" style="183" bestFit="1" customWidth="1"/>
    <col min="11803" max="12031" width="16.5703125" style="183"/>
    <col min="12032" max="12032" width="3.7109375" style="183" customWidth="1"/>
    <col min="12033" max="12033" width="20.7109375" style="183" bestFit="1" customWidth="1"/>
    <col min="12034" max="12034" width="27.5703125" style="183" bestFit="1" customWidth="1"/>
    <col min="12035" max="12035" width="13" style="183" bestFit="1" customWidth="1"/>
    <col min="12036" max="12036" width="12.85546875" style="183" customWidth="1"/>
    <col min="12037" max="12037" width="15" style="183" bestFit="1" customWidth="1"/>
    <col min="12038" max="12038" width="15.28515625" style="183" bestFit="1" customWidth="1"/>
    <col min="12039" max="12039" width="13.85546875" style="183" bestFit="1" customWidth="1"/>
    <col min="12040" max="12042" width="7.7109375" style="183" customWidth="1"/>
    <col min="12043" max="12043" width="8.85546875" style="183" customWidth="1"/>
    <col min="12044" max="12047" width="7.7109375" style="183" customWidth="1"/>
    <col min="12048" max="12048" width="8.85546875" style="183" customWidth="1"/>
    <col min="12049" max="12051" width="7.7109375" style="183" customWidth="1"/>
    <col min="12052" max="12052" width="9.5703125" style="183" customWidth="1"/>
    <col min="12053" max="12053" width="8.85546875" style="183" customWidth="1"/>
    <col min="12054" max="12057" width="7.7109375" style="183" customWidth="1"/>
    <col min="12058" max="12058" width="9" style="183" bestFit="1" customWidth="1"/>
    <col min="12059" max="12287" width="16.5703125" style="183"/>
    <col min="12288" max="12288" width="3.7109375" style="183" customWidth="1"/>
    <col min="12289" max="12289" width="20.7109375" style="183" bestFit="1" customWidth="1"/>
    <col min="12290" max="12290" width="27.5703125" style="183" bestFit="1" customWidth="1"/>
    <col min="12291" max="12291" width="13" style="183" bestFit="1" customWidth="1"/>
    <col min="12292" max="12292" width="12.85546875" style="183" customWidth="1"/>
    <col min="12293" max="12293" width="15" style="183" bestFit="1" customWidth="1"/>
    <col min="12294" max="12294" width="15.28515625" style="183" bestFit="1" customWidth="1"/>
    <col min="12295" max="12295" width="13.85546875" style="183" bestFit="1" customWidth="1"/>
    <col min="12296" max="12298" width="7.7109375" style="183" customWidth="1"/>
    <col min="12299" max="12299" width="8.85546875" style="183" customWidth="1"/>
    <col min="12300" max="12303" width="7.7109375" style="183" customWidth="1"/>
    <col min="12304" max="12304" width="8.85546875" style="183" customWidth="1"/>
    <col min="12305" max="12307" width="7.7109375" style="183" customWidth="1"/>
    <col min="12308" max="12308" width="9.5703125" style="183" customWidth="1"/>
    <col min="12309" max="12309" width="8.85546875" style="183" customWidth="1"/>
    <col min="12310" max="12313" width="7.7109375" style="183" customWidth="1"/>
    <col min="12314" max="12314" width="9" style="183" bestFit="1" customWidth="1"/>
    <col min="12315" max="12543" width="16.5703125" style="183"/>
    <col min="12544" max="12544" width="3.7109375" style="183" customWidth="1"/>
    <col min="12545" max="12545" width="20.7109375" style="183" bestFit="1" customWidth="1"/>
    <col min="12546" max="12546" width="27.5703125" style="183" bestFit="1" customWidth="1"/>
    <col min="12547" max="12547" width="13" style="183" bestFit="1" customWidth="1"/>
    <col min="12548" max="12548" width="12.85546875" style="183" customWidth="1"/>
    <col min="12549" max="12549" width="15" style="183" bestFit="1" customWidth="1"/>
    <col min="12550" max="12550" width="15.28515625" style="183" bestFit="1" customWidth="1"/>
    <col min="12551" max="12551" width="13.85546875" style="183" bestFit="1" customWidth="1"/>
    <col min="12552" max="12554" width="7.7109375" style="183" customWidth="1"/>
    <col min="12555" max="12555" width="8.85546875" style="183" customWidth="1"/>
    <col min="12556" max="12559" width="7.7109375" style="183" customWidth="1"/>
    <col min="12560" max="12560" width="8.85546875" style="183" customWidth="1"/>
    <col min="12561" max="12563" width="7.7109375" style="183" customWidth="1"/>
    <col min="12564" max="12564" width="9.5703125" style="183" customWidth="1"/>
    <col min="12565" max="12565" width="8.85546875" style="183" customWidth="1"/>
    <col min="12566" max="12569" width="7.7109375" style="183" customWidth="1"/>
    <col min="12570" max="12570" width="9" style="183" bestFit="1" customWidth="1"/>
    <col min="12571" max="12799" width="16.5703125" style="183"/>
    <col min="12800" max="12800" width="3.7109375" style="183" customWidth="1"/>
    <col min="12801" max="12801" width="20.7109375" style="183" bestFit="1" customWidth="1"/>
    <col min="12802" max="12802" width="27.5703125" style="183" bestFit="1" customWidth="1"/>
    <col min="12803" max="12803" width="13" style="183" bestFit="1" customWidth="1"/>
    <col min="12804" max="12804" width="12.85546875" style="183" customWidth="1"/>
    <col min="12805" max="12805" width="15" style="183" bestFit="1" customWidth="1"/>
    <col min="12806" max="12806" width="15.28515625" style="183" bestFit="1" customWidth="1"/>
    <col min="12807" max="12807" width="13.85546875" style="183" bestFit="1" customWidth="1"/>
    <col min="12808" max="12810" width="7.7109375" style="183" customWidth="1"/>
    <col min="12811" max="12811" width="8.85546875" style="183" customWidth="1"/>
    <col min="12812" max="12815" width="7.7109375" style="183" customWidth="1"/>
    <col min="12816" max="12816" width="8.85546875" style="183" customWidth="1"/>
    <col min="12817" max="12819" width="7.7109375" style="183" customWidth="1"/>
    <col min="12820" max="12820" width="9.5703125" style="183" customWidth="1"/>
    <col min="12821" max="12821" width="8.85546875" style="183" customWidth="1"/>
    <col min="12822" max="12825" width="7.7109375" style="183" customWidth="1"/>
    <col min="12826" max="12826" width="9" style="183" bestFit="1" customWidth="1"/>
    <col min="12827" max="13055" width="16.5703125" style="183"/>
    <col min="13056" max="13056" width="3.7109375" style="183" customWidth="1"/>
    <col min="13057" max="13057" width="20.7109375" style="183" bestFit="1" customWidth="1"/>
    <col min="13058" max="13058" width="27.5703125" style="183" bestFit="1" customWidth="1"/>
    <col min="13059" max="13059" width="13" style="183" bestFit="1" customWidth="1"/>
    <col min="13060" max="13060" width="12.85546875" style="183" customWidth="1"/>
    <col min="13061" max="13061" width="15" style="183" bestFit="1" customWidth="1"/>
    <col min="13062" max="13062" width="15.28515625" style="183" bestFit="1" customWidth="1"/>
    <col min="13063" max="13063" width="13.85546875" style="183" bestFit="1" customWidth="1"/>
    <col min="13064" max="13066" width="7.7109375" style="183" customWidth="1"/>
    <col min="13067" max="13067" width="8.85546875" style="183" customWidth="1"/>
    <col min="13068" max="13071" width="7.7109375" style="183" customWidth="1"/>
    <col min="13072" max="13072" width="8.85546875" style="183" customWidth="1"/>
    <col min="13073" max="13075" width="7.7109375" style="183" customWidth="1"/>
    <col min="13076" max="13076" width="9.5703125" style="183" customWidth="1"/>
    <col min="13077" max="13077" width="8.85546875" style="183" customWidth="1"/>
    <col min="13078" max="13081" width="7.7109375" style="183" customWidth="1"/>
    <col min="13082" max="13082" width="9" style="183" bestFit="1" customWidth="1"/>
    <col min="13083" max="13311" width="16.5703125" style="183"/>
    <col min="13312" max="13312" width="3.7109375" style="183" customWidth="1"/>
    <col min="13313" max="13313" width="20.7109375" style="183" bestFit="1" customWidth="1"/>
    <col min="13314" max="13314" width="27.5703125" style="183" bestFit="1" customWidth="1"/>
    <col min="13315" max="13315" width="13" style="183" bestFit="1" customWidth="1"/>
    <col min="13316" max="13316" width="12.85546875" style="183" customWidth="1"/>
    <col min="13317" max="13317" width="15" style="183" bestFit="1" customWidth="1"/>
    <col min="13318" max="13318" width="15.28515625" style="183" bestFit="1" customWidth="1"/>
    <col min="13319" max="13319" width="13.85546875" style="183" bestFit="1" customWidth="1"/>
    <col min="13320" max="13322" width="7.7109375" style="183" customWidth="1"/>
    <col min="13323" max="13323" width="8.85546875" style="183" customWidth="1"/>
    <col min="13324" max="13327" width="7.7109375" style="183" customWidth="1"/>
    <col min="13328" max="13328" width="8.85546875" style="183" customWidth="1"/>
    <col min="13329" max="13331" width="7.7109375" style="183" customWidth="1"/>
    <col min="13332" max="13332" width="9.5703125" style="183" customWidth="1"/>
    <col min="13333" max="13333" width="8.85546875" style="183" customWidth="1"/>
    <col min="13334" max="13337" width="7.7109375" style="183" customWidth="1"/>
    <col min="13338" max="13338" width="9" style="183" bestFit="1" customWidth="1"/>
    <col min="13339" max="13567" width="16.5703125" style="183"/>
    <col min="13568" max="13568" width="3.7109375" style="183" customWidth="1"/>
    <col min="13569" max="13569" width="20.7109375" style="183" bestFit="1" customWidth="1"/>
    <col min="13570" max="13570" width="27.5703125" style="183" bestFit="1" customWidth="1"/>
    <col min="13571" max="13571" width="13" style="183" bestFit="1" customWidth="1"/>
    <col min="13572" max="13572" width="12.85546875" style="183" customWidth="1"/>
    <col min="13573" max="13573" width="15" style="183" bestFit="1" customWidth="1"/>
    <col min="13574" max="13574" width="15.28515625" style="183" bestFit="1" customWidth="1"/>
    <col min="13575" max="13575" width="13.85546875" style="183" bestFit="1" customWidth="1"/>
    <col min="13576" max="13578" width="7.7109375" style="183" customWidth="1"/>
    <col min="13579" max="13579" width="8.85546875" style="183" customWidth="1"/>
    <col min="13580" max="13583" width="7.7109375" style="183" customWidth="1"/>
    <col min="13584" max="13584" width="8.85546875" style="183" customWidth="1"/>
    <col min="13585" max="13587" width="7.7109375" style="183" customWidth="1"/>
    <col min="13588" max="13588" width="9.5703125" style="183" customWidth="1"/>
    <col min="13589" max="13589" width="8.85546875" style="183" customWidth="1"/>
    <col min="13590" max="13593" width="7.7109375" style="183" customWidth="1"/>
    <col min="13594" max="13594" width="9" style="183" bestFit="1" customWidth="1"/>
    <col min="13595" max="13823" width="16.5703125" style="183"/>
    <col min="13824" max="13824" width="3.7109375" style="183" customWidth="1"/>
    <col min="13825" max="13825" width="20.7109375" style="183" bestFit="1" customWidth="1"/>
    <col min="13826" max="13826" width="27.5703125" style="183" bestFit="1" customWidth="1"/>
    <col min="13827" max="13827" width="13" style="183" bestFit="1" customWidth="1"/>
    <col min="13828" max="13828" width="12.85546875" style="183" customWidth="1"/>
    <col min="13829" max="13829" width="15" style="183" bestFit="1" customWidth="1"/>
    <col min="13830" max="13830" width="15.28515625" style="183" bestFit="1" customWidth="1"/>
    <col min="13831" max="13831" width="13.85546875" style="183" bestFit="1" customWidth="1"/>
    <col min="13832" max="13834" width="7.7109375" style="183" customWidth="1"/>
    <col min="13835" max="13835" width="8.85546875" style="183" customWidth="1"/>
    <col min="13836" max="13839" width="7.7109375" style="183" customWidth="1"/>
    <col min="13840" max="13840" width="8.85546875" style="183" customWidth="1"/>
    <col min="13841" max="13843" width="7.7109375" style="183" customWidth="1"/>
    <col min="13844" max="13844" width="9.5703125" style="183" customWidth="1"/>
    <col min="13845" max="13845" width="8.85546875" style="183" customWidth="1"/>
    <col min="13846" max="13849" width="7.7109375" style="183" customWidth="1"/>
    <col min="13850" max="13850" width="9" style="183" bestFit="1" customWidth="1"/>
    <col min="13851" max="14079" width="16.5703125" style="183"/>
    <col min="14080" max="14080" width="3.7109375" style="183" customWidth="1"/>
    <col min="14081" max="14081" width="20.7109375" style="183" bestFit="1" customWidth="1"/>
    <col min="14082" max="14082" width="27.5703125" style="183" bestFit="1" customWidth="1"/>
    <col min="14083" max="14083" width="13" style="183" bestFit="1" customWidth="1"/>
    <col min="14084" max="14084" width="12.85546875" style="183" customWidth="1"/>
    <col min="14085" max="14085" width="15" style="183" bestFit="1" customWidth="1"/>
    <col min="14086" max="14086" width="15.28515625" style="183" bestFit="1" customWidth="1"/>
    <col min="14087" max="14087" width="13.85546875" style="183" bestFit="1" customWidth="1"/>
    <col min="14088" max="14090" width="7.7109375" style="183" customWidth="1"/>
    <col min="14091" max="14091" width="8.85546875" style="183" customWidth="1"/>
    <col min="14092" max="14095" width="7.7109375" style="183" customWidth="1"/>
    <col min="14096" max="14096" width="8.85546875" style="183" customWidth="1"/>
    <col min="14097" max="14099" width="7.7109375" style="183" customWidth="1"/>
    <col min="14100" max="14100" width="9.5703125" style="183" customWidth="1"/>
    <col min="14101" max="14101" width="8.85546875" style="183" customWidth="1"/>
    <col min="14102" max="14105" width="7.7109375" style="183" customWidth="1"/>
    <col min="14106" max="14106" width="9" style="183" bestFit="1" customWidth="1"/>
    <col min="14107" max="14335" width="16.5703125" style="183"/>
    <col min="14336" max="14336" width="3.7109375" style="183" customWidth="1"/>
    <col min="14337" max="14337" width="20.7109375" style="183" bestFit="1" customWidth="1"/>
    <col min="14338" max="14338" width="27.5703125" style="183" bestFit="1" customWidth="1"/>
    <col min="14339" max="14339" width="13" style="183" bestFit="1" customWidth="1"/>
    <col min="14340" max="14340" width="12.85546875" style="183" customWidth="1"/>
    <col min="14341" max="14341" width="15" style="183" bestFit="1" customWidth="1"/>
    <col min="14342" max="14342" width="15.28515625" style="183" bestFit="1" customWidth="1"/>
    <col min="14343" max="14343" width="13.85546875" style="183" bestFit="1" customWidth="1"/>
    <col min="14344" max="14346" width="7.7109375" style="183" customWidth="1"/>
    <col min="14347" max="14347" width="8.85546875" style="183" customWidth="1"/>
    <col min="14348" max="14351" width="7.7109375" style="183" customWidth="1"/>
    <col min="14352" max="14352" width="8.85546875" style="183" customWidth="1"/>
    <col min="14353" max="14355" width="7.7109375" style="183" customWidth="1"/>
    <col min="14356" max="14356" width="9.5703125" style="183" customWidth="1"/>
    <col min="14357" max="14357" width="8.85546875" style="183" customWidth="1"/>
    <col min="14358" max="14361" width="7.7109375" style="183" customWidth="1"/>
    <col min="14362" max="14362" width="9" style="183" bestFit="1" customWidth="1"/>
    <col min="14363" max="14591" width="16.5703125" style="183"/>
    <col min="14592" max="14592" width="3.7109375" style="183" customWidth="1"/>
    <col min="14593" max="14593" width="20.7109375" style="183" bestFit="1" customWidth="1"/>
    <col min="14594" max="14594" width="27.5703125" style="183" bestFit="1" customWidth="1"/>
    <col min="14595" max="14595" width="13" style="183" bestFit="1" customWidth="1"/>
    <col min="14596" max="14596" width="12.85546875" style="183" customWidth="1"/>
    <col min="14597" max="14597" width="15" style="183" bestFit="1" customWidth="1"/>
    <col min="14598" max="14598" width="15.28515625" style="183" bestFit="1" customWidth="1"/>
    <col min="14599" max="14599" width="13.85546875" style="183" bestFit="1" customWidth="1"/>
    <col min="14600" max="14602" width="7.7109375" style="183" customWidth="1"/>
    <col min="14603" max="14603" width="8.85546875" style="183" customWidth="1"/>
    <col min="14604" max="14607" width="7.7109375" style="183" customWidth="1"/>
    <col min="14608" max="14608" width="8.85546875" style="183" customWidth="1"/>
    <col min="14609" max="14611" width="7.7109375" style="183" customWidth="1"/>
    <col min="14612" max="14612" width="9.5703125" style="183" customWidth="1"/>
    <col min="14613" max="14613" width="8.85546875" style="183" customWidth="1"/>
    <col min="14614" max="14617" width="7.7109375" style="183" customWidth="1"/>
    <col min="14618" max="14618" width="9" style="183" bestFit="1" customWidth="1"/>
    <col min="14619" max="14847" width="16.5703125" style="183"/>
    <col min="14848" max="14848" width="3.7109375" style="183" customWidth="1"/>
    <col min="14849" max="14849" width="20.7109375" style="183" bestFit="1" customWidth="1"/>
    <col min="14850" max="14850" width="27.5703125" style="183" bestFit="1" customWidth="1"/>
    <col min="14851" max="14851" width="13" style="183" bestFit="1" customWidth="1"/>
    <col min="14852" max="14852" width="12.85546875" style="183" customWidth="1"/>
    <col min="14853" max="14853" width="15" style="183" bestFit="1" customWidth="1"/>
    <col min="14854" max="14854" width="15.28515625" style="183" bestFit="1" customWidth="1"/>
    <col min="14855" max="14855" width="13.85546875" style="183" bestFit="1" customWidth="1"/>
    <col min="14856" max="14858" width="7.7109375" style="183" customWidth="1"/>
    <col min="14859" max="14859" width="8.85546875" style="183" customWidth="1"/>
    <col min="14860" max="14863" width="7.7109375" style="183" customWidth="1"/>
    <col min="14864" max="14864" width="8.85546875" style="183" customWidth="1"/>
    <col min="14865" max="14867" width="7.7109375" style="183" customWidth="1"/>
    <col min="14868" max="14868" width="9.5703125" style="183" customWidth="1"/>
    <col min="14869" max="14869" width="8.85546875" style="183" customWidth="1"/>
    <col min="14870" max="14873" width="7.7109375" style="183" customWidth="1"/>
    <col min="14874" max="14874" width="9" style="183" bestFit="1" customWidth="1"/>
    <col min="14875" max="15103" width="16.5703125" style="183"/>
    <col min="15104" max="15104" width="3.7109375" style="183" customWidth="1"/>
    <col min="15105" max="15105" width="20.7109375" style="183" bestFit="1" customWidth="1"/>
    <col min="15106" max="15106" width="27.5703125" style="183" bestFit="1" customWidth="1"/>
    <col min="15107" max="15107" width="13" style="183" bestFit="1" customWidth="1"/>
    <col min="15108" max="15108" width="12.85546875" style="183" customWidth="1"/>
    <col min="15109" max="15109" width="15" style="183" bestFit="1" customWidth="1"/>
    <col min="15110" max="15110" width="15.28515625" style="183" bestFit="1" customWidth="1"/>
    <col min="15111" max="15111" width="13.85546875" style="183" bestFit="1" customWidth="1"/>
    <col min="15112" max="15114" width="7.7109375" style="183" customWidth="1"/>
    <col min="15115" max="15115" width="8.85546875" style="183" customWidth="1"/>
    <col min="15116" max="15119" width="7.7109375" style="183" customWidth="1"/>
    <col min="15120" max="15120" width="8.85546875" style="183" customWidth="1"/>
    <col min="15121" max="15123" width="7.7109375" style="183" customWidth="1"/>
    <col min="15124" max="15124" width="9.5703125" style="183" customWidth="1"/>
    <col min="15125" max="15125" width="8.85546875" style="183" customWidth="1"/>
    <col min="15126" max="15129" width="7.7109375" style="183" customWidth="1"/>
    <col min="15130" max="15130" width="9" style="183" bestFit="1" customWidth="1"/>
    <col min="15131" max="15359" width="16.5703125" style="183"/>
    <col min="15360" max="15360" width="3.7109375" style="183" customWidth="1"/>
    <col min="15361" max="15361" width="20.7109375" style="183" bestFit="1" customWidth="1"/>
    <col min="15362" max="15362" width="27.5703125" style="183" bestFit="1" customWidth="1"/>
    <col min="15363" max="15363" width="13" style="183" bestFit="1" customWidth="1"/>
    <col min="15364" max="15364" width="12.85546875" style="183" customWidth="1"/>
    <col min="15365" max="15365" width="15" style="183" bestFit="1" customWidth="1"/>
    <col min="15366" max="15366" width="15.28515625" style="183" bestFit="1" customWidth="1"/>
    <col min="15367" max="15367" width="13.85546875" style="183" bestFit="1" customWidth="1"/>
    <col min="15368" max="15370" width="7.7109375" style="183" customWidth="1"/>
    <col min="15371" max="15371" width="8.85546875" style="183" customWidth="1"/>
    <col min="15372" max="15375" width="7.7109375" style="183" customWidth="1"/>
    <col min="15376" max="15376" width="8.85546875" style="183" customWidth="1"/>
    <col min="15377" max="15379" width="7.7109375" style="183" customWidth="1"/>
    <col min="15380" max="15380" width="9.5703125" style="183" customWidth="1"/>
    <col min="15381" max="15381" width="8.85546875" style="183" customWidth="1"/>
    <col min="15382" max="15385" width="7.7109375" style="183" customWidth="1"/>
    <col min="15386" max="15386" width="9" style="183" bestFit="1" customWidth="1"/>
    <col min="15387" max="15615" width="16.5703125" style="183"/>
    <col min="15616" max="15616" width="3.7109375" style="183" customWidth="1"/>
    <col min="15617" max="15617" width="20.7109375" style="183" bestFit="1" customWidth="1"/>
    <col min="15618" max="15618" width="27.5703125" style="183" bestFit="1" customWidth="1"/>
    <col min="15619" max="15619" width="13" style="183" bestFit="1" customWidth="1"/>
    <col min="15620" max="15620" width="12.85546875" style="183" customWidth="1"/>
    <col min="15621" max="15621" width="15" style="183" bestFit="1" customWidth="1"/>
    <col min="15622" max="15622" width="15.28515625" style="183" bestFit="1" customWidth="1"/>
    <col min="15623" max="15623" width="13.85546875" style="183" bestFit="1" customWidth="1"/>
    <col min="15624" max="15626" width="7.7109375" style="183" customWidth="1"/>
    <col min="15627" max="15627" width="8.85546875" style="183" customWidth="1"/>
    <col min="15628" max="15631" width="7.7109375" style="183" customWidth="1"/>
    <col min="15632" max="15632" width="8.85546875" style="183" customWidth="1"/>
    <col min="15633" max="15635" width="7.7109375" style="183" customWidth="1"/>
    <col min="15636" max="15636" width="9.5703125" style="183" customWidth="1"/>
    <col min="15637" max="15637" width="8.85546875" style="183" customWidth="1"/>
    <col min="15638" max="15641" width="7.7109375" style="183" customWidth="1"/>
    <col min="15642" max="15642" width="9" style="183" bestFit="1" customWidth="1"/>
    <col min="15643" max="15871" width="16.5703125" style="183"/>
    <col min="15872" max="15872" width="3.7109375" style="183" customWidth="1"/>
    <col min="15873" max="15873" width="20.7109375" style="183" bestFit="1" customWidth="1"/>
    <col min="15874" max="15874" width="27.5703125" style="183" bestFit="1" customWidth="1"/>
    <col min="15875" max="15875" width="13" style="183" bestFit="1" customWidth="1"/>
    <col min="15876" max="15876" width="12.85546875" style="183" customWidth="1"/>
    <col min="15877" max="15877" width="15" style="183" bestFit="1" customWidth="1"/>
    <col min="15878" max="15878" width="15.28515625" style="183" bestFit="1" customWidth="1"/>
    <col min="15879" max="15879" width="13.85546875" style="183" bestFit="1" customWidth="1"/>
    <col min="15880" max="15882" width="7.7109375" style="183" customWidth="1"/>
    <col min="15883" max="15883" width="8.85546875" style="183" customWidth="1"/>
    <col min="15884" max="15887" width="7.7109375" style="183" customWidth="1"/>
    <col min="15888" max="15888" width="8.85546875" style="183" customWidth="1"/>
    <col min="15889" max="15891" width="7.7109375" style="183" customWidth="1"/>
    <col min="15892" max="15892" width="9.5703125" style="183" customWidth="1"/>
    <col min="15893" max="15893" width="8.85546875" style="183" customWidth="1"/>
    <col min="15894" max="15897" width="7.7109375" style="183" customWidth="1"/>
    <col min="15898" max="15898" width="9" style="183" bestFit="1" customWidth="1"/>
    <col min="15899" max="16127" width="16.5703125" style="183"/>
    <col min="16128" max="16128" width="3.7109375" style="183" customWidth="1"/>
    <col min="16129" max="16129" width="20.7109375" style="183" bestFit="1" customWidth="1"/>
    <col min="16130" max="16130" width="27.5703125" style="183" bestFit="1" customWidth="1"/>
    <col min="16131" max="16131" width="13" style="183" bestFit="1" customWidth="1"/>
    <col min="16132" max="16132" width="12.85546875" style="183" customWidth="1"/>
    <col min="16133" max="16133" width="15" style="183" bestFit="1" customWidth="1"/>
    <col min="16134" max="16134" width="15.28515625" style="183" bestFit="1" customWidth="1"/>
    <col min="16135" max="16135" width="13.85546875" style="183" bestFit="1" customWidth="1"/>
    <col min="16136" max="16138" width="7.7109375" style="183" customWidth="1"/>
    <col min="16139" max="16139" width="8.85546875" style="183" customWidth="1"/>
    <col min="16140" max="16143" width="7.7109375" style="183" customWidth="1"/>
    <col min="16144" max="16144" width="8.85546875" style="183" customWidth="1"/>
    <col min="16145" max="16147" width="7.7109375" style="183" customWidth="1"/>
    <col min="16148" max="16148" width="9.5703125" style="183" customWidth="1"/>
    <col min="16149" max="16149" width="8.85546875" style="183" customWidth="1"/>
    <col min="16150" max="16153" width="7.7109375" style="183" customWidth="1"/>
    <col min="16154" max="16154" width="9" style="183" bestFit="1" customWidth="1"/>
    <col min="16155" max="16384" width="16.5703125" style="183"/>
  </cols>
  <sheetData>
    <row r="1" spans="2:26" ht="15" customHeight="1" x14ac:dyDescent="0.25"/>
    <row r="2" spans="2:26" s="184" customFormat="1" ht="15" customHeight="1" x14ac:dyDescent="0.25"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</row>
    <row r="3" spans="2:26" s="184" customFormat="1" ht="15" customHeight="1" x14ac:dyDescent="0.25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2:26" s="184" customFormat="1" ht="15" customHeight="1" x14ac:dyDescent="0.2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</row>
    <row r="5" spans="2:26" s="184" customFormat="1" ht="36" customHeight="1" x14ac:dyDescent="0.25">
      <c r="B5" s="242" t="s">
        <v>176</v>
      </c>
      <c r="C5" s="242"/>
      <c r="D5" s="242"/>
      <c r="E5" s="242"/>
      <c r="F5" s="242"/>
      <c r="G5" s="242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</row>
    <row r="6" spans="2:26" s="184" customFormat="1" ht="18" customHeight="1" x14ac:dyDescent="0.25">
      <c r="B6" s="185"/>
      <c r="C6" s="244" t="str">
        <f>actualizaciones!B7</f>
        <v>julio 2014</v>
      </c>
      <c r="D6" s="244"/>
      <c r="E6" s="244"/>
      <c r="F6" s="185"/>
      <c r="G6" s="185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</row>
    <row r="7" spans="2:26" ht="30" customHeight="1" x14ac:dyDescent="0.25">
      <c r="B7" s="186" t="s">
        <v>177</v>
      </c>
      <c r="C7" s="106" t="s">
        <v>178</v>
      </c>
      <c r="D7" s="186" t="s">
        <v>148</v>
      </c>
      <c r="E7" s="106" t="s">
        <v>179</v>
      </c>
      <c r="F7" s="186" t="s">
        <v>180</v>
      </c>
      <c r="G7" s="106" t="s">
        <v>181</v>
      </c>
    </row>
    <row r="8" spans="2:26" ht="15" customHeight="1" x14ac:dyDescent="0.25">
      <c r="B8" s="187" t="s">
        <v>27</v>
      </c>
      <c r="C8" s="188">
        <f t="shared" ref="C8:C39" si="0">D8+E8+F8+G8</f>
        <v>46151</v>
      </c>
      <c r="D8" s="189">
        <v>33081</v>
      </c>
      <c r="E8" s="188">
        <v>13034</v>
      </c>
      <c r="F8" s="189">
        <v>22</v>
      </c>
      <c r="G8" s="188">
        <v>14</v>
      </c>
    </row>
    <row r="9" spans="2:26" ht="15" customHeight="1" x14ac:dyDescent="0.25">
      <c r="B9" s="187" t="s">
        <v>182</v>
      </c>
      <c r="C9" s="188">
        <f t="shared" si="0"/>
        <v>17</v>
      </c>
      <c r="D9" s="189">
        <v>0</v>
      </c>
      <c r="E9" s="188">
        <v>0</v>
      </c>
      <c r="F9" s="189">
        <v>0</v>
      </c>
      <c r="G9" s="188">
        <v>17</v>
      </c>
    </row>
    <row r="10" spans="2:26" ht="15" customHeight="1" x14ac:dyDescent="0.25">
      <c r="B10" s="187" t="s">
        <v>183</v>
      </c>
      <c r="C10" s="188">
        <f t="shared" si="0"/>
        <v>123</v>
      </c>
      <c r="D10" s="189">
        <v>18</v>
      </c>
      <c r="E10" s="188">
        <v>24</v>
      </c>
      <c r="F10" s="189">
        <v>0</v>
      </c>
      <c r="G10" s="188">
        <v>81</v>
      </c>
    </row>
    <row r="11" spans="2:26" ht="15" customHeight="1" x14ac:dyDescent="0.25">
      <c r="B11" s="187" t="s">
        <v>28</v>
      </c>
      <c r="C11" s="188">
        <f t="shared" si="0"/>
        <v>39184</v>
      </c>
      <c r="D11" s="189">
        <v>16581</v>
      </c>
      <c r="E11" s="188">
        <v>22583</v>
      </c>
      <c r="F11" s="189">
        <v>0</v>
      </c>
      <c r="G11" s="188">
        <v>20</v>
      </c>
      <c r="H11" s="190"/>
      <c r="I11" s="190"/>
      <c r="J11" s="190"/>
      <c r="K11" s="190"/>
      <c r="L11" s="190"/>
      <c r="M11" s="190"/>
      <c r="N11" s="190"/>
      <c r="O11" s="190"/>
    </row>
    <row r="12" spans="2:26" ht="15" customHeight="1" x14ac:dyDescent="0.25">
      <c r="B12" s="187" t="s">
        <v>184</v>
      </c>
      <c r="C12" s="188">
        <f t="shared" si="0"/>
        <v>274</v>
      </c>
      <c r="D12" s="189">
        <v>234</v>
      </c>
      <c r="E12" s="188">
        <v>0</v>
      </c>
      <c r="F12" s="189">
        <v>0</v>
      </c>
      <c r="G12" s="188">
        <v>40</v>
      </c>
      <c r="H12" s="190"/>
      <c r="I12" s="190"/>
      <c r="J12" s="190"/>
      <c r="K12" s="190"/>
      <c r="L12" s="190"/>
      <c r="M12" s="190"/>
      <c r="N12" s="190"/>
      <c r="O12" s="190"/>
    </row>
    <row r="13" spans="2:26" ht="15" customHeight="1" x14ac:dyDescent="0.2">
      <c r="B13" s="187" t="s">
        <v>185</v>
      </c>
      <c r="C13" s="188">
        <f t="shared" si="0"/>
        <v>1028</v>
      </c>
      <c r="D13" s="189">
        <v>986</v>
      </c>
      <c r="E13" s="188">
        <v>30</v>
      </c>
      <c r="F13" s="189">
        <v>0</v>
      </c>
      <c r="G13" s="188">
        <v>12</v>
      </c>
      <c r="H13" s="191"/>
      <c r="I13" s="191"/>
      <c r="J13" s="191"/>
      <c r="K13" s="191"/>
      <c r="L13" s="191"/>
      <c r="M13" s="191"/>
      <c r="N13" s="191"/>
      <c r="O13" s="191"/>
    </row>
    <row r="14" spans="2:26" ht="15" customHeight="1" x14ac:dyDescent="0.2">
      <c r="B14" s="187" t="s">
        <v>186</v>
      </c>
      <c r="C14" s="188">
        <f t="shared" si="0"/>
        <v>51</v>
      </c>
      <c r="D14" s="189">
        <v>0</v>
      </c>
      <c r="E14" s="188">
        <v>4</v>
      </c>
      <c r="F14" s="189">
        <v>0</v>
      </c>
      <c r="G14" s="188">
        <v>47</v>
      </c>
      <c r="H14" s="192"/>
      <c r="I14" s="192"/>
      <c r="J14" s="192"/>
      <c r="K14" s="192"/>
      <c r="L14" s="192"/>
      <c r="M14" s="192"/>
      <c r="N14" s="192"/>
      <c r="O14" s="192"/>
    </row>
    <row r="15" spans="2:26" ht="15" customHeight="1" x14ac:dyDescent="0.2">
      <c r="B15" s="187" t="s">
        <v>187</v>
      </c>
      <c r="C15" s="188">
        <f t="shared" si="0"/>
        <v>205</v>
      </c>
      <c r="D15" s="189">
        <v>46</v>
      </c>
      <c r="E15" s="188">
        <v>16</v>
      </c>
      <c r="F15" s="189">
        <v>108</v>
      </c>
      <c r="G15" s="188">
        <v>35</v>
      </c>
      <c r="H15" s="192"/>
      <c r="I15" s="192"/>
      <c r="J15" s="192"/>
      <c r="K15" s="192"/>
      <c r="L15" s="192"/>
      <c r="M15" s="192"/>
      <c r="N15" s="192"/>
      <c r="O15" s="192"/>
    </row>
    <row r="16" spans="2:26" ht="15" customHeight="1" x14ac:dyDescent="0.2">
      <c r="B16" s="187" t="s">
        <v>188</v>
      </c>
      <c r="C16" s="188">
        <f t="shared" si="0"/>
        <v>1495</v>
      </c>
      <c r="D16" s="189">
        <v>930</v>
      </c>
      <c r="E16" s="188">
        <v>460</v>
      </c>
      <c r="F16" s="189">
        <v>38</v>
      </c>
      <c r="G16" s="188">
        <v>67</v>
      </c>
      <c r="H16" s="192"/>
      <c r="I16" s="192"/>
      <c r="J16" s="192"/>
      <c r="K16" s="192"/>
      <c r="L16" s="192"/>
      <c r="M16" s="192"/>
      <c r="N16" s="192"/>
      <c r="O16" s="192"/>
    </row>
    <row r="17" spans="2:15" ht="15" customHeight="1" x14ac:dyDescent="0.2">
      <c r="B17" s="187" t="s">
        <v>189</v>
      </c>
      <c r="C17" s="188">
        <f t="shared" si="0"/>
        <v>4</v>
      </c>
      <c r="D17" s="189">
        <v>0</v>
      </c>
      <c r="E17" s="188">
        <v>0</v>
      </c>
      <c r="F17" s="189">
        <v>0</v>
      </c>
      <c r="G17" s="188">
        <v>4</v>
      </c>
      <c r="H17" s="192"/>
      <c r="I17" s="192"/>
      <c r="J17" s="192"/>
      <c r="K17" s="192"/>
      <c r="L17" s="192"/>
      <c r="M17" s="192"/>
      <c r="N17" s="192"/>
      <c r="O17" s="192"/>
    </row>
    <row r="18" spans="2:15" ht="15" customHeight="1" x14ac:dyDescent="0.2">
      <c r="B18" s="187" t="s">
        <v>190</v>
      </c>
      <c r="C18" s="188">
        <f t="shared" si="0"/>
        <v>2317</v>
      </c>
      <c r="D18" s="189">
        <v>2261</v>
      </c>
      <c r="E18" s="188">
        <v>0</v>
      </c>
      <c r="F18" s="189">
        <v>15</v>
      </c>
      <c r="G18" s="188">
        <v>41</v>
      </c>
      <c r="H18" s="192"/>
      <c r="I18" s="192"/>
      <c r="J18" s="192"/>
      <c r="K18" s="192"/>
      <c r="L18" s="192"/>
      <c r="M18" s="192"/>
      <c r="N18" s="192"/>
      <c r="O18" s="192"/>
    </row>
    <row r="19" spans="2:15" ht="15" customHeight="1" x14ac:dyDescent="0.2">
      <c r="B19" s="187" t="s">
        <v>191</v>
      </c>
      <c r="C19" s="188">
        <f t="shared" si="0"/>
        <v>80</v>
      </c>
      <c r="D19" s="189">
        <v>0</v>
      </c>
      <c r="E19" s="188">
        <v>0</v>
      </c>
      <c r="F19" s="189">
        <v>65</v>
      </c>
      <c r="G19" s="188">
        <v>15</v>
      </c>
      <c r="H19" s="192"/>
      <c r="I19" s="192"/>
      <c r="J19" s="192"/>
      <c r="K19" s="192"/>
      <c r="L19" s="192"/>
      <c r="M19" s="192"/>
      <c r="N19" s="192"/>
      <c r="O19" s="192"/>
    </row>
    <row r="20" spans="2:15" ht="15" customHeight="1" x14ac:dyDescent="0.2">
      <c r="B20" s="187" t="s">
        <v>192</v>
      </c>
      <c r="C20" s="188">
        <f t="shared" si="0"/>
        <v>115</v>
      </c>
      <c r="D20" s="189">
        <v>16</v>
      </c>
      <c r="E20" s="188">
        <v>0</v>
      </c>
      <c r="F20" s="189">
        <v>0</v>
      </c>
      <c r="G20" s="188">
        <v>99</v>
      </c>
      <c r="H20" s="192"/>
      <c r="I20" s="192"/>
      <c r="J20" s="192"/>
      <c r="K20" s="192"/>
      <c r="L20" s="192"/>
      <c r="M20" s="192"/>
      <c r="N20" s="192"/>
      <c r="O20" s="192"/>
    </row>
    <row r="21" spans="2:15" ht="15" customHeight="1" x14ac:dyDescent="0.2">
      <c r="B21" s="187" t="s">
        <v>193</v>
      </c>
      <c r="C21" s="188">
        <f t="shared" si="0"/>
        <v>958</v>
      </c>
      <c r="D21" s="189">
        <v>680</v>
      </c>
      <c r="E21" s="188">
        <v>203</v>
      </c>
      <c r="F21" s="189">
        <v>22</v>
      </c>
      <c r="G21" s="188">
        <v>53</v>
      </c>
      <c r="H21" s="192"/>
      <c r="I21" s="192"/>
      <c r="J21" s="192"/>
      <c r="K21" s="192"/>
      <c r="L21" s="192"/>
      <c r="M21" s="192"/>
      <c r="N21" s="192"/>
      <c r="O21" s="192"/>
    </row>
    <row r="22" spans="2:15" ht="15" customHeight="1" x14ac:dyDescent="0.2">
      <c r="B22" s="187" t="s">
        <v>194</v>
      </c>
      <c r="C22" s="188">
        <f t="shared" si="0"/>
        <v>26</v>
      </c>
      <c r="D22" s="189">
        <v>0</v>
      </c>
      <c r="E22" s="188">
        <v>0</v>
      </c>
      <c r="F22" s="189">
        <v>0</v>
      </c>
      <c r="G22" s="188">
        <v>26</v>
      </c>
      <c r="H22" s="192"/>
      <c r="I22" s="192"/>
      <c r="J22" s="192"/>
      <c r="K22" s="192"/>
      <c r="L22" s="192"/>
      <c r="M22" s="192"/>
      <c r="N22" s="192"/>
      <c r="O22" s="192"/>
    </row>
    <row r="23" spans="2:15" ht="15" customHeight="1" x14ac:dyDescent="0.2">
      <c r="B23" s="187" t="s">
        <v>195</v>
      </c>
      <c r="C23" s="188">
        <f t="shared" si="0"/>
        <v>164</v>
      </c>
      <c r="D23" s="189">
        <v>67</v>
      </c>
      <c r="E23" s="188">
        <v>34</v>
      </c>
      <c r="F23" s="189">
        <v>28</v>
      </c>
      <c r="G23" s="188">
        <v>35</v>
      </c>
      <c r="H23" s="192"/>
      <c r="I23" s="192"/>
      <c r="J23" s="192"/>
      <c r="K23" s="192"/>
      <c r="L23" s="192"/>
      <c r="M23" s="192"/>
      <c r="N23" s="192"/>
      <c r="O23" s="192"/>
    </row>
    <row r="24" spans="2:15" ht="15" customHeight="1" x14ac:dyDescent="0.2">
      <c r="B24" s="187" t="s">
        <v>29</v>
      </c>
      <c r="C24" s="188">
        <f t="shared" si="0"/>
        <v>21379</v>
      </c>
      <c r="D24" s="189">
        <v>15626</v>
      </c>
      <c r="E24" s="188">
        <v>5753</v>
      </c>
      <c r="F24" s="189">
        <v>0</v>
      </c>
      <c r="G24" s="188">
        <v>0</v>
      </c>
      <c r="H24" s="192"/>
      <c r="I24" s="192"/>
      <c r="J24" s="192"/>
      <c r="K24" s="192"/>
      <c r="L24" s="192"/>
      <c r="M24" s="192"/>
      <c r="N24" s="192"/>
      <c r="O24" s="192"/>
    </row>
    <row r="25" spans="2:15" ht="15" customHeight="1" x14ac:dyDescent="0.2">
      <c r="B25" s="187" t="s">
        <v>196</v>
      </c>
      <c r="C25" s="188">
        <f t="shared" si="0"/>
        <v>1910</v>
      </c>
      <c r="D25" s="189">
        <v>1355</v>
      </c>
      <c r="E25" s="188">
        <v>342</v>
      </c>
      <c r="F25" s="189">
        <v>90</v>
      </c>
      <c r="G25" s="188">
        <v>123</v>
      </c>
      <c r="H25" s="192"/>
      <c r="I25" s="192"/>
      <c r="J25" s="192"/>
      <c r="K25" s="192"/>
      <c r="L25" s="192"/>
      <c r="M25" s="192"/>
      <c r="N25" s="192"/>
      <c r="O25" s="192"/>
    </row>
    <row r="26" spans="2:15" ht="15" customHeight="1" x14ac:dyDescent="0.2">
      <c r="B26" s="187" t="s">
        <v>197</v>
      </c>
      <c r="C26" s="188">
        <f t="shared" si="0"/>
        <v>77</v>
      </c>
      <c r="D26" s="189">
        <v>21</v>
      </c>
      <c r="E26" s="188">
        <v>7</v>
      </c>
      <c r="F26" s="189">
        <v>20</v>
      </c>
      <c r="G26" s="188">
        <v>29</v>
      </c>
      <c r="H26" s="192"/>
      <c r="I26" s="192"/>
      <c r="J26" s="192"/>
      <c r="K26" s="192"/>
      <c r="L26" s="192"/>
      <c r="M26" s="192"/>
      <c r="N26" s="192"/>
      <c r="O26" s="192"/>
    </row>
    <row r="27" spans="2:15" ht="15" customHeight="1" x14ac:dyDescent="0.2">
      <c r="B27" s="187" t="s">
        <v>198</v>
      </c>
      <c r="C27" s="188">
        <f t="shared" si="0"/>
        <v>38</v>
      </c>
      <c r="D27" s="189">
        <v>0</v>
      </c>
      <c r="E27" s="188">
        <v>9</v>
      </c>
      <c r="F27" s="189">
        <v>16</v>
      </c>
      <c r="G27" s="188">
        <v>13</v>
      </c>
      <c r="H27" s="192"/>
      <c r="I27" s="192"/>
      <c r="J27" s="192"/>
      <c r="K27" s="192"/>
      <c r="L27" s="192"/>
      <c r="M27" s="192"/>
      <c r="N27" s="192"/>
      <c r="O27" s="192"/>
    </row>
    <row r="28" spans="2:15" ht="15" customHeight="1" x14ac:dyDescent="0.2">
      <c r="B28" s="187" t="s">
        <v>199</v>
      </c>
      <c r="C28" s="188">
        <f t="shared" si="0"/>
        <v>4621</v>
      </c>
      <c r="D28" s="189">
        <v>1702</v>
      </c>
      <c r="E28" s="188">
        <v>2859</v>
      </c>
      <c r="F28" s="189">
        <v>32</v>
      </c>
      <c r="G28" s="188">
        <v>28</v>
      </c>
      <c r="H28" s="192"/>
      <c r="I28" s="192"/>
      <c r="J28" s="192"/>
      <c r="K28" s="192"/>
      <c r="L28" s="192"/>
      <c r="M28" s="192"/>
      <c r="N28" s="192"/>
      <c r="O28" s="192"/>
    </row>
    <row r="29" spans="2:15" ht="15" customHeight="1" x14ac:dyDescent="0.2">
      <c r="B29" s="187" t="s">
        <v>200</v>
      </c>
      <c r="C29" s="188">
        <f t="shared" si="0"/>
        <v>2669</v>
      </c>
      <c r="D29" s="189">
        <v>2651</v>
      </c>
      <c r="E29" s="188">
        <v>10</v>
      </c>
      <c r="F29" s="189">
        <v>0</v>
      </c>
      <c r="G29" s="188">
        <v>8</v>
      </c>
      <c r="H29" s="192"/>
      <c r="I29" s="192"/>
      <c r="J29" s="192"/>
      <c r="K29" s="192"/>
      <c r="L29" s="192"/>
      <c r="M29" s="192"/>
      <c r="N29" s="192"/>
      <c r="O29" s="192"/>
    </row>
    <row r="30" spans="2:15" ht="15" customHeight="1" x14ac:dyDescent="0.2">
      <c r="B30" s="187" t="s">
        <v>201</v>
      </c>
      <c r="C30" s="188">
        <f t="shared" si="0"/>
        <v>810</v>
      </c>
      <c r="D30" s="189">
        <v>804</v>
      </c>
      <c r="E30" s="188">
        <v>6</v>
      </c>
      <c r="F30" s="189">
        <v>0</v>
      </c>
      <c r="G30" s="188">
        <v>0</v>
      </c>
      <c r="H30" s="192"/>
      <c r="I30" s="192"/>
      <c r="J30" s="192"/>
      <c r="K30" s="192"/>
      <c r="L30" s="192"/>
      <c r="M30" s="192"/>
      <c r="N30" s="192"/>
      <c r="O30" s="192"/>
    </row>
    <row r="31" spans="2:15" ht="15" customHeight="1" x14ac:dyDescent="0.2">
      <c r="B31" s="187" t="s">
        <v>202</v>
      </c>
      <c r="C31" s="188">
        <f t="shared" si="0"/>
        <v>7191</v>
      </c>
      <c r="D31" s="189">
        <v>4459</v>
      </c>
      <c r="E31" s="188">
        <v>2732</v>
      </c>
      <c r="F31" s="189">
        <v>0</v>
      </c>
      <c r="G31" s="188">
        <v>0</v>
      </c>
      <c r="H31" s="192"/>
      <c r="I31" s="192"/>
      <c r="J31" s="192"/>
      <c r="K31" s="192"/>
      <c r="L31" s="192"/>
      <c r="M31" s="192"/>
      <c r="N31" s="192"/>
      <c r="O31" s="192"/>
    </row>
    <row r="32" spans="2:15" ht="15" customHeight="1" x14ac:dyDescent="0.2">
      <c r="B32" s="187" t="s">
        <v>203</v>
      </c>
      <c r="C32" s="188">
        <f t="shared" si="0"/>
        <v>18</v>
      </c>
      <c r="D32" s="189">
        <v>14</v>
      </c>
      <c r="E32" s="188">
        <v>0</v>
      </c>
      <c r="F32" s="189">
        <v>0</v>
      </c>
      <c r="G32" s="188">
        <v>4</v>
      </c>
      <c r="H32" s="192"/>
      <c r="I32" s="192"/>
      <c r="J32" s="192"/>
      <c r="K32" s="192"/>
      <c r="L32" s="192"/>
      <c r="M32" s="192"/>
      <c r="N32" s="192"/>
      <c r="O32" s="192"/>
    </row>
    <row r="33" spans="2:26" ht="15" customHeight="1" x14ac:dyDescent="0.2">
      <c r="B33" s="187" t="s">
        <v>204</v>
      </c>
      <c r="C33" s="188">
        <f t="shared" si="0"/>
        <v>143</v>
      </c>
      <c r="D33" s="189">
        <v>98</v>
      </c>
      <c r="E33" s="188">
        <v>10</v>
      </c>
      <c r="F33" s="189">
        <v>24</v>
      </c>
      <c r="G33" s="188">
        <v>11</v>
      </c>
      <c r="H33" s="192"/>
      <c r="I33" s="192"/>
      <c r="J33" s="192"/>
      <c r="K33" s="192"/>
      <c r="L33" s="192"/>
      <c r="M33" s="192"/>
      <c r="N33" s="192"/>
      <c r="O33" s="192"/>
    </row>
    <row r="34" spans="2:26" ht="15" customHeight="1" x14ac:dyDescent="0.2">
      <c r="B34" s="187" t="s">
        <v>205</v>
      </c>
      <c r="C34" s="188">
        <f t="shared" si="0"/>
        <v>306</v>
      </c>
      <c r="D34" s="189">
        <v>0</v>
      </c>
      <c r="E34" s="188">
        <v>272</v>
      </c>
      <c r="F34" s="189">
        <v>0</v>
      </c>
      <c r="G34" s="188">
        <v>34</v>
      </c>
      <c r="H34" s="192"/>
      <c r="I34" s="192"/>
      <c r="J34" s="192"/>
      <c r="K34" s="192"/>
      <c r="L34" s="192"/>
      <c r="M34" s="192"/>
      <c r="N34" s="192"/>
      <c r="O34" s="192"/>
    </row>
    <row r="35" spans="2:26" ht="15" customHeight="1" x14ac:dyDescent="0.2">
      <c r="B35" s="187" t="s">
        <v>206</v>
      </c>
      <c r="C35" s="188">
        <f t="shared" si="0"/>
        <v>33</v>
      </c>
      <c r="D35" s="189">
        <v>0</v>
      </c>
      <c r="E35" s="188">
        <v>0</v>
      </c>
      <c r="F35" s="189">
        <v>21</v>
      </c>
      <c r="G35" s="188">
        <v>12</v>
      </c>
      <c r="H35" s="192"/>
      <c r="I35" s="192"/>
      <c r="J35" s="192"/>
      <c r="K35" s="192"/>
      <c r="L35" s="192"/>
      <c r="M35" s="192"/>
      <c r="N35" s="192"/>
      <c r="O35" s="192"/>
    </row>
    <row r="36" spans="2:26" ht="15" customHeight="1" x14ac:dyDescent="0.2">
      <c r="B36" s="187" t="s">
        <v>207</v>
      </c>
      <c r="C36" s="188">
        <f t="shared" si="0"/>
        <v>16</v>
      </c>
      <c r="D36" s="189">
        <v>0</v>
      </c>
      <c r="E36" s="188">
        <v>7</v>
      </c>
      <c r="F36" s="189">
        <v>0</v>
      </c>
      <c r="G36" s="188">
        <v>9</v>
      </c>
      <c r="H36" s="192"/>
      <c r="I36" s="192"/>
      <c r="J36" s="192"/>
      <c r="K36" s="192"/>
      <c r="L36" s="192"/>
      <c r="M36" s="192"/>
      <c r="N36" s="192"/>
      <c r="O36" s="192"/>
    </row>
    <row r="37" spans="2:26" ht="15" customHeight="1" x14ac:dyDescent="0.2">
      <c r="B37" s="187" t="s">
        <v>208</v>
      </c>
      <c r="C37" s="188">
        <f t="shared" si="0"/>
        <v>12</v>
      </c>
      <c r="D37" s="189">
        <v>0</v>
      </c>
      <c r="E37" s="188">
        <v>0</v>
      </c>
      <c r="F37" s="189">
        <v>0</v>
      </c>
      <c r="G37" s="188">
        <v>12</v>
      </c>
      <c r="H37" s="192"/>
      <c r="I37" s="192"/>
      <c r="J37" s="192"/>
      <c r="K37" s="192"/>
      <c r="L37" s="192"/>
      <c r="M37" s="192"/>
      <c r="N37" s="192"/>
      <c r="O37" s="192"/>
    </row>
    <row r="38" spans="2:26" ht="15" customHeight="1" x14ac:dyDescent="0.2">
      <c r="B38" s="187" t="s">
        <v>209</v>
      </c>
      <c r="C38" s="188">
        <f t="shared" si="0"/>
        <v>171</v>
      </c>
      <c r="D38" s="189">
        <v>119</v>
      </c>
      <c r="E38" s="188">
        <v>6</v>
      </c>
      <c r="F38" s="189">
        <v>40</v>
      </c>
      <c r="G38" s="188">
        <v>6</v>
      </c>
      <c r="H38" s="192"/>
      <c r="I38" s="192"/>
      <c r="J38" s="192"/>
      <c r="K38" s="192"/>
      <c r="L38" s="192"/>
      <c r="M38" s="192"/>
      <c r="N38" s="192"/>
      <c r="O38" s="192"/>
    </row>
    <row r="39" spans="2:26" ht="15" customHeight="1" x14ac:dyDescent="0.2">
      <c r="B39" s="193" t="s">
        <v>210</v>
      </c>
      <c r="C39" s="194">
        <f t="shared" si="0"/>
        <v>131586</v>
      </c>
      <c r="D39" s="194">
        <v>81749</v>
      </c>
      <c r="E39" s="194">
        <v>48401</v>
      </c>
      <c r="F39" s="194">
        <v>541</v>
      </c>
      <c r="G39" s="194">
        <v>895</v>
      </c>
      <c r="H39" s="192"/>
      <c r="I39" s="192"/>
      <c r="J39" s="192"/>
      <c r="K39" s="192"/>
      <c r="L39" s="192"/>
      <c r="M39" s="192"/>
      <c r="N39" s="192"/>
      <c r="O39" s="192"/>
    </row>
    <row r="40" spans="2:26" ht="15" customHeight="1" x14ac:dyDescent="0.2">
      <c r="B40" s="240" t="s">
        <v>211</v>
      </c>
      <c r="C40" s="240"/>
      <c r="D40" s="240"/>
      <c r="E40" s="240"/>
      <c r="F40" s="240"/>
      <c r="G40" s="240"/>
      <c r="H40" s="192"/>
      <c r="I40" s="192"/>
      <c r="J40" s="192"/>
      <c r="K40" s="192"/>
      <c r="L40" s="192"/>
      <c r="M40" s="192"/>
      <c r="N40" s="192"/>
      <c r="O40" s="192"/>
    </row>
    <row r="41" spans="2:26" x14ac:dyDescent="0.2">
      <c r="H41" s="192"/>
      <c r="I41" s="192"/>
      <c r="J41" s="192"/>
      <c r="K41" s="192"/>
      <c r="L41" s="192"/>
      <c r="M41" s="192"/>
      <c r="N41" s="192"/>
      <c r="O41" s="192"/>
    </row>
    <row r="42" spans="2:26" ht="26.25" customHeight="1" x14ac:dyDescent="0.2">
      <c r="F42" s="192"/>
      <c r="G42" s="192"/>
      <c r="H42" s="192"/>
      <c r="I42" s="192"/>
      <c r="J42" s="192"/>
      <c r="K42" s="192"/>
      <c r="L42" s="192"/>
      <c r="M42" s="192"/>
    </row>
    <row r="43" spans="2:26" ht="33" customHeight="1" x14ac:dyDescent="0.2"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</row>
    <row r="44" spans="2:26" x14ac:dyDescent="0.2">
      <c r="B44" s="196"/>
      <c r="C44" s="197"/>
      <c r="D44" s="197"/>
      <c r="E44" s="197"/>
      <c r="F44" s="192"/>
      <c r="G44" s="192"/>
      <c r="H44" s="192"/>
      <c r="I44" s="192"/>
      <c r="J44" s="192"/>
      <c r="K44" s="192"/>
      <c r="L44" s="192"/>
      <c r="M44" s="192"/>
      <c r="N44" s="192"/>
      <c r="O44" s="192"/>
    </row>
    <row r="45" spans="2:26" x14ac:dyDescent="0.25"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</row>
    <row r="46" spans="2:26" x14ac:dyDescent="0.25"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</row>
    <row r="47" spans="2:26" x14ac:dyDescent="0.25"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</row>
    <row r="48" spans="2:26" x14ac:dyDescent="0.25"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</row>
    <row r="49" spans="2:15" x14ac:dyDescent="0.25"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</row>
    <row r="50" spans="2:15" x14ac:dyDescent="0.25"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</row>
    <row r="51" spans="2:15" x14ac:dyDescent="0.25"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</row>
    <row r="52" spans="2:15" x14ac:dyDescent="0.25"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</row>
    <row r="53" spans="2:15" x14ac:dyDescent="0.25"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</row>
    <row r="54" spans="2:15" x14ac:dyDescent="0.25"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</row>
    <row r="55" spans="2:15" x14ac:dyDescent="0.25"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</row>
    <row r="56" spans="2:15" x14ac:dyDescent="0.25"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</row>
    <row r="57" spans="2:15" x14ac:dyDescent="0.25"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</row>
    <row r="58" spans="2:15" x14ac:dyDescent="0.25"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</row>
    <row r="59" spans="2:15" x14ac:dyDescent="0.25"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</row>
    <row r="60" spans="2:15" x14ac:dyDescent="0.25"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</row>
    <row r="61" spans="2:15" x14ac:dyDescent="0.25"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topLeftCell="A16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1"/>
      <c r="C28" s="11"/>
      <c r="D28" s="11"/>
      <c r="E28" s="11"/>
      <c r="F28" s="11"/>
      <c r="G28" s="11"/>
      <c r="H28" s="11"/>
      <c r="I28" s="11"/>
      <c r="J28" s="54" t="s">
        <v>58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N18" sqref="N18"/>
    </sheetView>
  </sheetViews>
  <sheetFormatPr baseColWidth="10" defaultColWidth="16.5703125" defaultRowHeight="12.75" x14ac:dyDescent="0.25"/>
  <cols>
    <col min="1" max="1" width="15.7109375" style="183" customWidth="1"/>
    <col min="2" max="2" width="21.7109375" style="183" customWidth="1"/>
    <col min="3" max="12" width="10.7109375" style="183" customWidth="1"/>
    <col min="13" max="13" width="16.5703125" style="183" customWidth="1"/>
    <col min="14" max="14" width="11.140625" style="183" customWidth="1"/>
    <col min="15" max="15" width="9.28515625" style="183" customWidth="1"/>
    <col min="16" max="255" width="16.5703125" style="183"/>
    <col min="256" max="256" width="3.7109375" style="183" customWidth="1"/>
    <col min="257" max="257" width="10.42578125" style="183" customWidth="1"/>
    <col min="258" max="258" width="23.140625" style="183" customWidth="1"/>
    <col min="259" max="259" width="11" style="183" customWidth="1"/>
    <col min="260" max="260" width="8.85546875" style="183" customWidth="1"/>
    <col min="261" max="261" width="10.42578125" style="183" customWidth="1"/>
    <col min="262" max="262" width="8.5703125" style="183" customWidth="1"/>
    <col min="263" max="263" width="9.5703125" style="183" customWidth="1"/>
    <col min="264" max="264" width="9.7109375" style="183" customWidth="1"/>
    <col min="265" max="265" width="9.85546875" style="183" customWidth="1"/>
    <col min="266" max="266" width="10" style="183" customWidth="1"/>
    <col min="267" max="267" width="10.7109375" style="183" customWidth="1"/>
    <col min="268" max="268" width="10.140625" style="183" customWidth="1"/>
    <col min="269" max="269" width="16.5703125" style="183" customWidth="1"/>
    <col min="270" max="270" width="11.140625" style="183" customWidth="1"/>
    <col min="271" max="271" width="9.28515625" style="183" customWidth="1"/>
    <col min="272" max="511" width="16.5703125" style="183"/>
    <col min="512" max="512" width="3.7109375" style="183" customWidth="1"/>
    <col min="513" max="513" width="10.42578125" style="183" customWidth="1"/>
    <col min="514" max="514" width="23.140625" style="183" customWidth="1"/>
    <col min="515" max="515" width="11" style="183" customWidth="1"/>
    <col min="516" max="516" width="8.85546875" style="183" customWidth="1"/>
    <col min="517" max="517" width="10.42578125" style="183" customWidth="1"/>
    <col min="518" max="518" width="8.5703125" style="183" customWidth="1"/>
    <col min="519" max="519" width="9.5703125" style="183" customWidth="1"/>
    <col min="520" max="520" width="9.7109375" style="183" customWidth="1"/>
    <col min="521" max="521" width="9.85546875" style="183" customWidth="1"/>
    <col min="522" max="522" width="10" style="183" customWidth="1"/>
    <col min="523" max="523" width="10.7109375" style="183" customWidth="1"/>
    <col min="524" max="524" width="10.140625" style="183" customWidth="1"/>
    <col min="525" max="525" width="16.5703125" style="183" customWidth="1"/>
    <col min="526" max="526" width="11.140625" style="183" customWidth="1"/>
    <col min="527" max="527" width="9.28515625" style="183" customWidth="1"/>
    <col min="528" max="767" width="16.5703125" style="183"/>
    <col min="768" max="768" width="3.7109375" style="183" customWidth="1"/>
    <col min="769" max="769" width="10.42578125" style="183" customWidth="1"/>
    <col min="770" max="770" width="23.140625" style="183" customWidth="1"/>
    <col min="771" max="771" width="11" style="183" customWidth="1"/>
    <col min="772" max="772" width="8.85546875" style="183" customWidth="1"/>
    <col min="773" max="773" width="10.42578125" style="183" customWidth="1"/>
    <col min="774" max="774" width="8.5703125" style="183" customWidth="1"/>
    <col min="775" max="775" width="9.5703125" style="183" customWidth="1"/>
    <col min="776" max="776" width="9.7109375" style="183" customWidth="1"/>
    <col min="777" max="777" width="9.85546875" style="183" customWidth="1"/>
    <col min="778" max="778" width="10" style="183" customWidth="1"/>
    <col min="779" max="779" width="10.7109375" style="183" customWidth="1"/>
    <col min="780" max="780" width="10.140625" style="183" customWidth="1"/>
    <col min="781" max="781" width="16.5703125" style="183" customWidth="1"/>
    <col min="782" max="782" width="11.140625" style="183" customWidth="1"/>
    <col min="783" max="783" width="9.28515625" style="183" customWidth="1"/>
    <col min="784" max="1023" width="16.5703125" style="183"/>
    <col min="1024" max="1024" width="3.7109375" style="183" customWidth="1"/>
    <col min="1025" max="1025" width="10.42578125" style="183" customWidth="1"/>
    <col min="1026" max="1026" width="23.140625" style="183" customWidth="1"/>
    <col min="1027" max="1027" width="11" style="183" customWidth="1"/>
    <col min="1028" max="1028" width="8.85546875" style="183" customWidth="1"/>
    <col min="1029" max="1029" width="10.42578125" style="183" customWidth="1"/>
    <col min="1030" max="1030" width="8.5703125" style="183" customWidth="1"/>
    <col min="1031" max="1031" width="9.5703125" style="183" customWidth="1"/>
    <col min="1032" max="1032" width="9.7109375" style="183" customWidth="1"/>
    <col min="1033" max="1033" width="9.85546875" style="183" customWidth="1"/>
    <col min="1034" max="1034" width="10" style="183" customWidth="1"/>
    <col min="1035" max="1035" width="10.7109375" style="183" customWidth="1"/>
    <col min="1036" max="1036" width="10.140625" style="183" customWidth="1"/>
    <col min="1037" max="1037" width="16.5703125" style="183" customWidth="1"/>
    <col min="1038" max="1038" width="11.140625" style="183" customWidth="1"/>
    <col min="1039" max="1039" width="9.28515625" style="183" customWidth="1"/>
    <col min="1040" max="1279" width="16.5703125" style="183"/>
    <col min="1280" max="1280" width="3.7109375" style="183" customWidth="1"/>
    <col min="1281" max="1281" width="10.42578125" style="183" customWidth="1"/>
    <col min="1282" max="1282" width="23.140625" style="183" customWidth="1"/>
    <col min="1283" max="1283" width="11" style="183" customWidth="1"/>
    <col min="1284" max="1284" width="8.85546875" style="183" customWidth="1"/>
    <col min="1285" max="1285" width="10.42578125" style="183" customWidth="1"/>
    <col min="1286" max="1286" width="8.5703125" style="183" customWidth="1"/>
    <col min="1287" max="1287" width="9.5703125" style="183" customWidth="1"/>
    <col min="1288" max="1288" width="9.7109375" style="183" customWidth="1"/>
    <col min="1289" max="1289" width="9.85546875" style="183" customWidth="1"/>
    <col min="1290" max="1290" width="10" style="183" customWidth="1"/>
    <col min="1291" max="1291" width="10.7109375" style="183" customWidth="1"/>
    <col min="1292" max="1292" width="10.140625" style="183" customWidth="1"/>
    <col min="1293" max="1293" width="16.5703125" style="183" customWidth="1"/>
    <col min="1294" max="1294" width="11.140625" style="183" customWidth="1"/>
    <col min="1295" max="1295" width="9.28515625" style="183" customWidth="1"/>
    <col min="1296" max="1535" width="16.5703125" style="183"/>
    <col min="1536" max="1536" width="3.7109375" style="183" customWidth="1"/>
    <col min="1537" max="1537" width="10.42578125" style="183" customWidth="1"/>
    <col min="1538" max="1538" width="23.140625" style="183" customWidth="1"/>
    <col min="1539" max="1539" width="11" style="183" customWidth="1"/>
    <col min="1540" max="1540" width="8.85546875" style="183" customWidth="1"/>
    <col min="1541" max="1541" width="10.42578125" style="183" customWidth="1"/>
    <col min="1542" max="1542" width="8.5703125" style="183" customWidth="1"/>
    <col min="1543" max="1543" width="9.5703125" style="183" customWidth="1"/>
    <col min="1544" max="1544" width="9.7109375" style="183" customWidth="1"/>
    <col min="1545" max="1545" width="9.85546875" style="183" customWidth="1"/>
    <col min="1546" max="1546" width="10" style="183" customWidth="1"/>
    <col min="1547" max="1547" width="10.7109375" style="183" customWidth="1"/>
    <col min="1548" max="1548" width="10.140625" style="183" customWidth="1"/>
    <col min="1549" max="1549" width="16.5703125" style="183" customWidth="1"/>
    <col min="1550" max="1550" width="11.140625" style="183" customWidth="1"/>
    <col min="1551" max="1551" width="9.28515625" style="183" customWidth="1"/>
    <col min="1552" max="1791" width="16.5703125" style="183"/>
    <col min="1792" max="1792" width="3.7109375" style="183" customWidth="1"/>
    <col min="1793" max="1793" width="10.42578125" style="183" customWidth="1"/>
    <col min="1794" max="1794" width="23.140625" style="183" customWidth="1"/>
    <col min="1795" max="1795" width="11" style="183" customWidth="1"/>
    <col min="1796" max="1796" width="8.85546875" style="183" customWidth="1"/>
    <col min="1797" max="1797" width="10.42578125" style="183" customWidth="1"/>
    <col min="1798" max="1798" width="8.5703125" style="183" customWidth="1"/>
    <col min="1799" max="1799" width="9.5703125" style="183" customWidth="1"/>
    <col min="1800" max="1800" width="9.7109375" style="183" customWidth="1"/>
    <col min="1801" max="1801" width="9.85546875" style="183" customWidth="1"/>
    <col min="1802" max="1802" width="10" style="183" customWidth="1"/>
    <col min="1803" max="1803" width="10.7109375" style="183" customWidth="1"/>
    <col min="1804" max="1804" width="10.140625" style="183" customWidth="1"/>
    <col min="1805" max="1805" width="16.5703125" style="183" customWidth="1"/>
    <col min="1806" max="1806" width="11.140625" style="183" customWidth="1"/>
    <col min="1807" max="1807" width="9.28515625" style="183" customWidth="1"/>
    <col min="1808" max="2047" width="16.5703125" style="183"/>
    <col min="2048" max="2048" width="3.7109375" style="183" customWidth="1"/>
    <col min="2049" max="2049" width="10.42578125" style="183" customWidth="1"/>
    <col min="2050" max="2050" width="23.140625" style="183" customWidth="1"/>
    <col min="2051" max="2051" width="11" style="183" customWidth="1"/>
    <col min="2052" max="2052" width="8.85546875" style="183" customWidth="1"/>
    <col min="2053" max="2053" width="10.42578125" style="183" customWidth="1"/>
    <col min="2054" max="2054" width="8.5703125" style="183" customWidth="1"/>
    <col min="2055" max="2055" width="9.5703125" style="183" customWidth="1"/>
    <col min="2056" max="2056" width="9.7109375" style="183" customWidth="1"/>
    <col min="2057" max="2057" width="9.85546875" style="183" customWidth="1"/>
    <col min="2058" max="2058" width="10" style="183" customWidth="1"/>
    <col min="2059" max="2059" width="10.7109375" style="183" customWidth="1"/>
    <col min="2060" max="2060" width="10.140625" style="183" customWidth="1"/>
    <col min="2061" max="2061" width="16.5703125" style="183" customWidth="1"/>
    <col min="2062" max="2062" width="11.140625" style="183" customWidth="1"/>
    <col min="2063" max="2063" width="9.28515625" style="183" customWidth="1"/>
    <col min="2064" max="2303" width="16.5703125" style="183"/>
    <col min="2304" max="2304" width="3.7109375" style="183" customWidth="1"/>
    <col min="2305" max="2305" width="10.42578125" style="183" customWidth="1"/>
    <col min="2306" max="2306" width="23.140625" style="183" customWidth="1"/>
    <col min="2307" max="2307" width="11" style="183" customWidth="1"/>
    <col min="2308" max="2308" width="8.85546875" style="183" customWidth="1"/>
    <col min="2309" max="2309" width="10.42578125" style="183" customWidth="1"/>
    <col min="2310" max="2310" width="8.5703125" style="183" customWidth="1"/>
    <col min="2311" max="2311" width="9.5703125" style="183" customWidth="1"/>
    <col min="2312" max="2312" width="9.7109375" style="183" customWidth="1"/>
    <col min="2313" max="2313" width="9.85546875" style="183" customWidth="1"/>
    <col min="2314" max="2314" width="10" style="183" customWidth="1"/>
    <col min="2315" max="2315" width="10.7109375" style="183" customWidth="1"/>
    <col min="2316" max="2316" width="10.140625" style="183" customWidth="1"/>
    <col min="2317" max="2317" width="16.5703125" style="183" customWidth="1"/>
    <col min="2318" max="2318" width="11.140625" style="183" customWidth="1"/>
    <col min="2319" max="2319" width="9.28515625" style="183" customWidth="1"/>
    <col min="2320" max="2559" width="16.5703125" style="183"/>
    <col min="2560" max="2560" width="3.7109375" style="183" customWidth="1"/>
    <col min="2561" max="2561" width="10.42578125" style="183" customWidth="1"/>
    <col min="2562" max="2562" width="23.140625" style="183" customWidth="1"/>
    <col min="2563" max="2563" width="11" style="183" customWidth="1"/>
    <col min="2564" max="2564" width="8.85546875" style="183" customWidth="1"/>
    <col min="2565" max="2565" width="10.42578125" style="183" customWidth="1"/>
    <col min="2566" max="2566" width="8.5703125" style="183" customWidth="1"/>
    <col min="2567" max="2567" width="9.5703125" style="183" customWidth="1"/>
    <col min="2568" max="2568" width="9.7109375" style="183" customWidth="1"/>
    <col min="2569" max="2569" width="9.85546875" style="183" customWidth="1"/>
    <col min="2570" max="2570" width="10" style="183" customWidth="1"/>
    <col min="2571" max="2571" width="10.7109375" style="183" customWidth="1"/>
    <col min="2572" max="2572" width="10.140625" style="183" customWidth="1"/>
    <col min="2573" max="2573" width="16.5703125" style="183" customWidth="1"/>
    <col min="2574" max="2574" width="11.140625" style="183" customWidth="1"/>
    <col min="2575" max="2575" width="9.28515625" style="183" customWidth="1"/>
    <col min="2576" max="2815" width="16.5703125" style="183"/>
    <col min="2816" max="2816" width="3.7109375" style="183" customWidth="1"/>
    <col min="2817" max="2817" width="10.42578125" style="183" customWidth="1"/>
    <col min="2818" max="2818" width="23.140625" style="183" customWidth="1"/>
    <col min="2819" max="2819" width="11" style="183" customWidth="1"/>
    <col min="2820" max="2820" width="8.85546875" style="183" customWidth="1"/>
    <col min="2821" max="2821" width="10.42578125" style="183" customWidth="1"/>
    <col min="2822" max="2822" width="8.5703125" style="183" customWidth="1"/>
    <col min="2823" max="2823" width="9.5703125" style="183" customWidth="1"/>
    <col min="2824" max="2824" width="9.7109375" style="183" customWidth="1"/>
    <col min="2825" max="2825" width="9.85546875" style="183" customWidth="1"/>
    <col min="2826" max="2826" width="10" style="183" customWidth="1"/>
    <col min="2827" max="2827" width="10.7109375" style="183" customWidth="1"/>
    <col min="2828" max="2828" width="10.140625" style="183" customWidth="1"/>
    <col min="2829" max="2829" width="16.5703125" style="183" customWidth="1"/>
    <col min="2830" max="2830" width="11.140625" style="183" customWidth="1"/>
    <col min="2831" max="2831" width="9.28515625" style="183" customWidth="1"/>
    <col min="2832" max="3071" width="16.5703125" style="183"/>
    <col min="3072" max="3072" width="3.7109375" style="183" customWidth="1"/>
    <col min="3073" max="3073" width="10.42578125" style="183" customWidth="1"/>
    <col min="3074" max="3074" width="23.140625" style="183" customWidth="1"/>
    <col min="3075" max="3075" width="11" style="183" customWidth="1"/>
    <col min="3076" max="3076" width="8.85546875" style="183" customWidth="1"/>
    <col min="3077" max="3077" width="10.42578125" style="183" customWidth="1"/>
    <col min="3078" max="3078" width="8.5703125" style="183" customWidth="1"/>
    <col min="3079" max="3079" width="9.5703125" style="183" customWidth="1"/>
    <col min="3080" max="3080" width="9.7109375" style="183" customWidth="1"/>
    <col min="3081" max="3081" width="9.85546875" style="183" customWidth="1"/>
    <col min="3082" max="3082" width="10" style="183" customWidth="1"/>
    <col min="3083" max="3083" width="10.7109375" style="183" customWidth="1"/>
    <col min="3084" max="3084" width="10.140625" style="183" customWidth="1"/>
    <col min="3085" max="3085" width="16.5703125" style="183" customWidth="1"/>
    <col min="3086" max="3086" width="11.140625" style="183" customWidth="1"/>
    <col min="3087" max="3087" width="9.28515625" style="183" customWidth="1"/>
    <col min="3088" max="3327" width="16.5703125" style="183"/>
    <col min="3328" max="3328" width="3.7109375" style="183" customWidth="1"/>
    <col min="3329" max="3329" width="10.42578125" style="183" customWidth="1"/>
    <col min="3330" max="3330" width="23.140625" style="183" customWidth="1"/>
    <col min="3331" max="3331" width="11" style="183" customWidth="1"/>
    <col min="3332" max="3332" width="8.85546875" style="183" customWidth="1"/>
    <col min="3333" max="3333" width="10.42578125" style="183" customWidth="1"/>
    <col min="3334" max="3334" width="8.5703125" style="183" customWidth="1"/>
    <col min="3335" max="3335" width="9.5703125" style="183" customWidth="1"/>
    <col min="3336" max="3336" width="9.7109375" style="183" customWidth="1"/>
    <col min="3337" max="3337" width="9.85546875" style="183" customWidth="1"/>
    <col min="3338" max="3338" width="10" style="183" customWidth="1"/>
    <col min="3339" max="3339" width="10.7109375" style="183" customWidth="1"/>
    <col min="3340" max="3340" width="10.140625" style="183" customWidth="1"/>
    <col min="3341" max="3341" width="16.5703125" style="183" customWidth="1"/>
    <col min="3342" max="3342" width="11.140625" style="183" customWidth="1"/>
    <col min="3343" max="3343" width="9.28515625" style="183" customWidth="1"/>
    <col min="3344" max="3583" width="16.5703125" style="183"/>
    <col min="3584" max="3584" width="3.7109375" style="183" customWidth="1"/>
    <col min="3585" max="3585" width="10.42578125" style="183" customWidth="1"/>
    <col min="3586" max="3586" width="23.140625" style="183" customWidth="1"/>
    <col min="3587" max="3587" width="11" style="183" customWidth="1"/>
    <col min="3588" max="3588" width="8.85546875" style="183" customWidth="1"/>
    <col min="3589" max="3589" width="10.42578125" style="183" customWidth="1"/>
    <col min="3590" max="3590" width="8.5703125" style="183" customWidth="1"/>
    <col min="3591" max="3591" width="9.5703125" style="183" customWidth="1"/>
    <col min="3592" max="3592" width="9.7109375" style="183" customWidth="1"/>
    <col min="3593" max="3593" width="9.85546875" style="183" customWidth="1"/>
    <col min="3594" max="3594" width="10" style="183" customWidth="1"/>
    <col min="3595" max="3595" width="10.7109375" style="183" customWidth="1"/>
    <col min="3596" max="3596" width="10.140625" style="183" customWidth="1"/>
    <col min="3597" max="3597" width="16.5703125" style="183" customWidth="1"/>
    <col min="3598" max="3598" width="11.140625" style="183" customWidth="1"/>
    <col min="3599" max="3599" width="9.28515625" style="183" customWidth="1"/>
    <col min="3600" max="3839" width="16.5703125" style="183"/>
    <col min="3840" max="3840" width="3.7109375" style="183" customWidth="1"/>
    <col min="3841" max="3841" width="10.42578125" style="183" customWidth="1"/>
    <col min="3842" max="3842" width="23.140625" style="183" customWidth="1"/>
    <col min="3843" max="3843" width="11" style="183" customWidth="1"/>
    <col min="3844" max="3844" width="8.85546875" style="183" customWidth="1"/>
    <col min="3845" max="3845" width="10.42578125" style="183" customWidth="1"/>
    <col min="3846" max="3846" width="8.5703125" style="183" customWidth="1"/>
    <col min="3847" max="3847" width="9.5703125" style="183" customWidth="1"/>
    <col min="3848" max="3848" width="9.7109375" style="183" customWidth="1"/>
    <col min="3849" max="3849" width="9.85546875" style="183" customWidth="1"/>
    <col min="3850" max="3850" width="10" style="183" customWidth="1"/>
    <col min="3851" max="3851" width="10.7109375" style="183" customWidth="1"/>
    <col min="3852" max="3852" width="10.140625" style="183" customWidth="1"/>
    <col min="3853" max="3853" width="16.5703125" style="183" customWidth="1"/>
    <col min="3854" max="3854" width="11.140625" style="183" customWidth="1"/>
    <col min="3855" max="3855" width="9.28515625" style="183" customWidth="1"/>
    <col min="3856" max="4095" width="16.5703125" style="183"/>
    <col min="4096" max="4096" width="3.7109375" style="183" customWidth="1"/>
    <col min="4097" max="4097" width="10.42578125" style="183" customWidth="1"/>
    <col min="4098" max="4098" width="23.140625" style="183" customWidth="1"/>
    <col min="4099" max="4099" width="11" style="183" customWidth="1"/>
    <col min="4100" max="4100" width="8.85546875" style="183" customWidth="1"/>
    <col min="4101" max="4101" width="10.42578125" style="183" customWidth="1"/>
    <col min="4102" max="4102" width="8.5703125" style="183" customWidth="1"/>
    <col min="4103" max="4103" width="9.5703125" style="183" customWidth="1"/>
    <col min="4104" max="4104" width="9.7109375" style="183" customWidth="1"/>
    <col min="4105" max="4105" width="9.85546875" style="183" customWidth="1"/>
    <col min="4106" max="4106" width="10" style="183" customWidth="1"/>
    <col min="4107" max="4107" width="10.7109375" style="183" customWidth="1"/>
    <col min="4108" max="4108" width="10.140625" style="183" customWidth="1"/>
    <col min="4109" max="4109" width="16.5703125" style="183" customWidth="1"/>
    <col min="4110" max="4110" width="11.140625" style="183" customWidth="1"/>
    <col min="4111" max="4111" width="9.28515625" style="183" customWidth="1"/>
    <col min="4112" max="4351" width="16.5703125" style="183"/>
    <col min="4352" max="4352" width="3.7109375" style="183" customWidth="1"/>
    <col min="4353" max="4353" width="10.42578125" style="183" customWidth="1"/>
    <col min="4354" max="4354" width="23.140625" style="183" customWidth="1"/>
    <col min="4355" max="4355" width="11" style="183" customWidth="1"/>
    <col min="4356" max="4356" width="8.85546875" style="183" customWidth="1"/>
    <col min="4357" max="4357" width="10.42578125" style="183" customWidth="1"/>
    <col min="4358" max="4358" width="8.5703125" style="183" customWidth="1"/>
    <col min="4359" max="4359" width="9.5703125" style="183" customWidth="1"/>
    <col min="4360" max="4360" width="9.7109375" style="183" customWidth="1"/>
    <col min="4361" max="4361" width="9.85546875" style="183" customWidth="1"/>
    <col min="4362" max="4362" width="10" style="183" customWidth="1"/>
    <col min="4363" max="4363" width="10.7109375" style="183" customWidth="1"/>
    <col min="4364" max="4364" width="10.140625" style="183" customWidth="1"/>
    <col min="4365" max="4365" width="16.5703125" style="183" customWidth="1"/>
    <col min="4366" max="4366" width="11.140625" style="183" customWidth="1"/>
    <col min="4367" max="4367" width="9.28515625" style="183" customWidth="1"/>
    <col min="4368" max="4607" width="16.5703125" style="183"/>
    <col min="4608" max="4608" width="3.7109375" style="183" customWidth="1"/>
    <col min="4609" max="4609" width="10.42578125" style="183" customWidth="1"/>
    <col min="4610" max="4610" width="23.140625" style="183" customWidth="1"/>
    <col min="4611" max="4611" width="11" style="183" customWidth="1"/>
    <col min="4612" max="4612" width="8.85546875" style="183" customWidth="1"/>
    <col min="4613" max="4613" width="10.42578125" style="183" customWidth="1"/>
    <col min="4614" max="4614" width="8.5703125" style="183" customWidth="1"/>
    <col min="4615" max="4615" width="9.5703125" style="183" customWidth="1"/>
    <col min="4616" max="4616" width="9.7109375" style="183" customWidth="1"/>
    <col min="4617" max="4617" width="9.85546875" style="183" customWidth="1"/>
    <col min="4618" max="4618" width="10" style="183" customWidth="1"/>
    <col min="4619" max="4619" width="10.7109375" style="183" customWidth="1"/>
    <col min="4620" max="4620" width="10.140625" style="183" customWidth="1"/>
    <col min="4621" max="4621" width="16.5703125" style="183" customWidth="1"/>
    <col min="4622" max="4622" width="11.140625" style="183" customWidth="1"/>
    <col min="4623" max="4623" width="9.28515625" style="183" customWidth="1"/>
    <col min="4624" max="4863" width="16.5703125" style="183"/>
    <col min="4864" max="4864" width="3.7109375" style="183" customWidth="1"/>
    <col min="4865" max="4865" width="10.42578125" style="183" customWidth="1"/>
    <col min="4866" max="4866" width="23.140625" style="183" customWidth="1"/>
    <col min="4867" max="4867" width="11" style="183" customWidth="1"/>
    <col min="4868" max="4868" width="8.85546875" style="183" customWidth="1"/>
    <col min="4869" max="4869" width="10.42578125" style="183" customWidth="1"/>
    <col min="4870" max="4870" width="8.5703125" style="183" customWidth="1"/>
    <col min="4871" max="4871" width="9.5703125" style="183" customWidth="1"/>
    <col min="4872" max="4872" width="9.7109375" style="183" customWidth="1"/>
    <col min="4873" max="4873" width="9.85546875" style="183" customWidth="1"/>
    <col min="4874" max="4874" width="10" style="183" customWidth="1"/>
    <col min="4875" max="4875" width="10.7109375" style="183" customWidth="1"/>
    <col min="4876" max="4876" width="10.140625" style="183" customWidth="1"/>
    <col min="4877" max="4877" width="16.5703125" style="183" customWidth="1"/>
    <col min="4878" max="4878" width="11.140625" style="183" customWidth="1"/>
    <col min="4879" max="4879" width="9.28515625" style="183" customWidth="1"/>
    <col min="4880" max="5119" width="16.5703125" style="183"/>
    <col min="5120" max="5120" width="3.7109375" style="183" customWidth="1"/>
    <col min="5121" max="5121" width="10.42578125" style="183" customWidth="1"/>
    <col min="5122" max="5122" width="23.140625" style="183" customWidth="1"/>
    <col min="5123" max="5123" width="11" style="183" customWidth="1"/>
    <col min="5124" max="5124" width="8.85546875" style="183" customWidth="1"/>
    <col min="5125" max="5125" width="10.42578125" style="183" customWidth="1"/>
    <col min="5126" max="5126" width="8.5703125" style="183" customWidth="1"/>
    <col min="5127" max="5127" width="9.5703125" style="183" customWidth="1"/>
    <col min="5128" max="5128" width="9.7109375" style="183" customWidth="1"/>
    <col min="5129" max="5129" width="9.85546875" style="183" customWidth="1"/>
    <col min="5130" max="5130" width="10" style="183" customWidth="1"/>
    <col min="5131" max="5131" width="10.7109375" style="183" customWidth="1"/>
    <col min="5132" max="5132" width="10.140625" style="183" customWidth="1"/>
    <col min="5133" max="5133" width="16.5703125" style="183" customWidth="1"/>
    <col min="5134" max="5134" width="11.140625" style="183" customWidth="1"/>
    <col min="5135" max="5135" width="9.28515625" style="183" customWidth="1"/>
    <col min="5136" max="5375" width="16.5703125" style="183"/>
    <col min="5376" max="5376" width="3.7109375" style="183" customWidth="1"/>
    <col min="5377" max="5377" width="10.42578125" style="183" customWidth="1"/>
    <col min="5378" max="5378" width="23.140625" style="183" customWidth="1"/>
    <col min="5379" max="5379" width="11" style="183" customWidth="1"/>
    <col min="5380" max="5380" width="8.85546875" style="183" customWidth="1"/>
    <col min="5381" max="5381" width="10.42578125" style="183" customWidth="1"/>
    <col min="5382" max="5382" width="8.5703125" style="183" customWidth="1"/>
    <col min="5383" max="5383" width="9.5703125" style="183" customWidth="1"/>
    <col min="5384" max="5384" width="9.7109375" style="183" customWidth="1"/>
    <col min="5385" max="5385" width="9.85546875" style="183" customWidth="1"/>
    <col min="5386" max="5386" width="10" style="183" customWidth="1"/>
    <col min="5387" max="5387" width="10.7109375" style="183" customWidth="1"/>
    <col min="5388" max="5388" width="10.140625" style="183" customWidth="1"/>
    <col min="5389" max="5389" width="16.5703125" style="183" customWidth="1"/>
    <col min="5390" max="5390" width="11.140625" style="183" customWidth="1"/>
    <col min="5391" max="5391" width="9.28515625" style="183" customWidth="1"/>
    <col min="5392" max="5631" width="16.5703125" style="183"/>
    <col min="5632" max="5632" width="3.7109375" style="183" customWidth="1"/>
    <col min="5633" max="5633" width="10.42578125" style="183" customWidth="1"/>
    <col min="5634" max="5634" width="23.140625" style="183" customWidth="1"/>
    <col min="5635" max="5635" width="11" style="183" customWidth="1"/>
    <col min="5636" max="5636" width="8.85546875" style="183" customWidth="1"/>
    <col min="5637" max="5637" width="10.42578125" style="183" customWidth="1"/>
    <col min="5638" max="5638" width="8.5703125" style="183" customWidth="1"/>
    <col min="5639" max="5639" width="9.5703125" style="183" customWidth="1"/>
    <col min="5640" max="5640" width="9.7109375" style="183" customWidth="1"/>
    <col min="5641" max="5641" width="9.85546875" style="183" customWidth="1"/>
    <col min="5642" max="5642" width="10" style="183" customWidth="1"/>
    <col min="5643" max="5643" width="10.7109375" style="183" customWidth="1"/>
    <col min="5644" max="5644" width="10.140625" style="183" customWidth="1"/>
    <col min="5645" max="5645" width="16.5703125" style="183" customWidth="1"/>
    <col min="5646" max="5646" width="11.140625" style="183" customWidth="1"/>
    <col min="5647" max="5647" width="9.28515625" style="183" customWidth="1"/>
    <col min="5648" max="5887" width="16.5703125" style="183"/>
    <col min="5888" max="5888" width="3.7109375" style="183" customWidth="1"/>
    <col min="5889" max="5889" width="10.42578125" style="183" customWidth="1"/>
    <col min="5890" max="5890" width="23.140625" style="183" customWidth="1"/>
    <col min="5891" max="5891" width="11" style="183" customWidth="1"/>
    <col min="5892" max="5892" width="8.85546875" style="183" customWidth="1"/>
    <col min="5893" max="5893" width="10.42578125" style="183" customWidth="1"/>
    <col min="5894" max="5894" width="8.5703125" style="183" customWidth="1"/>
    <col min="5895" max="5895" width="9.5703125" style="183" customWidth="1"/>
    <col min="5896" max="5896" width="9.7109375" style="183" customWidth="1"/>
    <col min="5897" max="5897" width="9.85546875" style="183" customWidth="1"/>
    <col min="5898" max="5898" width="10" style="183" customWidth="1"/>
    <col min="5899" max="5899" width="10.7109375" style="183" customWidth="1"/>
    <col min="5900" max="5900" width="10.140625" style="183" customWidth="1"/>
    <col min="5901" max="5901" width="16.5703125" style="183" customWidth="1"/>
    <col min="5902" max="5902" width="11.140625" style="183" customWidth="1"/>
    <col min="5903" max="5903" width="9.28515625" style="183" customWidth="1"/>
    <col min="5904" max="6143" width="16.5703125" style="183"/>
    <col min="6144" max="6144" width="3.7109375" style="183" customWidth="1"/>
    <col min="6145" max="6145" width="10.42578125" style="183" customWidth="1"/>
    <col min="6146" max="6146" width="23.140625" style="183" customWidth="1"/>
    <col min="6147" max="6147" width="11" style="183" customWidth="1"/>
    <col min="6148" max="6148" width="8.85546875" style="183" customWidth="1"/>
    <col min="6149" max="6149" width="10.42578125" style="183" customWidth="1"/>
    <col min="6150" max="6150" width="8.5703125" style="183" customWidth="1"/>
    <col min="6151" max="6151" width="9.5703125" style="183" customWidth="1"/>
    <col min="6152" max="6152" width="9.7109375" style="183" customWidth="1"/>
    <col min="6153" max="6153" width="9.85546875" style="183" customWidth="1"/>
    <col min="6154" max="6154" width="10" style="183" customWidth="1"/>
    <col min="6155" max="6155" width="10.7109375" style="183" customWidth="1"/>
    <col min="6156" max="6156" width="10.140625" style="183" customWidth="1"/>
    <col min="6157" max="6157" width="16.5703125" style="183" customWidth="1"/>
    <col min="6158" max="6158" width="11.140625" style="183" customWidth="1"/>
    <col min="6159" max="6159" width="9.28515625" style="183" customWidth="1"/>
    <col min="6160" max="6399" width="16.5703125" style="183"/>
    <col min="6400" max="6400" width="3.7109375" style="183" customWidth="1"/>
    <col min="6401" max="6401" width="10.42578125" style="183" customWidth="1"/>
    <col min="6402" max="6402" width="23.140625" style="183" customWidth="1"/>
    <col min="6403" max="6403" width="11" style="183" customWidth="1"/>
    <col min="6404" max="6404" width="8.85546875" style="183" customWidth="1"/>
    <col min="6405" max="6405" width="10.42578125" style="183" customWidth="1"/>
    <col min="6406" max="6406" width="8.5703125" style="183" customWidth="1"/>
    <col min="6407" max="6407" width="9.5703125" style="183" customWidth="1"/>
    <col min="6408" max="6408" width="9.7109375" style="183" customWidth="1"/>
    <col min="6409" max="6409" width="9.85546875" style="183" customWidth="1"/>
    <col min="6410" max="6410" width="10" style="183" customWidth="1"/>
    <col min="6411" max="6411" width="10.7109375" style="183" customWidth="1"/>
    <col min="6412" max="6412" width="10.140625" style="183" customWidth="1"/>
    <col min="6413" max="6413" width="16.5703125" style="183" customWidth="1"/>
    <col min="6414" max="6414" width="11.140625" style="183" customWidth="1"/>
    <col min="6415" max="6415" width="9.28515625" style="183" customWidth="1"/>
    <col min="6416" max="6655" width="16.5703125" style="183"/>
    <col min="6656" max="6656" width="3.7109375" style="183" customWidth="1"/>
    <col min="6657" max="6657" width="10.42578125" style="183" customWidth="1"/>
    <col min="6658" max="6658" width="23.140625" style="183" customWidth="1"/>
    <col min="6659" max="6659" width="11" style="183" customWidth="1"/>
    <col min="6660" max="6660" width="8.85546875" style="183" customWidth="1"/>
    <col min="6661" max="6661" width="10.42578125" style="183" customWidth="1"/>
    <col min="6662" max="6662" width="8.5703125" style="183" customWidth="1"/>
    <col min="6663" max="6663" width="9.5703125" style="183" customWidth="1"/>
    <col min="6664" max="6664" width="9.7109375" style="183" customWidth="1"/>
    <col min="6665" max="6665" width="9.85546875" style="183" customWidth="1"/>
    <col min="6666" max="6666" width="10" style="183" customWidth="1"/>
    <col min="6667" max="6667" width="10.7109375" style="183" customWidth="1"/>
    <col min="6668" max="6668" width="10.140625" style="183" customWidth="1"/>
    <col min="6669" max="6669" width="16.5703125" style="183" customWidth="1"/>
    <col min="6670" max="6670" width="11.140625" style="183" customWidth="1"/>
    <col min="6671" max="6671" width="9.28515625" style="183" customWidth="1"/>
    <col min="6672" max="6911" width="16.5703125" style="183"/>
    <col min="6912" max="6912" width="3.7109375" style="183" customWidth="1"/>
    <col min="6913" max="6913" width="10.42578125" style="183" customWidth="1"/>
    <col min="6914" max="6914" width="23.140625" style="183" customWidth="1"/>
    <col min="6915" max="6915" width="11" style="183" customWidth="1"/>
    <col min="6916" max="6916" width="8.85546875" style="183" customWidth="1"/>
    <col min="6917" max="6917" width="10.42578125" style="183" customWidth="1"/>
    <col min="6918" max="6918" width="8.5703125" style="183" customWidth="1"/>
    <col min="6919" max="6919" width="9.5703125" style="183" customWidth="1"/>
    <col min="6920" max="6920" width="9.7109375" style="183" customWidth="1"/>
    <col min="6921" max="6921" width="9.85546875" style="183" customWidth="1"/>
    <col min="6922" max="6922" width="10" style="183" customWidth="1"/>
    <col min="6923" max="6923" width="10.7109375" style="183" customWidth="1"/>
    <col min="6924" max="6924" width="10.140625" style="183" customWidth="1"/>
    <col min="6925" max="6925" width="16.5703125" style="183" customWidth="1"/>
    <col min="6926" max="6926" width="11.140625" style="183" customWidth="1"/>
    <col min="6927" max="6927" width="9.28515625" style="183" customWidth="1"/>
    <col min="6928" max="7167" width="16.5703125" style="183"/>
    <col min="7168" max="7168" width="3.7109375" style="183" customWidth="1"/>
    <col min="7169" max="7169" width="10.42578125" style="183" customWidth="1"/>
    <col min="7170" max="7170" width="23.140625" style="183" customWidth="1"/>
    <col min="7171" max="7171" width="11" style="183" customWidth="1"/>
    <col min="7172" max="7172" width="8.85546875" style="183" customWidth="1"/>
    <col min="7173" max="7173" width="10.42578125" style="183" customWidth="1"/>
    <col min="7174" max="7174" width="8.5703125" style="183" customWidth="1"/>
    <col min="7175" max="7175" width="9.5703125" style="183" customWidth="1"/>
    <col min="7176" max="7176" width="9.7109375" style="183" customWidth="1"/>
    <col min="7177" max="7177" width="9.85546875" style="183" customWidth="1"/>
    <col min="7178" max="7178" width="10" style="183" customWidth="1"/>
    <col min="7179" max="7179" width="10.7109375" style="183" customWidth="1"/>
    <col min="7180" max="7180" width="10.140625" style="183" customWidth="1"/>
    <col min="7181" max="7181" width="16.5703125" style="183" customWidth="1"/>
    <col min="7182" max="7182" width="11.140625" style="183" customWidth="1"/>
    <col min="7183" max="7183" width="9.28515625" style="183" customWidth="1"/>
    <col min="7184" max="7423" width="16.5703125" style="183"/>
    <col min="7424" max="7424" width="3.7109375" style="183" customWidth="1"/>
    <col min="7425" max="7425" width="10.42578125" style="183" customWidth="1"/>
    <col min="7426" max="7426" width="23.140625" style="183" customWidth="1"/>
    <col min="7427" max="7427" width="11" style="183" customWidth="1"/>
    <col min="7428" max="7428" width="8.85546875" style="183" customWidth="1"/>
    <col min="7429" max="7429" width="10.42578125" style="183" customWidth="1"/>
    <col min="7430" max="7430" width="8.5703125" style="183" customWidth="1"/>
    <col min="7431" max="7431" width="9.5703125" style="183" customWidth="1"/>
    <col min="7432" max="7432" width="9.7109375" style="183" customWidth="1"/>
    <col min="7433" max="7433" width="9.85546875" style="183" customWidth="1"/>
    <col min="7434" max="7434" width="10" style="183" customWidth="1"/>
    <col min="7435" max="7435" width="10.7109375" style="183" customWidth="1"/>
    <col min="7436" max="7436" width="10.140625" style="183" customWidth="1"/>
    <col min="7437" max="7437" width="16.5703125" style="183" customWidth="1"/>
    <col min="7438" max="7438" width="11.140625" style="183" customWidth="1"/>
    <col min="7439" max="7439" width="9.28515625" style="183" customWidth="1"/>
    <col min="7440" max="7679" width="16.5703125" style="183"/>
    <col min="7680" max="7680" width="3.7109375" style="183" customWidth="1"/>
    <col min="7681" max="7681" width="10.42578125" style="183" customWidth="1"/>
    <col min="7682" max="7682" width="23.140625" style="183" customWidth="1"/>
    <col min="7683" max="7683" width="11" style="183" customWidth="1"/>
    <col min="7684" max="7684" width="8.85546875" style="183" customWidth="1"/>
    <col min="7685" max="7685" width="10.42578125" style="183" customWidth="1"/>
    <col min="7686" max="7686" width="8.5703125" style="183" customWidth="1"/>
    <col min="7687" max="7687" width="9.5703125" style="183" customWidth="1"/>
    <col min="7688" max="7688" width="9.7109375" style="183" customWidth="1"/>
    <col min="7689" max="7689" width="9.85546875" style="183" customWidth="1"/>
    <col min="7690" max="7690" width="10" style="183" customWidth="1"/>
    <col min="7691" max="7691" width="10.7109375" style="183" customWidth="1"/>
    <col min="7692" max="7692" width="10.140625" style="183" customWidth="1"/>
    <col min="7693" max="7693" width="16.5703125" style="183" customWidth="1"/>
    <col min="7694" max="7694" width="11.140625" style="183" customWidth="1"/>
    <col min="7695" max="7695" width="9.28515625" style="183" customWidth="1"/>
    <col min="7696" max="7935" width="16.5703125" style="183"/>
    <col min="7936" max="7936" width="3.7109375" style="183" customWidth="1"/>
    <col min="7937" max="7937" width="10.42578125" style="183" customWidth="1"/>
    <col min="7938" max="7938" width="23.140625" style="183" customWidth="1"/>
    <col min="7939" max="7939" width="11" style="183" customWidth="1"/>
    <col min="7940" max="7940" width="8.85546875" style="183" customWidth="1"/>
    <col min="7941" max="7941" width="10.42578125" style="183" customWidth="1"/>
    <col min="7942" max="7942" width="8.5703125" style="183" customWidth="1"/>
    <col min="7943" max="7943" width="9.5703125" style="183" customWidth="1"/>
    <col min="7944" max="7944" width="9.7109375" style="183" customWidth="1"/>
    <col min="7945" max="7945" width="9.85546875" style="183" customWidth="1"/>
    <col min="7946" max="7946" width="10" style="183" customWidth="1"/>
    <col min="7947" max="7947" width="10.7109375" style="183" customWidth="1"/>
    <col min="7948" max="7948" width="10.140625" style="183" customWidth="1"/>
    <col min="7949" max="7949" width="16.5703125" style="183" customWidth="1"/>
    <col min="7950" max="7950" width="11.140625" style="183" customWidth="1"/>
    <col min="7951" max="7951" width="9.28515625" style="183" customWidth="1"/>
    <col min="7952" max="8191" width="16.5703125" style="183"/>
    <col min="8192" max="8192" width="3.7109375" style="183" customWidth="1"/>
    <col min="8193" max="8193" width="10.42578125" style="183" customWidth="1"/>
    <col min="8194" max="8194" width="23.140625" style="183" customWidth="1"/>
    <col min="8195" max="8195" width="11" style="183" customWidth="1"/>
    <col min="8196" max="8196" width="8.85546875" style="183" customWidth="1"/>
    <col min="8197" max="8197" width="10.42578125" style="183" customWidth="1"/>
    <col min="8198" max="8198" width="8.5703125" style="183" customWidth="1"/>
    <col min="8199" max="8199" width="9.5703125" style="183" customWidth="1"/>
    <col min="8200" max="8200" width="9.7109375" style="183" customWidth="1"/>
    <col min="8201" max="8201" width="9.85546875" style="183" customWidth="1"/>
    <col min="8202" max="8202" width="10" style="183" customWidth="1"/>
    <col min="8203" max="8203" width="10.7109375" style="183" customWidth="1"/>
    <col min="8204" max="8204" width="10.140625" style="183" customWidth="1"/>
    <col min="8205" max="8205" width="16.5703125" style="183" customWidth="1"/>
    <col min="8206" max="8206" width="11.140625" style="183" customWidth="1"/>
    <col min="8207" max="8207" width="9.28515625" style="183" customWidth="1"/>
    <col min="8208" max="8447" width="16.5703125" style="183"/>
    <col min="8448" max="8448" width="3.7109375" style="183" customWidth="1"/>
    <col min="8449" max="8449" width="10.42578125" style="183" customWidth="1"/>
    <col min="8450" max="8450" width="23.140625" style="183" customWidth="1"/>
    <col min="8451" max="8451" width="11" style="183" customWidth="1"/>
    <col min="8452" max="8452" width="8.85546875" style="183" customWidth="1"/>
    <col min="8453" max="8453" width="10.42578125" style="183" customWidth="1"/>
    <col min="8454" max="8454" width="8.5703125" style="183" customWidth="1"/>
    <col min="8455" max="8455" width="9.5703125" style="183" customWidth="1"/>
    <col min="8456" max="8456" width="9.7109375" style="183" customWidth="1"/>
    <col min="8457" max="8457" width="9.85546875" style="183" customWidth="1"/>
    <col min="8458" max="8458" width="10" style="183" customWidth="1"/>
    <col min="8459" max="8459" width="10.7109375" style="183" customWidth="1"/>
    <col min="8460" max="8460" width="10.140625" style="183" customWidth="1"/>
    <col min="8461" max="8461" width="16.5703125" style="183" customWidth="1"/>
    <col min="8462" max="8462" width="11.140625" style="183" customWidth="1"/>
    <col min="8463" max="8463" width="9.28515625" style="183" customWidth="1"/>
    <col min="8464" max="8703" width="16.5703125" style="183"/>
    <col min="8704" max="8704" width="3.7109375" style="183" customWidth="1"/>
    <col min="8705" max="8705" width="10.42578125" style="183" customWidth="1"/>
    <col min="8706" max="8706" width="23.140625" style="183" customWidth="1"/>
    <col min="8707" max="8707" width="11" style="183" customWidth="1"/>
    <col min="8708" max="8708" width="8.85546875" style="183" customWidth="1"/>
    <col min="8709" max="8709" width="10.42578125" style="183" customWidth="1"/>
    <col min="8710" max="8710" width="8.5703125" style="183" customWidth="1"/>
    <col min="8711" max="8711" width="9.5703125" style="183" customWidth="1"/>
    <col min="8712" max="8712" width="9.7109375" style="183" customWidth="1"/>
    <col min="8713" max="8713" width="9.85546875" style="183" customWidth="1"/>
    <col min="8714" max="8714" width="10" style="183" customWidth="1"/>
    <col min="8715" max="8715" width="10.7109375" style="183" customWidth="1"/>
    <col min="8716" max="8716" width="10.140625" style="183" customWidth="1"/>
    <col min="8717" max="8717" width="16.5703125" style="183" customWidth="1"/>
    <col min="8718" max="8718" width="11.140625" style="183" customWidth="1"/>
    <col min="8719" max="8719" width="9.28515625" style="183" customWidth="1"/>
    <col min="8720" max="8959" width="16.5703125" style="183"/>
    <col min="8960" max="8960" width="3.7109375" style="183" customWidth="1"/>
    <col min="8961" max="8961" width="10.42578125" style="183" customWidth="1"/>
    <col min="8962" max="8962" width="23.140625" style="183" customWidth="1"/>
    <col min="8963" max="8963" width="11" style="183" customWidth="1"/>
    <col min="8964" max="8964" width="8.85546875" style="183" customWidth="1"/>
    <col min="8965" max="8965" width="10.42578125" style="183" customWidth="1"/>
    <col min="8966" max="8966" width="8.5703125" style="183" customWidth="1"/>
    <col min="8967" max="8967" width="9.5703125" style="183" customWidth="1"/>
    <col min="8968" max="8968" width="9.7109375" style="183" customWidth="1"/>
    <col min="8969" max="8969" width="9.85546875" style="183" customWidth="1"/>
    <col min="8970" max="8970" width="10" style="183" customWidth="1"/>
    <col min="8971" max="8971" width="10.7109375" style="183" customWidth="1"/>
    <col min="8972" max="8972" width="10.140625" style="183" customWidth="1"/>
    <col min="8973" max="8973" width="16.5703125" style="183" customWidth="1"/>
    <col min="8974" max="8974" width="11.140625" style="183" customWidth="1"/>
    <col min="8975" max="8975" width="9.28515625" style="183" customWidth="1"/>
    <col min="8976" max="9215" width="16.5703125" style="183"/>
    <col min="9216" max="9216" width="3.7109375" style="183" customWidth="1"/>
    <col min="9217" max="9217" width="10.42578125" style="183" customWidth="1"/>
    <col min="9218" max="9218" width="23.140625" style="183" customWidth="1"/>
    <col min="9219" max="9219" width="11" style="183" customWidth="1"/>
    <col min="9220" max="9220" width="8.85546875" style="183" customWidth="1"/>
    <col min="9221" max="9221" width="10.42578125" style="183" customWidth="1"/>
    <col min="9222" max="9222" width="8.5703125" style="183" customWidth="1"/>
    <col min="9223" max="9223" width="9.5703125" style="183" customWidth="1"/>
    <col min="9224" max="9224" width="9.7109375" style="183" customWidth="1"/>
    <col min="9225" max="9225" width="9.85546875" style="183" customWidth="1"/>
    <col min="9226" max="9226" width="10" style="183" customWidth="1"/>
    <col min="9227" max="9227" width="10.7109375" style="183" customWidth="1"/>
    <col min="9228" max="9228" width="10.140625" style="183" customWidth="1"/>
    <col min="9229" max="9229" width="16.5703125" style="183" customWidth="1"/>
    <col min="9230" max="9230" width="11.140625" style="183" customWidth="1"/>
    <col min="9231" max="9231" width="9.28515625" style="183" customWidth="1"/>
    <col min="9232" max="9471" width="16.5703125" style="183"/>
    <col min="9472" max="9472" width="3.7109375" style="183" customWidth="1"/>
    <col min="9473" max="9473" width="10.42578125" style="183" customWidth="1"/>
    <col min="9474" max="9474" width="23.140625" style="183" customWidth="1"/>
    <col min="9475" max="9475" width="11" style="183" customWidth="1"/>
    <col min="9476" max="9476" width="8.85546875" style="183" customWidth="1"/>
    <col min="9477" max="9477" width="10.42578125" style="183" customWidth="1"/>
    <col min="9478" max="9478" width="8.5703125" style="183" customWidth="1"/>
    <col min="9479" max="9479" width="9.5703125" style="183" customWidth="1"/>
    <col min="9480" max="9480" width="9.7109375" style="183" customWidth="1"/>
    <col min="9481" max="9481" width="9.85546875" style="183" customWidth="1"/>
    <col min="9482" max="9482" width="10" style="183" customWidth="1"/>
    <col min="9483" max="9483" width="10.7109375" style="183" customWidth="1"/>
    <col min="9484" max="9484" width="10.140625" style="183" customWidth="1"/>
    <col min="9485" max="9485" width="16.5703125" style="183" customWidth="1"/>
    <col min="9486" max="9486" width="11.140625" style="183" customWidth="1"/>
    <col min="9487" max="9487" width="9.28515625" style="183" customWidth="1"/>
    <col min="9488" max="9727" width="16.5703125" style="183"/>
    <col min="9728" max="9728" width="3.7109375" style="183" customWidth="1"/>
    <col min="9729" max="9729" width="10.42578125" style="183" customWidth="1"/>
    <col min="9730" max="9730" width="23.140625" style="183" customWidth="1"/>
    <col min="9731" max="9731" width="11" style="183" customWidth="1"/>
    <col min="9732" max="9732" width="8.85546875" style="183" customWidth="1"/>
    <col min="9733" max="9733" width="10.42578125" style="183" customWidth="1"/>
    <col min="9734" max="9734" width="8.5703125" style="183" customWidth="1"/>
    <col min="9735" max="9735" width="9.5703125" style="183" customWidth="1"/>
    <col min="9736" max="9736" width="9.7109375" style="183" customWidth="1"/>
    <col min="9737" max="9737" width="9.85546875" style="183" customWidth="1"/>
    <col min="9738" max="9738" width="10" style="183" customWidth="1"/>
    <col min="9739" max="9739" width="10.7109375" style="183" customWidth="1"/>
    <col min="9740" max="9740" width="10.140625" style="183" customWidth="1"/>
    <col min="9741" max="9741" width="16.5703125" style="183" customWidth="1"/>
    <col min="9742" max="9742" width="11.140625" style="183" customWidth="1"/>
    <col min="9743" max="9743" width="9.28515625" style="183" customWidth="1"/>
    <col min="9744" max="9983" width="16.5703125" style="183"/>
    <col min="9984" max="9984" width="3.7109375" style="183" customWidth="1"/>
    <col min="9985" max="9985" width="10.42578125" style="183" customWidth="1"/>
    <col min="9986" max="9986" width="23.140625" style="183" customWidth="1"/>
    <col min="9987" max="9987" width="11" style="183" customWidth="1"/>
    <col min="9988" max="9988" width="8.85546875" style="183" customWidth="1"/>
    <col min="9989" max="9989" width="10.42578125" style="183" customWidth="1"/>
    <col min="9990" max="9990" width="8.5703125" style="183" customWidth="1"/>
    <col min="9991" max="9991" width="9.5703125" style="183" customWidth="1"/>
    <col min="9992" max="9992" width="9.7109375" style="183" customWidth="1"/>
    <col min="9993" max="9993" width="9.85546875" style="183" customWidth="1"/>
    <col min="9994" max="9994" width="10" style="183" customWidth="1"/>
    <col min="9995" max="9995" width="10.7109375" style="183" customWidth="1"/>
    <col min="9996" max="9996" width="10.140625" style="183" customWidth="1"/>
    <col min="9997" max="9997" width="16.5703125" style="183" customWidth="1"/>
    <col min="9998" max="9998" width="11.140625" style="183" customWidth="1"/>
    <col min="9999" max="9999" width="9.28515625" style="183" customWidth="1"/>
    <col min="10000" max="10239" width="16.5703125" style="183"/>
    <col min="10240" max="10240" width="3.7109375" style="183" customWidth="1"/>
    <col min="10241" max="10241" width="10.42578125" style="183" customWidth="1"/>
    <col min="10242" max="10242" width="23.140625" style="183" customWidth="1"/>
    <col min="10243" max="10243" width="11" style="183" customWidth="1"/>
    <col min="10244" max="10244" width="8.85546875" style="183" customWidth="1"/>
    <col min="10245" max="10245" width="10.42578125" style="183" customWidth="1"/>
    <col min="10246" max="10246" width="8.5703125" style="183" customWidth="1"/>
    <col min="10247" max="10247" width="9.5703125" style="183" customWidth="1"/>
    <col min="10248" max="10248" width="9.7109375" style="183" customWidth="1"/>
    <col min="10249" max="10249" width="9.85546875" style="183" customWidth="1"/>
    <col min="10250" max="10250" width="10" style="183" customWidth="1"/>
    <col min="10251" max="10251" width="10.7109375" style="183" customWidth="1"/>
    <col min="10252" max="10252" width="10.140625" style="183" customWidth="1"/>
    <col min="10253" max="10253" width="16.5703125" style="183" customWidth="1"/>
    <col min="10254" max="10254" width="11.140625" style="183" customWidth="1"/>
    <col min="10255" max="10255" width="9.28515625" style="183" customWidth="1"/>
    <col min="10256" max="10495" width="16.5703125" style="183"/>
    <col min="10496" max="10496" width="3.7109375" style="183" customWidth="1"/>
    <col min="10497" max="10497" width="10.42578125" style="183" customWidth="1"/>
    <col min="10498" max="10498" width="23.140625" style="183" customWidth="1"/>
    <col min="10499" max="10499" width="11" style="183" customWidth="1"/>
    <col min="10500" max="10500" width="8.85546875" style="183" customWidth="1"/>
    <col min="10501" max="10501" width="10.42578125" style="183" customWidth="1"/>
    <col min="10502" max="10502" width="8.5703125" style="183" customWidth="1"/>
    <col min="10503" max="10503" width="9.5703125" style="183" customWidth="1"/>
    <col min="10504" max="10504" width="9.7109375" style="183" customWidth="1"/>
    <col min="10505" max="10505" width="9.85546875" style="183" customWidth="1"/>
    <col min="10506" max="10506" width="10" style="183" customWidth="1"/>
    <col min="10507" max="10507" width="10.7109375" style="183" customWidth="1"/>
    <col min="10508" max="10508" width="10.140625" style="183" customWidth="1"/>
    <col min="10509" max="10509" width="16.5703125" style="183" customWidth="1"/>
    <col min="10510" max="10510" width="11.140625" style="183" customWidth="1"/>
    <col min="10511" max="10511" width="9.28515625" style="183" customWidth="1"/>
    <col min="10512" max="10751" width="16.5703125" style="183"/>
    <col min="10752" max="10752" width="3.7109375" style="183" customWidth="1"/>
    <col min="10753" max="10753" width="10.42578125" style="183" customWidth="1"/>
    <col min="10754" max="10754" width="23.140625" style="183" customWidth="1"/>
    <col min="10755" max="10755" width="11" style="183" customWidth="1"/>
    <col min="10756" max="10756" width="8.85546875" style="183" customWidth="1"/>
    <col min="10757" max="10757" width="10.42578125" style="183" customWidth="1"/>
    <col min="10758" max="10758" width="8.5703125" style="183" customWidth="1"/>
    <col min="10759" max="10759" width="9.5703125" style="183" customWidth="1"/>
    <col min="10760" max="10760" width="9.7109375" style="183" customWidth="1"/>
    <col min="10761" max="10761" width="9.85546875" style="183" customWidth="1"/>
    <col min="10762" max="10762" width="10" style="183" customWidth="1"/>
    <col min="10763" max="10763" width="10.7109375" style="183" customWidth="1"/>
    <col min="10764" max="10764" width="10.140625" style="183" customWidth="1"/>
    <col min="10765" max="10765" width="16.5703125" style="183" customWidth="1"/>
    <col min="10766" max="10766" width="11.140625" style="183" customWidth="1"/>
    <col min="10767" max="10767" width="9.28515625" style="183" customWidth="1"/>
    <col min="10768" max="11007" width="16.5703125" style="183"/>
    <col min="11008" max="11008" width="3.7109375" style="183" customWidth="1"/>
    <col min="11009" max="11009" width="10.42578125" style="183" customWidth="1"/>
    <col min="11010" max="11010" width="23.140625" style="183" customWidth="1"/>
    <col min="11011" max="11011" width="11" style="183" customWidth="1"/>
    <col min="11012" max="11012" width="8.85546875" style="183" customWidth="1"/>
    <col min="11013" max="11013" width="10.42578125" style="183" customWidth="1"/>
    <col min="11014" max="11014" width="8.5703125" style="183" customWidth="1"/>
    <col min="11015" max="11015" width="9.5703125" style="183" customWidth="1"/>
    <col min="11016" max="11016" width="9.7109375" style="183" customWidth="1"/>
    <col min="11017" max="11017" width="9.85546875" style="183" customWidth="1"/>
    <col min="11018" max="11018" width="10" style="183" customWidth="1"/>
    <col min="11019" max="11019" width="10.7109375" style="183" customWidth="1"/>
    <col min="11020" max="11020" width="10.140625" style="183" customWidth="1"/>
    <col min="11021" max="11021" width="16.5703125" style="183" customWidth="1"/>
    <col min="11022" max="11022" width="11.140625" style="183" customWidth="1"/>
    <col min="11023" max="11023" width="9.28515625" style="183" customWidth="1"/>
    <col min="11024" max="11263" width="16.5703125" style="183"/>
    <col min="11264" max="11264" width="3.7109375" style="183" customWidth="1"/>
    <col min="11265" max="11265" width="10.42578125" style="183" customWidth="1"/>
    <col min="11266" max="11266" width="23.140625" style="183" customWidth="1"/>
    <col min="11267" max="11267" width="11" style="183" customWidth="1"/>
    <col min="11268" max="11268" width="8.85546875" style="183" customWidth="1"/>
    <col min="11269" max="11269" width="10.42578125" style="183" customWidth="1"/>
    <col min="11270" max="11270" width="8.5703125" style="183" customWidth="1"/>
    <col min="11271" max="11271" width="9.5703125" style="183" customWidth="1"/>
    <col min="11272" max="11272" width="9.7109375" style="183" customWidth="1"/>
    <col min="11273" max="11273" width="9.85546875" style="183" customWidth="1"/>
    <col min="11274" max="11274" width="10" style="183" customWidth="1"/>
    <col min="11275" max="11275" width="10.7109375" style="183" customWidth="1"/>
    <col min="11276" max="11276" width="10.140625" style="183" customWidth="1"/>
    <col min="11277" max="11277" width="16.5703125" style="183" customWidth="1"/>
    <col min="11278" max="11278" width="11.140625" style="183" customWidth="1"/>
    <col min="11279" max="11279" width="9.28515625" style="183" customWidth="1"/>
    <col min="11280" max="11519" width="16.5703125" style="183"/>
    <col min="11520" max="11520" width="3.7109375" style="183" customWidth="1"/>
    <col min="11521" max="11521" width="10.42578125" style="183" customWidth="1"/>
    <col min="11522" max="11522" width="23.140625" style="183" customWidth="1"/>
    <col min="11523" max="11523" width="11" style="183" customWidth="1"/>
    <col min="11524" max="11524" width="8.85546875" style="183" customWidth="1"/>
    <col min="11525" max="11525" width="10.42578125" style="183" customWidth="1"/>
    <col min="11526" max="11526" width="8.5703125" style="183" customWidth="1"/>
    <col min="11527" max="11527" width="9.5703125" style="183" customWidth="1"/>
    <col min="11528" max="11528" width="9.7109375" style="183" customWidth="1"/>
    <col min="11529" max="11529" width="9.85546875" style="183" customWidth="1"/>
    <col min="11530" max="11530" width="10" style="183" customWidth="1"/>
    <col min="11531" max="11531" width="10.7109375" style="183" customWidth="1"/>
    <col min="11532" max="11532" width="10.140625" style="183" customWidth="1"/>
    <col min="11533" max="11533" width="16.5703125" style="183" customWidth="1"/>
    <col min="11534" max="11534" width="11.140625" style="183" customWidth="1"/>
    <col min="11535" max="11535" width="9.28515625" style="183" customWidth="1"/>
    <col min="11536" max="11775" width="16.5703125" style="183"/>
    <col min="11776" max="11776" width="3.7109375" style="183" customWidth="1"/>
    <col min="11777" max="11777" width="10.42578125" style="183" customWidth="1"/>
    <col min="11778" max="11778" width="23.140625" style="183" customWidth="1"/>
    <col min="11779" max="11779" width="11" style="183" customWidth="1"/>
    <col min="11780" max="11780" width="8.85546875" style="183" customWidth="1"/>
    <col min="11781" max="11781" width="10.42578125" style="183" customWidth="1"/>
    <col min="11782" max="11782" width="8.5703125" style="183" customWidth="1"/>
    <col min="11783" max="11783" width="9.5703125" style="183" customWidth="1"/>
    <col min="11784" max="11784" width="9.7109375" style="183" customWidth="1"/>
    <col min="11785" max="11785" width="9.85546875" style="183" customWidth="1"/>
    <col min="11786" max="11786" width="10" style="183" customWidth="1"/>
    <col min="11787" max="11787" width="10.7109375" style="183" customWidth="1"/>
    <col min="11788" max="11788" width="10.140625" style="183" customWidth="1"/>
    <col min="11789" max="11789" width="16.5703125" style="183" customWidth="1"/>
    <col min="11790" max="11790" width="11.140625" style="183" customWidth="1"/>
    <col min="11791" max="11791" width="9.28515625" style="183" customWidth="1"/>
    <col min="11792" max="12031" width="16.5703125" style="183"/>
    <col min="12032" max="12032" width="3.7109375" style="183" customWidth="1"/>
    <col min="12033" max="12033" width="10.42578125" style="183" customWidth="1"/>
    <col min="12034" max="12034" width="23.140625" style="183" customWidth="1"/>
    <col min="12035" max="12035" width="11" style="183" customWidth="1"/>
    <col min="12036" max="12036" width="8.85546875" style="183" customWidth="1"/>
    <col min="12037" max="12037" width="10.42578125" style="183" customWidth="1"/>
    <col min="12038" max="12038" width="8.5703125" style="183" customWidth="1"/>
    <col min="12039" max="12039" width="9.5703125" style="183" customWidth="1"/>
    <col min="12040" max="12040" width="9.7109375" style="183" customWidth="1"/>
    <col min="12041" max="12041" width="9.85546875" style="183" customWidth="1"/>
    <col min="12042" max="12042" width="10" style="183" customWidth="1"/>
    <col min="12043" max="12043" width="10.7109375" style="183" customWidth="1"/>
    <col min="12044" max="12044" width="10.140625" style="183" customWidth="1"/>
    <col min="12045" max="12045" width="16.5703125" style="183" customWidth="1"/>
    <col min="12046" max="12046" width="11.140625" style="183" customWidth="1"/>
    <col min="12047" max="12047" width="9.28515625" style="183" customWidth="1"/>
    <col min="12048" max="12287" width="16.5703125" style="183"/>
    <col min="12288" max="12288" width="3.7109375" style="183" customWidth="1"/>
    <col min="12289" max="12289" width="10.42578125" style="183" customWidth="1"/>
    <col min="12290" max="12290" width="23.140625" style="183" customWidth="1"/>
    <col min="12291" max="12291" width="11" style="183" customWidth="1"/>
    <col min="12292" max="12292" width="8.85546875" style="183" customWidth="1"/>
    <col min="12293" max="12293" width="10.42578125" style="183" customWidth="1"/>
    <col min="12294" max="12294" width="8.5703125" style="183" customWidth="1"/>
    <col min="12295" max="12295" width="9.5703125" style="183" customWidth="1"/>
    <col min="12296" max="12296" width="9.7109375" style="183" customWidth="1"/>
    <col min="12297" max="12297" width="9.85546875" style="183" customWidth="1"/>
    <col min="12298" max="12298" width="10" style="183" customWidth="1"/>
    <col min="12299" max="12299" width="10.7109375" style="183" customWidth="1"/>
    <col min="12300" max="12300" width="10.140625" style="183" customWidth="1"/>
    <col min="12301" max="12301" width="16.5703125" style="183" customWidth="1"/>
    <col min="12302" max="12302" width="11.140625" style="183" customWidth="1"/>
    <col min="12303" max="12303" width="9.28515625" style="183" customWidth="1"/>
    <col min="12304" max="12543" width="16.5703125" style="183"/>
    <col min="12544" max="12544" width="3.7109375" style="183" customWidth="1"/>
    <col min="12545" max="12545" width="10.42578125" style="183" customWidth="1"/>
    <col min="12546" max="12546" width="23.140625" style="183" customWidth="1"/>
    <col min="12547" max="12547" width="11" style="183" customWidth="1"/>
    <col min="12548" max="12548" width="8.85546875" style="183" customWidth="1"/>
    <col min="12549" max="12549" width="10.42578125" style="183" customWidth="1"/>
    <col min="12550" max="12550" width="8.5703125" style="183" customWidth="1"/>
    <col min="12551" max="12551" width="9.5703125" style="183" customWidth="1"/>
    <col min="12552" max="12552" width="9.7109375" style="183" customWidth="1"/>
    <col min="12553" max="12553" width="9.85546875" style="183" customWidth="1"/>
    <col min="12554" max="12554" width="10" style="183" customWidth="1"/>
    <col min="12555" max="12555" width="10.7109375" style="183" customWidth="1"/>
    <col min="12556" max="12556" width="10.140625" style="183" customWidth="1"/>
    <col min="12557" max="12557" width="16.5703125" style="183" customWidth="1"/>
    <col min="12558" max="12558" width="11.140625" style="183" customWidth="1"/>
    <col min="12559" max="12559" width="9.28515625" style="183" customWidth="1"/>
    <col min="12560" max="12799" width="16.5703125" style="183"/>
    <col min="12800" max="12800" width="3.7109375" style="183" customWidth="1"/>
    <col min="12801" max="12801" width="10.42578125" style="183" customWidth="1"/>
    <col min="12802" max="12802" width="23.140625" style="183" customWidth="1"/>
    <col min="12803" max="12803" width="11" style="183" customWidth="1"/>
    <col min="12804" max="12804" width="8.85546875" style="183" customWidth="1"/>
    <col min="12805" max="12805" width="10.42578125" style="183" customWidth="1"/>
    <col min="12806" max="12806" width="8.5703125" style="183" customWidth="1"/>
    <col min="12807" max="12807" width="9.5703125" style="183" customWidth="1"/>
    <col min="12808" max="12808" width="9.7109375" style="183" customWidth="1"/>
    <col min="12809" max="12809" width="9.85546875" style="183" customWidth="1"/>
    <col min="12810" max="12810" width="10" style="183" customWidth="1"/>
    <col min="12811" max="12811" width="10.7109375" style="183" customWidth="1"/>
    <col min="12812" max="12812" width="10.140625" style="183" customWidth="1"/>
    <col min="12813" max="12813" width="16.5703125" style="183" customWidth="1"/>
    <col min="12814" max="12814" width="11.140625" style="183" customWidth="1"/>
    <col min="12815" max="12815" width="9.28515625" style="183" customWidth="1"/>
    <col min="12816" max="13055" width="16.5703125" style="183"/>
    <col min="13056" max="13056" width="3.7109375" style="183" customWidth="1"/>
    <col min="13057" max="13057" width="10.42578125" style="183" customWidth="1"/>
    <col min="13058" max="13058" width="23.140625" style="183" customWidth="1"/>
    <col min="13059" max="13059" width="11" style="183" customWidth="1"/>
    <col min="13060" max="13060" width="8.85546875" style="183" customWidth="1"/>
    <col min="13061" max="13061" width="10.42578125" style="183" customWidth="1"/>
    <col min="13062" max="13062" width="8.5703125" style="183" customWidth="1"/>
    <col min="13063" max="13063" width="9.5703125" style="183" customWidth="1"/>
    <col min="13064" max="13064" width="9.7109375" style="183" customWidth="1"/>
    <col min="13065" max="13065" width="9.85546875" style="183" customWidth="1"/>
    <col min="13066" max="13066" width="10" style="183" customWidth="1"/>
    <col min="13067" max="13067" width="10.7109375" style="183" customWidth="1"/>
    <col min="13068" max="13068" width="10.140625" style="183" customWidth="1"/>
    <col min="13069" max="13069" width="16.5703125" style="183" customWidth="1"/>
    <col min="13070" max="13070" width="11.140625" style="183" customWidth="1"/>
    <col min="13071" max="13071" width="9.28515625" style="183" customWidth="1"/>
    <col min="13072" max="13311" width="16.5703125" style="183"/>
    <col min="13312" max="13312" width="3.7109375" style="183" customWidth="1"/>
    <col min="13313" max="13313" width="10.42578125" style="183" customWidth="1"/>
    <col min="13314" max="13314" width="23.140625" style="183" customWidth="1"/>
    <col min="13315" max="13315" width="11" style="183" customWidth="1"/>
    <col min="13316" max="13316" width="8.85546875" style="183" customWidth="1"/>
    <col min="13317" max="13317" width="10.42578125" style="183" customWidth="1"/>
    <col min="13318" max="13318" width="8.5703125" style="183" customWidth="1"/>
    <col min="13319" max="13319" width="9.5703125" style="183" customWidth="1"/>
    <col min="13320" max="13320" width="9.7109375" style="183" customWidth="1"/>
    <col min="13321" max="13321" width="9.85546875" style="183" customWidth="1"/>
    <col min="13322" max="13322" width="10" style="183" customWidth="1"/>
    <col min="13323" max="13323" width="10.7109375" style="183" customWidth="1"/>
    <col min="13324" max="13324" width="10.140625" style="183" customWidth="1"/>
    <col min="13325" max="13325" width="16.5703125" style="183" customWidth="1"/>
    <col min="13326" max="13326" width="11.140625" style="183" customWidth="1"/>
    <col min="13327" max="13327" width="9.28515625" style="183" customWidth="1"/>
    <col min="13328" max="13567" width="16.5703125" style="183"/>
    <col min="13568" max="13568" width="3.7109375" style="183" customWidth="1"/>
    <col min="13569" max="13569" width="10.42578125" style="183" customWidth="1"/>
    <col min="13570" max="13570" width="23.140625" style="183" customWidth="1"/>
    <col min="13571" max="13571" width="11" style="183" customWidth="1"/>
    <col min="13572" max="13572" width="8.85546875" style="183" customWidth="1"/>
    <col min="13573" max="13573" width="10.42578125" style="183" customWidth="1"/>
    <col min="13574" max="13574" width="8.5703125" style="183" customWidth="1"/>
    <col min="13575" max="13575" width="9.5703125" style="183" customWidth="1"/>
    <col min="13576" max="13576" width="9.7109375" style="183" customWidth="1"/>
    <col min="13577" max="13577" width="9.85546875" style="183" customWidth="1"/>
    <col min="13578" max="13578" width="10" style="183" customWidth="1"/>
    <col min="13579" max="13579" width="10.7109375" style="183" customWidth="1"/>
    <col min="13580" max="13580" width="10.140625" style="183" customWidth="1"/>
    <col min="13581" max="13581" width="16.5703125" style="183" customWidth="1"/>
    <col min="13582" max="13582" width="11.140625" style="183" customWidth="1"/>
    <col min="13583" max="13583" width="9.28515625" style="183" customWidth="1"/>
    <col min="13584" max="13823" width="16.5703125" style="183"/>
    <col min="13824" max="13824" width="3.7109375" style="183" customWidth="1"/>
    <col min="13825" max="13825" width="10.42578125" style="183" customWidth="1"/>
    <col min="13826" max="13826" width="23.140625" style="183" customWidth="1"/>
    <col min="13827" max="13827" width="11" style="183" customWidth="1"/>
    <col min="13828" max="13828" width="8.85546875" style="183" customWidth="1"/>
    <col min="13829" max="13829" width="10.42578125" style="183" customWidth="1"/>
    <col min="13830" max="13830" width="8.5703125" style="183" customWidth="1"/>
    <col min="13831" max="13831" width="9.5703125" style="183" customWidth="1"/>
    <col min="13832" max="13832" width="9.7109375" style="183" customWidth="1"/>
    <col min="13833" max="13833" width="9.85546875" style="183" customWidth="1"/>
    <col min="13834" max="13834" width="10" style="183" customWidth="1"/>
    <col min="13835" max="13835" width="10.7109375" style="183" customWidth="1"/>
    <col min="13836" max="13836" width="10.140625" style="183" customWidth="1"/>
    <col min="13837" max="13837" width="16.5703125" style="183" customWidth="1"/>
    <col min="13838" max="13838" width="11.140625" style="183" customWidth="1"/>
    <col min="13839" max="13839" width="9.28515625" style="183" customWidth="1"/>
    <col min="13840" max="14079" width="16.5703125" style="183"/>
    <col min="14080" max="14080" width="3.7109375" style="183" customWidth="1"/>
    <col min="14081" max="14081" width="10.42578125" style="183" customWidth="1"/>
    <col min="14082" max="14082" width="23.140625" style="183" customWidth="1"/>
    <col min="14083" max="14083" width="11" style="183" customWidth="1"/>
    <col min="14084" max="14084" width="8.85546875" style="183" customWidth="1"/>
    <col min="14085" max="14085" width="10.42578125" style="183" customWidth="1"/>
    <col min="14086" max="14086" width="8.5703125" style="183" customWidth="1"/>
    <col min="14087" max="14087" width="9.5703125" style="183" customWidth="1"/>
    <col min="14088" max="14088" width="9.7109375" style="183" customWidth="1"/>
    <col min="14089" max="14089" width="9.85546875" style="183" customWidth="1"/>
    <col min="14090" max="14090" width="10" style="183" customWidth="1"/>
    <col min="14091" max="14091" width="10.7109375" style="183" customWidth="1"/>
    <col min="14092" max="14092" width="10.140625" style="183" customWidth="1"/>
    <col min="14093" max="14093" width="16.5703125" style="183" customWidth="1"/>
    <col min="14094" max="14094" width="11.140625" style="183" customWidth="1"/>
    <col min="14095" max="14095" width="9.28515625" style="183" customWidth="1"/>
    <col min="14096" max="14335" width="16.5703125" style="183"/>
    <col min="14336" max="14336" width="3.7109375" style="183" customWidth="1"/>
    <col min="14337" max="14337" width="10.42578125" style="183" customWidth="1"/>
    <col min="14338" max="14338" width="23.140625" style="183" customWidth="1"/>
    <col min="14339" max="14339" width="11" style="183" customWidth="1"/>
    <col min="14340" max="14340" width="8.85546875" style="183" customWidth="1"/>
    <col min="14341" max="14341" width="10.42578125" style="183" customWidth="1"/>
    <col min="14342" max="14342" width="8.5703125" style="183" customWidth="1"/>
    <col min="14343" max="14343" width="9.5703125" style="183" customWidth="1"/>
    <col min="14344" max="14344" width="9.7109375" style="183" customWidth="1"/>
    <col min="14345" max="14345" width="9.85546875" style="183" customWidth="1"/>
    <col min="14346" max="14346" width="10" style="183" customWidth="1"/>
    <col min="14347" max="14347" width="10.7109375" style="183" customWidth="1"/>
    <col min="14348" max="14348" width="10.140625" style="183" customWidth="1"/>
    <col min="14349" max="14349" width="16.5703125" style="183" customWidth="1"/>
    <col min="14350" max="14350" width="11.140625" style="183" customWidth="1"/>
    <col min="14351" max="14351" width="9.28515625" style="183" customWidth="1"/>
    <col min="14352" max="14591" width="16.5703125" style="183"/>
    <col min="14592" max="14592" width="3.7109375" style="183" customWidth="1"/>
    <col min="14593" max="14593" width="10.42578125" style="183" customWidth="1"/>
    <col min="14594" max="14594" width="23.140625" style="183" customWidth="1"/>
    <col min="14595" max="14595" width="11" style="183" customWidth="1"/>
    <col min="14596" max="14596" width="8.85546875" style="183" customWidth="1"/>
    <col min="14597" max="14597" width="10.42578125" style="183" customWidth="1"/>
    <col min="14598" max="14598" width="8.5703125" style="183" customWidth="1"/>
    <col min="14599" max="14599" width="9.5703125" style="183" customWidth="1"/>
    <col min="14600" max="14600" width="9.7109375" style="183" customWidth="1"/>
    <col min="14601" max="14601" width="9.85546875" style="183" customWidth="1"/>
    <col min="14602" max="14602" width="10" style="183" customWidth="1"/>
    <col min="14603" max="14603" width="10.7109375" style="183" customWidth="1"/>
    <col min="14604" max="14604" width="10.140625" style="183" customWidth="1"/>
    <col min="14605" max="14605" width="16.5703125" style="183" customWidth="1"/>
    <col min="14606" max="14606" width="11.140625" style="183" customWidth="1"/>
    <col min="14607" max="14607" width="9.28515625" style="183" customWidth="1"/>
    <col min="14608" max="14847" width="16.5703125" style="183"/>
    <col min="14848" max="14848" width="3.7109375" style="183" customWidth="1"/>
    <col min="14849" max="14849" width="10.42578125" style="183" customWidth="1"/>
    <col min="14850" max="14850" width="23.140625" style="183" customWidth="1"/>
    <col min="14851" max="14851" width="11" style="183" customWidth="1"/>
    <col min="14852" max="14852" width="8.85546875" style="183" customWidth="1"/>
    <col min="14853" max="14853" width="10.42578125" style="183" customWidth="1"/>
    <col min="14854" max="14854" width="8.5703125" style="183" customWidth="1"/>
    <col min="14855" max="14855" width="9.5703125" style="183" customWidth="1"/>
    <col min="14856" max="14856" width="9.7109375" style="183" customWidth="1"/>
    <col min="14857" max="14857" width="9.85546875" style="183" customWidth="1"/>
    <col min="14858" max="14858" width="10" style="183" customWidth="1"/>
    <col min="14859" max="14859" width="10.7109375" style="183" customWidth="1"/>
    <col min="14860" max="14860" width="10.140625" style="183" customWidth="1"/>
    <col min="14861" max="14861" width="16.5703125" style="183" customWidth="1"/>
    <col min="14862" max="14862" width="11.140625" style="183" customWidth="1"/>
    <col min="14863" max="14863" width="9.28515625" style="183" customWidth="1"/>
    <col min="14864" max="15103" width="16.5703125" style="183"/>
    <col min="15104" max="15104" width="3.7109375" style="183" customWidth="1"/>
    <col min="15105" max="15105" width="10.42578125" style="183" customWidth="1"/>
    <col min="15106" max="15106" width="23.140625" style="183" customWidth="1"/>
    <col min="15107" max="15107" width="11" style="183" customWidth="1"/>
    <col min="15108" max="15108" width="8.85546875" style="183" customWidth="1"/>
    <col min="15109" max="15109" width="10.42578125" style="183" customWidth="1"/>
    <col min="15110" max="15110" width="8.5703125" style="183" customWidth="1"/>
    <col min="15111" max="15111" width="9.5703125" style="183" customWidth="1"/>
    <col min="15112" max="15112" width="9.7109375" style="183" customWidth="1"/>
    <col min="15113" max="15113" width="9.85546875" style="183" customWidth="1"/>
    <col min="15114" max="15114" width="10" style="183" customWidth="1"/>
    <col min="15115" max="15115" width="10.7109375" style="183" customWidth="1"/>
    <col min="15116" max="15116" width="10.140625" style="183" customWidth="1"/>
    <col min="15117" max="15117" width="16.5703125" style="183" customWidth="1"/>
    <col min="15118" max="15118" width="11.140625" style="183" customWidth="1"/>
    <col min="15119" max="15119" width="9.28515625" style="183" customWidth="1"/>
    <col min="15120" max="15359" width="16.5703125" style="183"/>
    <col min="15360" max="15360" width="3.7109375" style="183" customWidth="1"/>
    <col min="15361" max="15361" width="10.42578125" style="183" customWidth="1"/>
    <col min="15362" max="15362" width="23.140625" style="183" customWidth="1"/>
    <col min="15363" max="15363" width="11" style="183" customWidth="1"/>
    <col min="15364" max="15364" width="8.85546875" style="183" customWidth="1"/>
    <col min="15365" max="15365" width="10.42578125" style="183" customWidth="1"/>
    <col min="15366" max="15366" width="8.5703125" style="183" customWidth="1"/>
    <col min="15367" max="15367" width="9.5703125" style="183" customWidth="1"/>
    <col min="15368" max="15368" width="9.7109375" style="183" customWidth="1"/>
    <col min="15369" max="15369" width="9.85546875" style="183" customWidth="1"/>
    <col min="15370" max="15370" width="10" style="183" customWidth="1"/>
    <col min="15371" max="15371" width="10.7109375" style="183" customWidth="1"/>
    <col min="15372" max="15372" width="10.140625" style="183" customWidth="1"/>
    <col min="15373" max="15373" width="16.5703125" style="183" customWidth="1"/>
    <col min="15374" max="15374" width="11.140625" style="183" customWidth="1"/>
    <col min="15375" max="15375" width="9.28515625" style="183" customWidth="1"/>
    <col min="15376" max="15615" width="16.5703125" style="183"/>
    <col min="15616" max="15616" width="3.7109375" style="183" customWidth="1"/>
    <col min="15617" max="15617" width="10.42578125" style="183" customWidth="1"/>
    <col min="15618" max="15618" width="23.140625" style="183" customWidth="1"/>
    <col min="15619" max="15619" width="11" style="183" customWidth="1"/>
    <col min="15620" max="15620" width="8.85546875" style="183" customWidth="1"/>
    <col min="15621" max="15621" width="10.42578125" style="183" customWidth="1"/>
    <col min="15622" max="15622" width="8.5703125" style="183" customWidth="1"/>
    <col min="15623" max="15623" width="9.5703125" style="183" customWidth="1"/>
    <col min="15624" max="15624" width="9.7109375" style="183" customWidth="1"/>
    <col min="15625" max="15625" width="9.85546875" style="183" customWidth="1"/>
    <col min="15626" max="15626" width="10" style="183" customWidth="1"/>
    <col min="15627" max="15627" width="10.7109375" style="183" customWidth="1"/>
    <col min="15628" max="15628" width="10.140625" style="183" customWidth="1"/>
    <col min="15629" max="15629" width="16.5703125" style="183" customWidth="1"/>
    <col min="15630" max="15630" width="11.140625" style="183" customWidth="1"/>
    <col min="15631" max="15631" width="9.28515625" style="183" customWidth="1"/>
    <col min="15632" max="15871" width="16.5703125" style="183"/>
    <col min="15872" max="15872" width="3.7109375" style="183" customWidth="1"/>
    <col min="15873" max="15873" width="10.42578125" style="183" customWidth="1"/>
    <col min="15874" max="15874" width="23.140625" style="183" customWidth="1"/>
    <col min="15875" max="15875" width="11" style="183" customWidth="1"/>
    <col min="15876" max="15876" width="8.85546875" style="183" customWidth="1"/>
    <col min="15877" max="15877" width="10.42578125" style="183" customWidth="1"/>
    <col min="15878" max="15878" width="8.5703125" style="183" customWidth="1"/>
    <col min="15879" max="15879" width="9.5703125" style="183" customWidth="1"/>
    <col min="15880" max="15880" width="9.7109375" style="183" customWidth="1"/>
    <col min="15881" max="15881" width="9.85546875" style="183" customWidth="1"/>
    <col min="15882" max="15882" width="10" style="183" customWidth="1"/>
    <col min="15883" max="15883" width="10.7109375" style="183" customWidth="1"/>
    <col min="15884" max="15884" width="10.140625" style="183" customWidth="1"/>
    <col min="15885" max="15885" width="16.5703125" style="183" customWidth="1"/>
    <col min="15886" max="15886" width="11.140625" style="183" customWidth="1"/>
    <col min="15887" max="15887" width="9.28515625" style="183" customWidth="1"/>
    <col min="15888" max="16127" width="16.5703125" style="183"/>
    <col min="16128" max="16128" width="3.7109375" style="183" customWidth="1"/>
    <col min="16129" max="16129" width="10.42578125" style="183" customWidth="1"/>
    <col min="16130" max="16130" width="23.140625" style="183" customWidth="1"/>
    <col min="16131" max="16131" width="11" style="183" customWidth="1"/>
    <col min="16132" max="16132" width="8.85546875" style="183" customWidth="1"/>
    <col min="16133" max="16133" width="10.42578125" style="183" customWidth="1"/>
    <col min="16134" max="16134" width="8.5703125" style="183" customWidth="1"/>
    <col min="16135" max="16135" width="9.5703125" style="183" customWidth="1"/>
    <col min="16136" max="16136" width="9.7109375" style="183" customWidth="1"/>
    <col min="16137" max="16137" width="9.85546875" style="183" customWidth="1"/>
    <col min="16138" max="16138" width="10" style="183" customWidth="1"/>
    <col min="16139" max="16139" width="10.7109375" style="183" customWidth="1"/>
    <col min="16140" max="16140" width="10.140625" style="183" customWidth="1"/>
    <col min="16141" max="16141" width="16.5703125" style="183" customWidth="1"/>
    <col min="16142" max="16142" width="11.140625" style="183" customWidth="1"/>
    <col min="16143" max="16143" width="9.28515625" style="183" customWidth="1"/>
    <col min="16144" max="16384" width="16.5703125" style="183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84" customFormat="1" ht="36" customHeight="1" x14ac:dyDescent="0.25">
      <c r="B5" s="242" t="s">
        <v>212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2:17" s="184" customFormat="1" ht="15" customHeight="1" x14ac:dyDescent="0.25">
      <c r="B6" s="246" t="s">
        <v>47</v>
      </c>
      <c r="C6" s="247" t="s">
        <v>178</v>
      </c>
      <c r="D6" s="247"/>
      <c r="E6" s="248" t="s">
        <v>213</v>
      </c>
      <c r="F6" s="248"/>
      <c r="G6" s="247" t="s">
        <v>179</v>
      </c>
      <c r="H6" s="247"/>
      <c r="I6" s="248" t="s">
        <v>180</v>
      </c>
      <c r="J6" s="248"/>
      <c r="K6" s="247" t="s">
        <v>181</v>
      </c>
      <c r="L6" s="247"/>
    </row>
    <row r="7" spans="2:17" s="184" customFormat="1" ht="30" customHeight="1" x14ac:dyDescent="0.25">
      <c r="B7" s="246"/>
      <c r="C7" s="60" t="s">
        <v>262</v>
      </c>
      <c r="D7" s="106" t="s">
        <v>214</v>
      </c>
      <c r="E7" s="39" t="s">
        <v>262</v>
      </c>
      <c r="F7" s="186" t="s">
        <v>214</v>
      </c>
      <c r="G7" s="41" t="s">
        <v>262</v>
      </c>
      <c r="H7" s="106" t="s">
        <v>214</v>
      </c>
      <c r="I7" s="39" t="s">
        <v>262</v>
      </c>
      <c r="J7" s="186" t="s">
        <v>214</v>
      </c>
      <c r="K7" s="41" t="s">
        <v>262</v>
      </c>
      <c r="L7" s="106" t="s">
        <v>214</v>
      </c>
    </row>
    <row r="8" spans="2:17" ht="15" customHeight="1" x14ac:dyDescent="0.25">
      <c r="B8" s="198" t="s">
        <v>27</v>
      </c>
      <c r="C8" s="199">
        <v>46151</v>
      </c>
      <c r="D8" s="51">
        <v>0.35072880093626979</v>
      </c>
      <c r="E8" s="200">
        <v>33081</v>
      </c>
      <c r="F8" s="201">
        <v>0.40466550049541888</v>
      </c>
      <c r="G8" s="199">
        <v>13034</v>
      </c>
      <c r="H8" s="51">
        <v>0.26929195677775253</v>
      </c>
      <c r="I8" s="200">
        <v>22</v>
      </c>
      <c r="J8" s="202">
        <v>4.0665434380776341E-2</v>
      </c>
      <c r="K8" s="199">
        <v>14</v>
      </c>
      <c r="L8" s="51">
        <v>1.564245810055866E-2</v>
      </c>
      <c r="M8" s="203"/>
      <c r="N8" s="203"/>
    </row>
    <row r="9" spans="2:17" ht="15" customHeight="1" x14ac:dyDescent="0.25">
      <c r="B9" s="198" t="s">
        <v>182</v>
      </c>
      <c r="C9" s="199">
        <v>17</v>
      </c>
      <c r="D9" s="51">
        <v>1.2919307525116654E-4</v>
      </c>
      <c r="E9" s="200">
        <v>0</v>
      </c>
      <c r="F9" s="204">
        <v>0</v>
      </c>
      <c r="G9" s="199">
        <v>0</v>
      </c>
      <c r="H9" s="205">
        <v>0</v>
      </c>
      <c r="I9" s="200">
        <v>0</v>
      </c>
      <c r="J9" s="206" t="s">
        <v>84</v>
      </c>
      <c r="K9" s="199">
        <v>17</v>
      </c>
      <c r="L9" s="51">
        <v>1.899441340782123E-2</v>
      </c>
      <c r="M9" s="203"/>
      <c r="N9" s="203"/>
    </row>
    <row r="10" spans="2:17" ht="15" customHeight="1" x14ac:dyDescent="0.25">
      <c r="B10" s="198" t="s">
        <v>183</v>
      </c>
      <c r="C10" s="199">
        <v>123</v>
      </c>
      <c r="D10" s="51">
        <v>9.3474989740549911E-4</v>
      </c>
      <c r="E10" s="200">
        <v>18</v>
      </c>
      <c r="F10" s="201">
        <v>2.2018617964745746E-4</v>
      </c>
      <c r="G10" s="199">
        <v>24</v>
      </c>
      <c r="H10" s="51">
        <v>4.9585752360488422E-4</v>
      </c>
      <c r="I10" s="200">
        <v>0</v>
      </c>
      <c r="J10" s="206" t="s">
        <v>84</v>
      </c>
      <c r="K10" s="199">
        <v>81</v>
      </c>
      <c r="L10" s="51">
        <v>9.0502793296089387E-2</v>
      </c>
      <c r="M10" s="203"/>
      <c r="N10" s="203"/>
    </row>
    <row r="11" spans="2:17" ht="15" customHeight="1" x14ac:dyDescent="0.25">
      <c r="B11" s="198" t="s">
        <v>28</v>
      </c>
      <c r="C11" s="199">
        <v>39184</v>
      </c>
      <c r="D11" s="51">
        <v>0.29778243886127703</v>
      </c>
      <c r="E11" s="200">
        <v>16581</v>
      </c>
      <c r="F11" s="201">
        <v>0.20282816915191623</v>
      </c>
      <c r="G11" s="199">
        <v>22583</v>
      </c>
      <c r="H11" s="51">
        <v>0.46658126898204583</v>
      </c>
      <c r="I11" s="200">
        <v>0</v>
      </c>
      <c r="J11" s="206" t="s">
        <v>84</v>
      </c>
      <c r="K11" s="199">
        <v>20</v>
      </c>
      <c r="L11" s="51">
        <v>2.23463687150838E-2</v>
      </c>
      <c r="M11" s="203"/>
      <c r="N11" s="203"/>
    </row>
    <row r="12" spans="2:17" ht="15" customHeight="1" x14ac:dyDescent="0.25">
      <c r="B12" s="198" t="s">
        <v>215</v>
      </c>
      <c r="C12" s="199">
        <v>274</v>
      </c>
      <c r="D12" s="51">
        <v>2.0822883893423312E-3</v>
      </c>
      <c r="E12" s="200">
        <v>234</v>
      </c>
      <c r="F12" s="204">
        <v>0</v>
      </c>
      <c r="G12" s="199">
        <v>0</v>
      </c>
      <c r="H12" s="205">
        <v>0</v>
      </c>
      <c r="I12" s="200">
        <v>0</v>
      </c>
      <c r="J12" s="206" t="s">
        <v>84</v>
      </c>
      <c r="K12" s="199">
        <v>40</v>
      </c>
      <c r="L12" s="51">
        <v>4.4692737430167599E-2</v>
      </c>
      <c r="M12" s="203"/>
      <c r="N12" s="203"/>
    </row>
    <row r="13" spans="2:17" ht="15" customHeight="1" x14ac:dyDescent="0.25">
      <c r="B13" s="198" t="s">
        <v>185</v>
      </c>
      <c r="C13" s="199">
        <v>1028</v>
      </c>
      <c r="D13" s="51">
        <v>7.8123812563646589E-3</v>
      </c>
      <c r="E13" s="200">
        <v>986</v>
      </c>
      <c r="F13" s="201">
        <v>1.2061309618466281E-2</v>
      </c>
      <c r="G13" s="199">
        <v>30</v>
      </c>
      <c r="H13" s="51">
        <v>6.1982190450610521E-4</v>
      </c>
      <c r="I13" s="200">
        <v>0</v>
      </c>
      <c r="J13" s="206" t="s">
        <v>84</v>
      </c>
      <c r="K13" s="199">
        <v>12</v>
      </c>
      <c r="L13" s="51">
        <v>1.3407821229050279E-2</v>
      </c>
      <c r="M13" s="203"/>
      <c r="N13" s="203"/>
    </row>
    <row r="14" spans="2:17" ht="15" customHeight="1" x14ac:dyDescent="0.25">
      <c r="B14" s="198" t="s">
        <v>186</v>
      </c>
      <c r="C14" s="199">
        <v>51</v>
      </c>
      <c r="D14" s="51">
        <v>3.8757922575349959E-4</v>
      </c>
      <c r="E14" s="200">
        <v>0</v>
      </c>
      <c r="F14" s="204">
        <v>4</v>
      </c>
      <c r="G14" s="199">
        <v>4</v>
      </c>
      <c r="H14" s="205">
        <v>0</v>
      </c>
      <c r="I14" s="200">
        <v>0</v>
      </c>
      <c r="J14" s="206" t="s">
        <v>84</v>
      </c>
      <c r="K14" s="199">
        <v>47</v>
      </c>
      <c r="L14" s="51">
        <v>5.2513966480446927E-2</v>
      </c>
      <c r="M14" s="203"/>
      <c r="N14" s="203"/>
      <c r="O14" s="203"/>
      <c r="P14" s="203"/>
      <c r="Q14" s="203"/>
    </row>
    <row r="15" spans="2:17" ht="15" customHeight="1" x14ac:dyDescent="0.25">
      <c r="B15" s="198" t="s">
        <v>187</v>
      </c>
      <c r="C15" s="199">
        <v>205</v>
      </c>
      <c r="D15" s="51">
        <v>1.5579164956758319E-3</v>
      </c>
      <c r="E15" s="200">
        <v>46</v>
      </c>
      <c r="F15" s="201">
        <v>5.626980146546135E-4</v>
      </c>
      <c r="G15" s="199">
        <v>16</v>
      </c>
      <c r="H15" s="51">
        <v>3.3057168240325613E-4</v>
      </c>
      <c r="I15" s="200">
        <v>108</v>
      </c>
      <c r="J15" s="202">
        <v>0.19963031423290203</v>
      </c>
      <c r="K15" s="199">
        <v>35</v>
      </c>
      <c r="L15" s="51">
        <v>3.9106145251396648E-2</v>
      </c>
      <c r="M15" s="203"/>
      <c r="N15" s="203"/>
      <c r="O15" s="203"/>
      <c r="P15" s="203"/>
      <c r="Q15" s="203"/>
    </row>
    <row r="16" spans="2:17" ht="15" customHeight="1" x14ac:dyDescent="0.25">
      <c r="B16" s="198" t="s">
        <v>188</v>
      </c>
      <c r="C16" s="199">
        <v>1495</v>
      </c>
      <c r="D16" s="51">
        <v>1.1361391029440822E-2</v>
      </c>
      <c r="E16" s="200">
        <v>930</v>
      </c>
      <c r="F16" s="201">
        <v>1.137628594845197E-2</v>
      </c>
      <c r="G16" s="199">
        <v>460</v>
      </c>
      <c r="H16" s="51">
        <v>9.5039358690936146E-3</v>
      </c>
      <c r="I16" s="200">
        <v>38</v>
      </c>
      <c r="J16" s="202">
        <v>7.0240295748613679E-2</v>
      </c>
      <c r="K16" s="199">
        <v>67</v>
      </c>
      <c r="L16" s="51">
        <v>7.4860335195530731E-2</v>
      </c>
      <c r="M16" s="203"/>
      <c r="N16" s="203"/>
      <c r="O16" s="203"/>
      <c r="P16" s="203"/>
      <c r="Q16" s="203"/>
    </row>
    <row r="17" spans="2:17" ht="15" customHeight="1" x14ac:dyDescent="0.25">
      <c r="B17" s="198" t="s">
        <v>216</v>
      </c>
      <c r="C17" s="199">
        <v>4</v>
      </c>
      <c r="D17" s="51">
        <v>3.0398370647333303E-5</v>
      </c>
      <c r="E17" s="200">
        <v>0</v>
      </c>
      <c r="F17" s="204">
        <v>0</v>
      </c>
      <c r="G17" s="199">
        <v>0</v>
      </c>
      <c r="H17" s="205">
        <v>0</v>
      </c>
      <c r="I17" s="200">
        <v>0</v>
      </c>
      <c r="J17" s="206" t="s">
        <v>84</v>
      </c>
      <c r="K17" s="199">
        <v>4</v>
      </c>
      <c r="L17" s="51">
        <v>4.4692737430167594E-3</v>
      </c>
      <c r="M17" s="203"/>
      <c r="N17" s="203"/>
      <c r="O17" s="203"/>
      <c r="P17" s="203"/>
      <c r="Q17" s="203"/>
    </row>
    <row r="18" spans="2:17" ht="15" customHeight="1" x14ac:dyDescent="0.25">
      <c r="B18" s="198" t="s">
        <v>217</v>
      </c>
      <c r="C18" s="199">
        <v>2317</v>
      </c>
      <c r="D18" s="51">
        <v>1.7608256197467816E-2</v>
      </c>
      <c r="E18" s="200">
        <v>2261</v>
      </c>
      <c r="F18" s="201">
        <v>2.7657830676827852E-2</v>
      </c>
      <c r="G18" s="199">
        <v>0</v>
      </c>
      <c r="H18" s="51">
        <v>0</v>
      </c>
      <c r="I18" s="200">
        <v>15</v>
      </c>
      <c r="J18" s="202">
        <v>2.7726432532347505E-2</v>
      </c>
      <c r="K18" s="199">
        <v>41</v>
      </c>
      <c r="L18" s="51">
        <v>4.5810055865921788E-2</v>
      </c>
      <c r="M18" s="203"/>
      <c r="N18" s="203"/>
      <c r="O18" s="203"/>
      <c r="P18" s="203"/>
      <c r="Q18" s="203"/>
    </row>
    <row r="19" spans="2:17" ht="15" customHeight="1" x14ac:dyDescent="0.25">
      <c r="B19" s="198" t="s">
        <v>218</v>
      </c>
      <c r="C19" s="199">
        <v>80</v>
      </c>
      <c r="D19" s="51">
        <v>6.0796741294666607E-4</v>
      </c>
      <c r="E19" s="200">
        <v>0</v>
      </c>
      <c r="F19" s="204">
        <v>0</v>
      </c>
      <c r="G19" s="199">
        <v>0</v>
      </c>
      <c r="H19" s="207" t="s">
        <v>84</v>
      </c>
      <c r="I19" s="200">
        <v>65</v>
      </c>
      <c r="J19" s="202">
        <v>0.12014787430683918</v>
      </c>
      <c r="K19" s="199">
        <v>15</v>
      </c>
      <c r="L19" s="51">
        <v>1.6759776536312849E-2</v>
      </c>
      <c r="M19" s="203"/>
      <c r="N19" s="203"/>
      <c r="O19" s="203"/>
      <c r="P19" s="203"/>
      <c r="Q19" s="203"/>
    </row>
    <row r="20" spans="2:17" ht="15" customHeight="1" x14ac:dyDescent="0.25">
      <c r="B20" s="198" t="s">
        <v>192</v>
      </c>
      <c r="C20" s="199">
        <v>115</v>
      </c>
      <c r="D20" s="51">
        <v>8.739531561108325E-4</v>
      </c>
      <c r="E20" s="200">
        <v>16</v>
      </c>
      <c r="F20" s="204">
        <v>0</v>
      </c>
      <c r="G20" s="199">
        <v>0</v>
      </c>
      <c r="H20" s="207" t="s">
        <v>84</v>
      </c>
      <c r="I20" s="200">
        <v>0</v>
      </c>
      <c r="J20" s="206" t="s">
        <v>84</v>
      </c>
      <c r="K20" s="199">
        <v>99</v>
      </c>
      <c r="L20" s="51">
        <v>0.1106145251396648</v>
      </c>
      <c r="M20" s="203"/>
      <c r="N20" s="203"/>
      <c r="O20" s="203"/>
      <c r="P20" s="203"/>
      <c r="Q20" s="203"/>
    </row>
    <row r="21" spans="2:17" ht="15" customHeight="1" x14ac:dyDescent="0.25">
      <c r="B21" s="198" t="s">
        <v>219</v>
      </c>
      <c r="C21" s="199">
        <v>958</v>
      </c>
      <c r="D21" s="51">
        <v>7.2804097700363262E-3</v>
      </c>
      <c r="E21" s="200">
        <v>680</v>
      </c>
      <c r="F21" s="201">
        <v>8.3181445644595047E-3</v>
      </c>
      <c r="G21" s="199">
        <v>203</v>
      </c>
      <c r="H21" s="51">
        <v>4.1941282204913119E-3</v>
      </c>
      <c r="I21" s="200">
        <v>22</v>
      </c>
      <c r="J21" s="202">
        <v>4.0665434380776341E-2</v>
      </c>
      <c r="K21" s="199">
        <v>53</v>
      </c>
      <c r="L21" s="51">
        <v>5.9217877094972067E-2</v>
      </c>
      <c r="M21" s="203"/>
      <c r="N21" s="203"/>
      <c r="O21" s="203"/>
      <c r="P21" s="203"/>
      <c r="Q21" s="203"/>
    </row>
    <row r="22" spans="2:17" ht="15" customHeight="1" x14ac:dyDescent="0.25">
      <c r="B22" s="198" t="s">
        <v>220</v>
      </c>
      <c r="C22" s="199">
        <v>26</v>
      </c>
      <c r="D22" s="51">
        <v>1.9758940920766647E-4</v>
      </c>
      <c r="E22" s="200">
        <v>0</v>
      </c>
      <c r="F22" s="204">
        <v>0</v>
      </c>
      <c r="G22" s="199">
        <v>0</v>
      </c>
      <c r="H22" s="207" t="s">
        <v>84</v>
      </c>
      <c r="I22" s="200">
        <v>0</v>
      </c>
      <c r="J22" s="206" t="s">
        <v>84</v>
      </c>
      <c r="K22" s="199">
        <v>26</v>
      </c>
      <c r="L22" s="51">
        <v>2.9050279329608939E-2</v>
      </c>
      <c r="M22" s="203"/>
      <c r="N22" s="203"/>
      <c r="O22" s="203"/>
      <c r="P22" s="203"/>
      <c r="Q22" s="203"/>
    </row>
    <row r="23" spans="2:17" ht="15" customHeight="1" x14ac:dyDescent="0.25">
      <c r="B23" s="198" t="s">
        <v>221</v>
      </c>
      <c r="C23" s="199">
        <v>164</v>
      </c>
      <c r="D23" s="51">
        <v>1.2463331965406653E-3</v>
      </c>
      <c r="E23" s="200">
        <v>67</v>
      </c>
      <c r="F23" s="201">
        <v>8.1958189090998055E-4</v>
      </c>
      <c r="G23" s="199">
        <v>34</v>
      </c>
      <c r="H23" s="51">
        <v>7.0246482510691929E-4</v>
      </c>
      <c r="I23" s="200">
        <v>28</v>
      </c>
      <c r="J23" s="202">
        <v>5.1756007393715345E-2</v>
      </c>
      <c r="K23" s="199">
        <v>35</v>
      </c>
      <c r="L23" s="51">
        <v>3.9106145251396648E-2</v>
      </c>
      <c r="M23" s="203"/>
      <c r="N23" s="203"/>
      <c r="O23" s="203"/>
      <c r="P23" s="203"/>
      <c r="Q23" s="203"/>
    </row>
    <row r="24" spans="2:17" ht="15" customHeight="1" x14ac:dyDescent="0.25">
      <c r="B24" s="198" t="s">
        <v>29</v>
      </c>
      <c r="C24" s="199">
        <v>21379</v>
      </c>
      <c r="D24" s="51">
        <v>0.16247169151733468</v>
      </c>
      <c r="E24" s="200">
        <v>15626</v>
      </c>
      <c r="F24" s="201">
        <v>0.19114606906506501</v>
      </c>
      <c r="G24" s="199">
        <v>5753</v>
      </c>
      <c r="H24" s="51">
        <v>0.11886118055412079</v>
      </c>
      <c r="I24" s="200">
        <v>0</v>
      </c>
      <c r="J24" s="206" t="s">
        <v>84</v>
      </c>
      <c r="K24" s="199">
        <v>0</v>
      </c>
      <c r="L24" s="94" t="s">
        <v>84</v>
      </c>
      <c r="M24" s="203"/>
      <c r="N24" s="203"/>
      <c r="O24" s="203"/>
      <c r="P24" s="203"/>
      <c r="Q24" s="203"/>
    </row>
    <row r="25" spans="2:17" ht="15" customHeight="1" x14ac:dyDescent="0.25">
      <c r="B25" s="198" t="s">
        <v>196</v>
      </c>
      <c r="C25" s="199">
        <v>1910</v>
      </c>
      <c r="D25" s="51">
        <v>1.4515221984101653E-2</v>
      </c>
      <c r="E25" s="200">
        <v>1355</v>
      </c>
      <c r="F25" s="201">
        <v>1.6575126301239158E-2</v>
      </c>
      <c r="G25" s="199">
        <v>342</v>
      </c>
      <c r="H25" s="51">
        <v>7.0659697113695996E-3</v>
      </c>
      <c r="I25" s="200">
        <v>90</v>
      </c>
      <c r="J25" s="202">
        <v>0.16635859519408502</v>
      </c>
      <c r="K25" s="199">
        <v>123</v>
      </c>
      <c r="L25" s="51">
        <v>0.13743016759776536</v>
      </c>
      <c r="M25" s="203"/>
      <c r="N25" s="203"/>
      <c r="O25" s="203"/>
      <c r="P25" s="203"/>
      <c r="Q25" s="203"/>
    </row>
    <row r="26" spans="2:17" ht="15" customHeight="1" x14ac:dyDescent="0.25">
      <c r="B26" s="198" t="s">
        <v>197</v>
      </c>
      <c r="C26" s="199">
        <v>77</v>
      </c>
      <c r="D26" s="51">
        <v>5.8516863496116606E-4</v>
      </c>
      <c r="E26" s="200">
        <v>21</v>
      </c>
      <c r="F26" s="201">
        <v>2.5688387625536705E-4</v>
      </c>
      <c r="G26" s="199">
        <v>7</v>
      </c>
      <c r="H26" s="51">
        <v>1.4462511105142454E-4</v>
      </c>
      <c r="I26" s="200">
        <v>20</v>
      </c>
      <c r="J26" s="202">
        <v>3.6968576709796676E-2</v>
      </c>
      <c r="K26" s="199">
        <v>29</v>
      </c>
      <c r="L26" s="51">
        <v>3.2402234636871509E-2</v>
      </c>
      <c r="M26" s="203"/>
      <c r="N26" s="203"/>
      <c r="O26" s="203"/>
      <c r="P26" s="203"/>
      <c r="Q26" s="203"/>
    </row>
    <row r="27" spans="2:17" ht="15" customHeight="1" x14ac:dyDescent="0.25">
      <c r="B27" s="198" t="s">
        <v>198</v>
      </c>
      <c r="C27" s="199">
        <v>38</v>
      </c>
      <c r="D27" s="51">
        <v>2.8878452114966638E-4</v>
      </c>
      <c r="E27" s="200">
        <v>0</v>
      </c>
      <c r="F27" s="204">
        <v>9</v>
      </c>
      <c r="G27" s="199">
        <v>9</v>
      </c>
      <c r="H27" s="207" t="s">
        <v>84</v>
      </c>
      <c r="I27" s="200">
        <v>16</v>
      </c>
      <c r="J27" s="202">
        <v>2.9574861367837338E-2</v>
      </c>
      <c r="K27" s="199">
        <v>13</v>
      </c>
      <c r="L27" s="51">
        <v>1.452513966480447E-2</v>
      </c>
      <c r="M27" s="203"/>
      <c r="N27" s="203"/>
      <c r="O27" s="203"/>
      <c r="P27" s="203"/>
      <c r="Q27" s="203"/>
    </row>
    <row r="28" spans="2:17" ht="15" customHeight="1" x14ac:dyDescent="0.25">
      <c r="B28" s="198" t="s">
        <v>199</v>
      </c>
      <c r="C28" s="199">
        <v>4621</v>
      </c>
      <c r="D28" s="51">
        <v>3.5117717690331798E-2</v>
      </c>
      <c r="E28" s="200">
        <v>1702</v>
      </c>
      <c r="F28" s="201">
        <v>2.0819826542220699E-2</v>
      </c>
      <c r="G28" s="199">
        <v>2859</v>
      </c>
      <c r="H28" s="51">
        <v>5.9069027499431832E-2</v>
      </c>
      <c r="I28" s="200">
        <v>32</v>
      </c>
      <c r="J28" s="206" t="s">
        <v>84</v>
      </c>
      <c r="K28" s="199">
        <v>28</v>
      </c>
      <c r="L28" s="51">
        <v>3.128491620111732E-2</v>
      </c>
      <c r="M28" s="203"/>
      <c r="N28" s="203"/>
      <c r="O28" s="203"/>
      <c r="P28" s="203"/>
      <c r="Q28" s="203"/>
    </row>
    <row r="29" spans="2:17" ht="15" customHeight="1" x14ac:dyDescent="0.25">
      <c r="B29" s="198" t="s">
        <v>222</v>
      </c>
      <c r="C29" s="199">
        <v>2669</v>
      </c>
      <c r="D29" s="51">
        <v>2.0283312814433147E-2</v>
      </c>
      <c r="E29" s="200">
        <v>2651</v>
      </c>
      <c r="F29" s="201">
        <v>3.2428531235856095E-2</v>
      </c>
      <c r="G29" s="199">
        <v>10</v>
      </c>
      <c r="H29" s="51">
        <v>2.0660730150203507E-4</v>
      </c>
      <c r="I29" s="200">
        <v>0</v>
      </c>
      <c r="J29" s="206" t="s">
        <v>84</v>
      </c>
      <c r="K29" s="199">
        <v>8</v>
      </c>
      <c r="L29" s="51">
        <v>8.9385474860335188E-3</v>
      </c>
      <c r="M29" s="203"/>
      <c r="N29" s="203"/>
      <c r="O29" s="203"/>
      <c r="P29" s="203"/>
      <c r="Q29" s="203"/>
    </row>
    <row r="30" spans="2:17" ht="15" customHeight="1" x14ac:dyDescent="0.25">
      <c r="B30" s="198" t="s">
        <v>201</v>
      </c>
      <c r="C30" s="199">
        <v>810</v>
      </c>
      <c r="D30" s="51">
        <v>6.1556700560849937E-3</v>
      </c>
      <c r="E30" s="200">
        <v>804</v>
      </c>
      <c r="F30" s="201">
        <v>9.8349826909197666E-3</v>
      </c>
      <c r="G30" s="199">
        <v>6</v>
      </c>
      <c r="H30" s="51">
        <v>1.2396438090122105E-4</v>
      </c>
      <c r="I30" s="200">
        <v>0</v>
      </c>
      <c r="J30" s="206" t="s">
        <v>84</v>
      </c>
      <c r="K30" s="199">
        <v>0</v>
      </c>
      <c r="L30" s="94" t="s">
        <v>84</v>
      </c>
      <c r="M30" s="203"/>
      <c r="N30" s="203"/>
      <c r="O30" s="203"/>
      <c r="P30" s="203"/>
      <c r="Q30" s="203"/>
    </row>
    <row r="31" spans="2:17" ht="15" customHeight="1" x14ac:dyDescent="0.25">
      <c r="B31" s="198" t="s">
        <v>202</v>
      </c>
      <c r="C31" s="199">
        <v>7191</v>
      </c>
      <c r="D31" s="51">
        <v>5.4648670831243445E-2</v>
      </c>
      <c r="E31" s="200">
        <v>4459</v>
      </c>
      <c r="F31" s="201">
        <v>5.4545009724889598E-2</v>
      </c>
      <c r="G31" s="199">
        <v>2732</v>
      </c>
      <c r="H31" s="51">
        <v>5.6445114770355985E-2</v>
      </c>
      <c r="I31" s="200">
        <v>0</v>
      </c>
      <c r="J31" s="206" t="s">
        <v>84</v>
      </c>
      <c r="K31" s="199">
        <v>0</v>
      </c>
      <c r="L31" s="94" t="s">
        <v>84</v>
      </c>
      <c r="M31" s="203"/>
      <c r="N31" s="203"/>
      <c r="O31" s="203"/>
      <c r="P31" s="203"/>
      <c r="Q31" s="203"/>
    </row>
    <row r="32" spans="2:17" ht="15" customHeight="1" x14ac:dyDescent="0.25">
      <c r="B32" s="198" t="s">
        <v>223</v>
      </c>
      <c r="C32" s="199">
        <v>18</v>
      </c>
      <c r="D32" s="51">
        <v>1.3679266791299987E-4</v>
      </c>
      <c r="E32" s="200">
        <v>14</v>
      </c>
      <c r="F32" s="201">
        <v>1.7125591750357804E-4</v>
      </c>
      <c r="G32" s="199">
        <v>0</v>
      </c>
      <c r="H32" s="207" t="s">
        <v>84</v>
      </c>
      <c r="I32" s="200">
        <v>0</v>
      </c>
      <c r="J32" s="206" t="s">
        <v>84</v>
      </c>
      <c r="K32" s="199">
        <v>4</v>
      </c>
      <c r="L32" s="51">
        <v>4.4692737430167594E-3</v>
      </c>
      <c r="M32" s="203"/>
      <c r="N32" s="203"/>
      <c r="O32" s="203"/>
      <c r="P32" s="203"/>
      <c r="Q32" s="203"/>
    </row>
    <row r="33" spans="2:17" ht="15" customHeight="1" x14ac:dyDescent="0.25">
      <c r="B33" s="198" t="s">
        <v>204</v>
      </c>
      <c r="C33" s="199">
        <v>143</v>
      </c>
      <c r="D33" s="51">
        <v>1.0867417506421656E-3</v>
      </c>
      <c r="E33" s="200">
        <v>98</v>
      </c>
      <c r="F33" s="201">
        <v>1.1987914225250463E-3</v>
      </c>
      <c r="G33" s="199">
        <v>10</v>
      </c>
      <c r="H33" s="51">
        <v>2.0660730150203507E-4</v>
      </c>
      <c r="I33" s="200">
        <v>24</v>
      </c>
      <c r="J33" s="206" t="s">
        <v>84</v>
      </c>
      <c r="K33" s="199">
        <v>11</v>
      </c>
      <c r="L33" s="94" t="s">
        <v>84</v>
      </c>
      <c r="M33" s="203"/>
      <c r="N33" s="203"/>
      <c r="O33" s="203"/>
      <c r="P33" s="203"/>
      <c r="Q33" s="203"/>
    </row>
    <row r="34" spans="2:17" ht="15" customHeight="1" x14ac:dyDescent="0.25">
      <c r="B34" s="198" t="s">
        <v>205</v>
      </c>
      <c r="C34" s="199">
        <v>306</v>
      </c>
      <c r="D34" s="51">
        <v>2.3254753545209977E-3</v>
      </c>
      <c r="E34" s="200">
        <v>0</v>
      </c>
      <c r="F34" s="201">
        <v>0</v>
      </c>
      <c r="G34" s="199">
        <v>272</v>
      </c>
      <c r="H34" s="51">
        <v>5.6197186008553543E-3</v>
      </c>
      <c r="I34" s="200">
        <v>0</v>
      </c>
      <c r="J34" s="206" t="s">
        <v>84</v>
      </c>
      <c r="K34" s="199">
        <v>34</v>
      </c>
      <c r="L34" s="51">
        <v>3.798882681564246E-2</v>
      </c>
      <c r="M34" s="203"/>
      <c r="N34" s="203"/>
      <c r="O34" s="203"/>
      <c r="P34" s="203"/>
      <c r="Q34" s="203"/>
    </row>
    <row r="35" spans="2:17" ht="15" customHeight="1" x14ac:dyDescent="0.25">
      <c r="B35" s="198" t="s">
        <v>206</v>
      </c>
      <c r="C35" s="199">
        <v>33</v>
      </c>
      <c r="D35" s="51">
        <v>2.5078655784049973E-4</v>
      </c>
      <c r="E35" s="200">
        <v>0</v>
      </c>
      <c r="F35" s="201">
        <v>0</v>
      </c>
      <c r="G35" s="199">
        <v>0</v>
      </c>
      <c r="H35" s="207" t="s">
        <v>84</v>
      </c>
      <c r="I35" s="200">
        <v>21</v>
      </c>
      <c r="J35" s="202">
        <v>3.8817005545286505E-2</v>
      </c>
      <c r="K35" s="199">
        <v>12</v>
      </c>
      <c r="L35" s="94" t="s">
        <v>84</v>
      </c>
      <c r="M35" s="203"/>
      <c r="N35" s="203"/>
      <c r="O35" s="203"/>
      <c r="P35" s="203"/>
      <c r="Q35" s="203"/>
    </row>
    <row r="36" spans="2:17" ht="15" customHeight="1" x14ac:dyDescent="0.25">
      <c r="B36" s="198" t="s">
        <v>207</v>
      </c>
      <c r="C36" s="199">
        <v>16</v>
      </c>
      <c r="D36" s="51">
        <v>1.2159348258933321E-4</v>
      </c>
      <c r="E36" s="200">
        <v>0</v>
      </c>
      <c r="F36" s="201">
        <v>0</v>
      </c>
      <c r="G36" s="199">
        <v>7</v>
      </c>
      <c r="H36" s="51">
        <v>1.4462511105142454E-4</v>
      </c>
      <c r="I36" s="200">
        <v>0</v>
      </c>
      <c r="J36" s="206" t="s">
        <v>84</v>
      </c>
      <c r="K36" s="199">
        <v>9</v>
      </c>
      <c r="L36" s="51">
        <v>1.0055865921787709E-2</v>
      </c>
      <c r="M36" s="203"/>
      <c r="N36" s="203"/>
      <c r="O36" s="203"/>
      <c r="P36" s="203"/>
      <c r="Q36" s="203"/>
    </row>
    <row r="37" spans="2:17" ht="15" customHeight="1" x14ac:dyDescent="0.25">
      <c r="B37" s="198" t="s">
        <v>224</v>
      </c>
      <c r="C37" s="199">
        <v>12</v>
      </c>
      <c r="D37" s="51">
        <v>9.119511194199991E-5</v>
      </c>
      <c r="E37" s="200">
        <v>0</v>
      </c>
      <c r="F37" s="201">
        <v>0</v>
      </c>
      <c r="G37" s="199">
        <v>0</v>
      </c>
      <c r="H37" s="207" t="s">
        <v>84</v>
      </c>
      <c r="I37" s="200">
        <v>0</v>
      </c>
      <c r="J37" s="206" t="s">
        <v>84</v>
      </c>
      <c r="K37" s="199">
        <v>12</v>
      </c>
      <c r="L37" s="51">
        <v>1.3407821229050279E-2</v>
      </c>
      <c r="M37" s="203"/>
      <c r="N37" s="203"/>
      <c r="O37" s="203"/>
      <c r="P37" s="203"/>
      <c r="Q37" s="203"/>
    </row>
    <row r="38" spans="2:17" ht="15" customHeight="1" x14ac:dyDescent="0.25">
      <c r="B38" s="198" t="s">
        <v>209</v>
      </c>
      <c r="C38" s="199">
        <v>171</v>
      </c>
      <c r="D38" s="51">
        <v>1.2995303451734986E-3</v>
      </c>
      <c r="E38" s="200">
        <v>119</v>
      </c>
      <c r="F38" s="201">
        <v>1.4556752987804132E-3</v>
      </c>
      <c r="G38" s="199">
        <v>6</v>
      </c>
      <c r="H38" s="51">
        <v>1.2396438090122105E-4</v>
      </c>
      <c r="I38" s="200">
        <v>40</v>
      </c>
      <c r="J38" s="202">
        <v>7.3937153419593352E-2</v>
      </c>
      <c r="K38" s="199">
        <v>6</v>
      </c>
      <c r="L38" s="51">
        <v>6.7039106145251395E-3</v>
      </c>
      <c r="M38" s="203"/>
      <c r="N38" s="203"/>
      <c r="O38" s="203"/>
      <c r="P38" s="203"/>
      <c r="Q38" s="203"/>
    </row>
    <row r="39" spans="2:17" ht="15" customHeight="1" x14ac:dyDescent="0.25">
      <c r="B39" s="193" t="s">
        <v>225</v>
      </c>
      <c r="C39" s="208">
        <v>131586</v>
      </c>
      <c r="D39" s="209">
        <v>1</v>
      </c>
      <c r="E39" s="208">
        <v>81749</v>
      </c>
      <c r="F39" s="209">
        <v>1</v>
      </c>
      <c r="G39" s="208">
        <v>48401</v>
      </c>
      <c r="H39" s="210">
        <v>1</v>
      </c>
      <c r="I39" s="208">
        <v>541</v>
      </c>
      <c r="J39" s="210">
        <v>1</v>
      </c>
      <c r="K39" s="208">
        <v>895</v>
      </c>
      <c r="L39" s="209">
        <v>1</v>
      </c>
    </row>
    <row r="40" spans="2:17" ht="30" customHeight="1" x14ac:dyDescent="0.25">
      <c r="B40" s="245" t="s">
        <v>226</v>
      </c>
      <c r="C40" s="245"/>
      <c r="D40" s="245"/>
      <c r="E40" s="245"/>
      <c r="F40" s="245"/>
      <c r="G40" s="245"/>
      <c r="H40" s="245"/>
      <c r="I40" s="245"/>
      <c r="J40" s="245"/>
      <c r="K40" s="245"/>
      <c r="L40" s="245"/>
    </row>
    <row r="41" spans="2:17" x14ac:dyDescent="0.25">
      <c r="B41" s="211" t="s">
        <v>227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RowColHeaders="0" showOutlineSymbols="0" zoomScaleNormal="100" workbookViewId="0">
      <selection activeCell="F37" sqref="F37:H67"/>
    </sheetView>
  </sheetViews>
  <sheetFormatPr baseColWidth="10" defaultColWidth="16.5703125" defaultRowHeight="12.75" x14ac:dyDescent="0.25"/>
  <cols>
    <col min="1" max="1" width="30.7109375" style="183" bestFit="1" customWidth="1"/>
    <col min="2" max="2" width="21.7109375" style="183" customWidth="1"/>
    <col min="3" max="4" width="11.7109375" style="226" customWidth="1"/>
    <col min="5" max="5" width="9.7109375" style="183" customWidth="1"/>
    <col min="6" max="6" width="21.7109375" style="183" customWidth="1"/>
    <col min="7" max="8" width="11.7109375" style="226" customWidth="1"/>
    <col min="9" max="9" width="6.85546875" style="183" customWidth="1"/>
    <col min="10" max="10" width="9.85546875" style="183" customWidth="1"/>
    <col min="11" max="255" width="16.5703125" style="183"/>
    <col min="256" max="257" width="14.28515625" style="183" customWidth="1"/>
    <col min="258" max="258" width="25.7109375" style="183" customWidth="1"/>
    <col min="259" max="259" width="13.85546875" style="183" customWidth="1"/>
    <col min="260" max="260" width="13.7109375" style="183" customWidth="1"/>
    <col min="261" max="263" width="9.7109375" style="183" customWidth="1"/>
    <col min="264" max="511" width="16.5703125" style="183"/>
    <col min="512" max="513" width="14.28515625" style="183" customWidth="1"/>
    <col min="514" max="514" width="25.7109375" style="183" customWidth="1"/>
    <col min="515" max="515" width="13.85546875" style="183" customWidth="1"/>
    <col min="516" max="516" width="13.7109375" style="183" customWidth="1"/>
    <col min="517" max="519" width="9.7109375" style="183" customWidth="1"/>
    <col min="520" max="767" width="16.5703125" style="183"/>
    <col min="768" max="769" width="14.28515625" style="183" customWidth="1"/>
    <col min="770" max="770" width="25.7109375" style="183" customWidth="1"/>
    <col min="771" max="771" width="13.85546875" style="183" customWidth="1"/>
    <col min="772" max="772" width="13.7109375" style="183" customWidth="1"/>
    <col min="773" max="775" width="9.7109375" style="183" customWidth="1"/>
    <col min="776" max="1023" width="16.5703125" style="183"/>
    <col min="1024" max="1025" width="14.28515625" style="183" customWidth="1"/>
    <col min="1026" max="1026" width="25.7109375" style="183" customWidth="1"/>
    <col min="1027" max="1027" width="13.85546875" style="183" customWidth="1"/>
    <col min="1028" max="1028" width="13.7109375" style="183" customWidth="1"/>
    <col min="1029" max="1031" width="9.7109375" style="183" customWidth="1"/>
    <col min="1032" max="1279" width="16.5703125" style="183"/>
    <col min="1280" max="1281" width="14.28515625" style="183" customWidth="1"/>
    <col min="1282" max="1282" width="25.7109375" style="183" customWidth="1"/>
    <col min="1283" max="1283" width="13.85546875" style="183" customWidth="1"/>
    <col min="1284" max="1284" width="13.7109375" style="183" customWidth="1"/>
    <col min="1285" max="1287" width="9.7109375" style="183" customWidth="1"/>
    <col min="1288" max="1535" width="16.5703125" style="183"/>
    <col min="1536" max="1537" width="14.28515625" style="183" customWidth="1"/>
    <col min="1538" max="1538" width="25.7109375" style="183" customWidth="1"/>
    <col min="1539" max="1539" width="13.85546875" style="183" customWidth="1"/>
    <col min="1540" max="1540" width="13.7109375" style="183" customWidth="1"/>
    <col min="1541" max="1543" width="9.7109375" style="183" customWidth="1"/>
    <col min="1544" max="1791" width="16.5703125" style="183"/>
    <col min="1792" max="1793" width="14.28515625" style="183" customWidth="1"/>
    <col min="1794" max="1794" width="25.7109375" style="183" customWidth="1"/>
    <col min="1795" max="1795" width="13.85546875" style="183" customWidth="1"/>
    <col min="1796" max="1796" width="13.7109375" style="183" customWidth="1"/>
    <col min="1797" max="1799" width="9.7109375" style="183" customWidth="1"/>
    <col min="1800" max="2047" width="16.5703125" style="183"/>
    <col min="2048" max="2049" width="14.28515625" style="183" customWidth="1"/>
    <col min="2050" max="2050" width="25.7109375" style="183" customWidth="1"/>
    <col min="2051" max="2051" width="13.85546875" style="183" customWidth="1"/>
    <col min="2052" max="2052" width="13.7109375" style="183" customWidth="1"/>
    <col min="2053" max="2055" width="9.7109375" style="183" customWidth="1"/>
    <col min="2056" max="2303" width="16.5703125" style="183"/>
    <col min="2304" max="2305" width="14.28515625" style="183" customWidth="1"/>
    <col min="2306" max="2306" width="25.7109375" style="183" customWidth="1"/>
    <col min="2307" max="2307" width="13.85546875" style="183" customWidth="1"/>
    <col min="2308" max="2308" width="13.7109375" style="183" customWidth="1"/>
    <col min="2309" max="2311" width="9.7109375" style="183" customWidth="1"/>
    <col min="2312" max="2559" width="16.5703125" style="183"/>
    <col min="2560" max="2561" width="14.28515625" style="183" customWidth="1"/>
    <col min="2562" max="2562" width="25.7109375" style="183" customWidth="1"/>
    <col min="2563" max="2563" width="13.85546875" style="183" customWidth="1"/>
    <col min="2564" max="2564" width="13.7109375" style="183" customWidth="1"/>
    <col min="2565" max="2567" width="9.7109375" style="183" customWidth="1"/>
    <col min="2568" max="2815" width="16.5703125" style="183"/>
    <col min="2816" max="2817" width="14.28515625" style="183" customWidth="1"/>
    <col min="2818" max="2818" width="25.7109375" style="183" customWidth="1"/>
    <col min="2819" max="2819" width="13.85546875" style="183" customWidth="1"/>
    <col min="2820" max="2820" width="13.7109375" style="183" customWidth="1"/>
    <col min="2821" max="2823" width="9.7109375" style="183" customWidth="1"/>
    <col min="2824" max="3071" width="16.5703125" style="183"/>
    <col min="3072" max="3073" width="14.28515625" style="183" customWidth="1"/>
    <col min="3074" max="3074" width="25.7109375" style="183" customWidth="1"/>
    <col min="3075" max="3075" width="13.85546875" style="183" customWidth="1"/>
    <col min="3076" max="3076" width="13.7109375" style="183" customWidth="1"/>
    <col min="3077" max="3079" width="9.7109375" style="183" customWidth="1"/>
    <col min="3080" max="3327" width="16.5703125" style="183"/>
    <col min="3328" max="3329" width="14.28515625" style="183" customWidth="1"/>
    <col min="3330" max="3330" width="25.7109375" style="183" customWidth="1"/>
    <col min="3331" max="3331" width="13.85546875" style="183" customWidth="1"/>
    <col min="3332" max="3332" width="13.7109375" style="183" customWidth="1"/>
    <col min="3333" max="3335" width="9.7109375" style="183" customWidth="1"/>
    <col min="3336" max="3583" width="16.5703125" style="183"/>
    <col min="3584" max="3585" width="14.28515625" style="183" customWidth="1"/>
    <col min="3586" max="3586" width="25.7109375" style="183" customWidth="1"/>
    <col min="3587" max="3587" width="13.85546875" style="183" customWidth="1"/>
    <col min="3588" max="3588" width="13.7109375" style="183" customWidth="1"/>
    <col min="3589" max="3591" width="9.7109375" style="183" customWidth="1"/>
    <col min="3592" max="3839" width="16.5703125" style="183"/>
    <col min="3840" max="3841" width="14.28515625" style="183" customWidth="1"/>
    <col min="3842" max="3842" width="25.7109375" style="183" customWidth="1"/>
    <col min="3843" max="3843" width="13.85546875" style="183" customWidth="1"/>
    <col min="3844" max="3844" width="13.7109375" style="183" customWidth="1"/>
    <col min="3845" max="3847" width="9.7109375" style="183" customWidth="1"/>
    <col min="3848" max="4095" width="16.5703125" style="183"/>
    <col min="4096" max="4097" width="14.28515625" style="183" customWidth="1"/>
    <col min="4098" max="4098" width="25.7109375" style="183" customWidth="1"/>
    <col min="4099" max="4099" width="13.85546875" style="183" customWidth="1"/>
    <col min="4100" max="4100" width="13.7109375" style="183" customWidth="1"/>
    <col min="4101" max="4103" width="9.7109375" style="183" customWidth="1"/>
    <col min="4104" max="4351" width="16.5703125" style="183"/>
    <col min="4352" max="4353" width="14.28515625" style="183" customWidth="1"/>
    <col min="4354" max="4354" width="25.7109375" style="183" customWidth="1"/>
    <col min="4355" max="4355" width="13.85546875" style="183" customWidth="1"/>
    <col min="4356" max="4356" width="13.7109375" style="183" customWidth="1"/>
    <col min="4357" max="4359" width="9.7109375" style="183" customWidth="1"/>
    <col min="4360" max="4607" width="16.5703125" style="183"/>
    <col min="4608" max="4609" width="14.28515625" style="183" customWidth="1"/>
    <col min="4610" max="4610" width="25.7109375" style="183" customWidth="1"/>
    <col min="4611" max="4611" width="13.85546875" style="183" customWidth="1"/>
    <col min="4612" max="4612" width="13.7109375" style="183" customWidth="1"/>
    <col min="4613" max="4615" width="9.7109375" style="183" customWidth="1"/>
    <col min="4616" max="4863" width="16.5703125" style="183"/>
    <col min="4864" max="4865" width="14.28515625" style="183" customWidth="1"/>
    <col min="4866" max="4866" width="25.7109375" style="183" customWidth="1"/>
    <col min="4867" max="4867" width="13.85546875" style="183" customWidth="1"/>
    <col min="4868" max="4868" width="13.7109375" style="183" customWidth="1"/>
    <col min="4869" max="4871" width="9.7109375" style="183" customWidth="1"/>
    <col min="4872" max="5119" width="16.5703125" style="183"/>
    <col min="5120" max="5121" width="14.28515625" style="183" customWidth="1"/>
    <col min="5122" max="5122" width="25.7109375" style="183" customWidth="1"/>
    <col min="5123" max="5123" width="13.85546875" style="183" customWidth="1"/>
    <col min="5124" max="5124" width="13.7109375" style="183" customWidth="1"/>
    <col min="5125" max="5127" width="9.7109375" style="183" customWidth="1"/>
    <col min="5128" max="5375" width="16.5703125" style="183"/>
    <col min="5376" max="5377" width="14.28515625" style="183" customWidth="1"/>
    <col min="5378" max="5378" width="25.7109375" style="183" customWidth="1"/>
    <col min="5379" max="5379" width="13.85546875" style="183" customWidth="1"/>
    <col min="5380" max="5380" width="13.7109375" style="183" customWidth="1"/>
    <col min="5381" max="5383" width="9.7109375" style="183" customWidth="1"/>
    <col min="5384" max="5631" width="16.5703125" style="183"/>
    <col min="5632" max="5633" width="14.28515625" style="183" customWidth="1"/>
    <col min="5634" max="5634" width="25.7109375" style="183" customWidth="1"/>
    <col min="5635" max="5635" width="13.85546875" style="183" customWidth="1"/>
    <col min="5636" max="5636" width="13.7109375" style="183" customWidth="1"/>
    <col min="5637" max="5639" width="9.7109375" style="183" customWidth="1"/>
    <col min="5640" max="5887" width="16.5703125" style="183"/>
    <col min="5888" max="5889" width="14.28515625" style="183" customWidth="1"/>
    <col min="5890" max="5890" width="25.7109375" style="183" customWidth="1"/>
    <col min="5891" max="5891" width="13.85546875" style="183" customWidth="1"/>
    <col min="5892" max="5892" width="13.7109375" style="183" customWidth="1"/>
    <col min="5893" max="5895" width="9.7109375" style="183" customWidth="1"/>
    <col min="5896" max="6143" width="16.5703125" style="183"/>
    <col min="6144" max="6145" width="14.28515625" style="183" customWidth="1"/>
    <col min="6146" max="6146" width="25.7109375" style="183" customWidth="1"/>
    <col min="6147" max="6147" width="13.85546875" style="183" customWidth="1"/>
    <col min="6148" max="6148" width="13.7109375" style="183" customWidth="1"/>
    <col min="6149" max="6151" width="9.7109375" style="183" customWidth="1"/>
    <col min="6152" max="6399" width="16.5703125" style="183"/>
    <col min="6400" max="6401" width="14.28515625" style="183" customWidth="1"/>
    <col min="6402" max="6402" width="25.7109375" style="183" customWidth="1"/>
    <col min="6403" max="6403" width="13.85546875" style="183" customWidth="1"/>
    <col min="6404" max="6404" width="13.7109375" style="183" customWidth="1"/>
    <col min="6405" max="6407" width="9.7109375" style="183" customWidth="1"/>
    <col min="6408" max="6655" width="16.5703125" style="183"/>
    <col min="6656" max="6657" width="14.28515625" style="183" customWidth="1"/>
    <col min="6658" max="6658" width="25.7109375" style="183" customWidth="1"/>
    <col min="6659" max="6659" width="13.85546875" style="183" customWidth="1"/>
    <col min="6660" max="6660" width="13.7109375" style="183" customWidth="1"/>
    <col min="6661" max="6663" width="9.7109375" style="183" customWidth="1"/>
    <col min="6664" max="6911" width="16.5703125" style="183"/>
    <col min="6912" max="6913" width="14.28515625" style="183" customWidth="1"/>
    <col min="6914" max="6914" width="25.7109375" style="183" customWidth="1"/>
    <col min="6915" max="6915" width="13.85546875" style="183" customWidth="1"/>
    <col min="6916" max="6916" width="13.7109375" style="183" customWidth="1"/>
    <col min="6917" max="6919" width="9.7109375" style="183" customWidth="1"/>
    <col min="6920" max="7167" width="16.5703125" style="183"/>
    <col min="7168" max="7169" width="14.28515625" style="183" customWidth="1"/>
    <col min="7170" max="7170" width="25.7109375" style="183" customWidth="1"/>
    <col min="7171" max="7171" width="13.85546875" style="183" customWidth="1"/>
    <col min="7172" max="7172" width="13.7109375" style="183" customWidth="1"/>
    <col min="7173" max="7175" width="9.7109375" style="183" customWidth="1"/>
    <col min="7176" max="7423" width="16.5703125" style="183"/>
    <col min="7424" max="7425" width="14.28515625" style="183" customWidth="1"/>
    <col min="7426" max="7426" width="25.7109375" style="183" customWidth="1"/>
    <col min="7427" max="7427" width="13.85546875" style="183" customWidth="1"/>
    <col min="7428" max="7428" width="13.7109375" style="183" customWidth="1"/>
    <col min="7429" max="7431" width="9.7109375" style="183" customWidth="1"/>
    <col min="7432" max="7679" width="16.5703125" style="183"/>
    <col min="7680" max="7681" width="14.28515625" style="183" customWidth="1"/>
    <col min="7682" max="7682" width="25.7109375" style="183" customWidth="1"/>
    <col min="7683" max="7683" width="13.85546875" style="183" customWidth="1"/>
    <col min="7684" max="7684" width="13.7109375" style="183" customWidth="1"/>
    <col min="7685" max="7687" width="9.7109375" style="183" customWidth="1"/>
    <col min="7688" max="7935" width="16.5703125" style="183"/>
    <col min="7936" max="7937" width="14.28515625" style="183" customWidth="1"/>
    <col min="7938" max="7938" width="25.7109375" style="183" customWidth="1"/>
    <col min="7939" max="7939" width="13.85546875" style="183" customWidth="1"/>
    <col min="7940" max="7940" width="13.7109375" style="183" customWidth="1"/>
    <col min="7941" max="7943" width="9.7109375" style="183" customWidth="1"/>
    <col min="7944" max="8191" width="16.5703125" style="183"/>
    <col min="8192" max="8193" width="14.28515625" style="183" customWidth="1"/>
    <col min="8194" max="8194" width="25.7109375" style="183" customWidth="1"/>
    <col min="8195" max="8195" width="13.85546875" style="183" customWidth="1"/>
    <col min="8196" max="8196" width="13.7109375" style="183" customWidth="1"/>
    <col min="8197" max="8199" width="9.7109375" style="183" customWidth="1"/>
    <col min="8200" max="8447" width="16.5703125" style="183"/>
    <col min="8448" max="8449" width="14.28515625" style="183" customWidth="1"/>
    <col min="8450" max="8450" width="25.7109375" style="183" customWidth="1"/>
    <col min="8451" max="8451" width="13.85546875" style="183" customWidth="1"/>
    <col min="8452" max="8452" width="13.7109375" style="183" customWidth="1"/>
    <col min="8453" max="8455" width="9.7109375" style="183" customWidth="1"/>
    <col min="8456" max="8703" width="16.5703125" style="183"/>
    <col min="8704" max="8705" width="14.28515625" style="183" customWidth="1"/>
    <col min="8706" max="8706" width="25.7109375" style="183" customWidth="1"/>
    <col min="8707" max="8707" width="13.85546875" style="183" customWidth="1"/>
    <col min="8708" max="8708" width="13.7109375" style="183" customWidth="1"/>
    <col min="8709" max="8711" width="9.7109375" style="183" customWidth="1"/>
    <col min="8712" max="8959" width="16.5703125" style="183"/>
    <col min="8960" max="8961" width="14.28515625" style="183" customWidth="1"/>
    <col min="8962" max="8962" width="25.7109375" style="183" customWidth="1"/>
    <col min="8963" max="8963" width="13.85546875" style="183" customWidth="1"/>
    <col min="8964" max="8964" width="13.7109375" style="183" customWidth="1"/>
    <col min="8965" max="8967" width="9.7109375" style="183" customWidth="1"/>
    <col min="8968" max="9215" width="16.5703125" style="183"/>
    <col min="9216" max="9217" width="14.28515625" style="183" customWidth="1"/>
    <col min="9218" max="9218" width="25.7109375" style="183" customWidth="1"/>
    <col min="9219" max="9219" width="13.85546875" style="183" customWidth="1"/>
    <col min="9220" max="9220" width="13.7109375" style="183" customWidth="1"/>
    <col min="9221" max="9223" width="9.7109375" style="183" customWidth="1"/>
    <col min="9224" max="9471" width="16.5703125" style="183"/>
    <col min="9472" max="9473" width="14.28515625" style="183" customWidth="1"/>
    <col min="9474" max="9474" width="25.7109375" style="183" customWidth="1"/>
    <col min="9475" max="9475" width="13.85546875" style="183" customWidth="1"/>
    <col min="9476" max="9476" width="13.7109375" style="183" customWidth="1"/>
    <col min="9477" max="9479" width="9.7109375" style="183" customWidth="1"/>
    <col min="9480" max="9727" width="16.5703125" style="183"/>
    <col min="9728" max="9729" width="14.28515625" style="183" customWidth="1"/>
    <col min="9730" max="9730" width="25.7109375" style="183" customWidth="1"/>
    <col min="9731" max="9731" width="13.85546875" style="183" customWidth="1"/>
    <col min="9732" max="9732" width="13.7109375" style="183" customWidth="1"/>
    <col min="9733" max="9735" width="9.7109375" style="183" customWidth="1"/>
    <col min="9736" max="9983" width="16.5703125" style="183"/>
    <col min="9984" max="9985" width="14.28515625" style="183" customWidth="1"/>
    <col min="9986" max="9986" width="25.7109375" style="183" customWidth="1"/>
    <col min="9987" max="9987" width="13.85546875" style="183" customWidth="1"/>
    <col min="9988" max="9988" width="13.7109375" style="183" customWidth="1"/>
    <col min="9989" max="9991" width="9.7109375" style="183" customWidth="1"/>
    <col min="9992" max="10239" width="16.5703125" style="183"/>
    <col min="10240" max="10241" width="14.28515625" style="183" customWidth="1"/>
    <col min="10242" max="10242" width="25.7109375" style="183" customWidth="1"/>
    <col min="10243" max="10243" width="13.85546875" style="183" customWidth="1"/>
    <col min="10244" max="10244" width="13.7109375" style="183" customWidth="1"/>
    <col min="10245" max="10247" width="9.7109375" style="183" customWidth="1"/>
    <col min="10248" max="10495" width="16.5703125" style="183"/>
    <col min="10496" max="10497" width="14.28515625" style="183" customWidth="1"/>
    <col min="10498" max="10498" width="25.7109375" style="183" customWidth="1"/>
    <col min="10499" max="10499" width="13.85546875" style="183" customWidth="1"/>
    <col min="10500" max="10500" width="13.7109375" style="183" customWidth="1"/>
    <col min="10501" max="10503" width="9.7109375" style="183" customWidth="1"/>
    <col min="10504" max="10751" width="16.5703125" style="183"/>
    <col min="10752" max="10753" width="14.28515625" style="183" customWidth="1"/>
    <col min="10754" max="10754" width="25.7109375" style="183" customWidth="1"/>
    <col min="10755" max="10755" width="13.85546875" style="183" customWidth="1"/>
    <col min="10756" max="10756" width="13.7109375" style="183" customWidth="1"/>
    <col min="10757" max="10759" width="9.7109375" style="183" customWidth="1"/>
    <col min="10760" max="11007" width="16.5703125" style="183"/>
    <col min="11008" max="11009" width="14.28515625" style="183" customWidth="1"/>
    <col min="11010" max="11010" width="25.7109375" style="183" customWidth="1"/>
    <col min="11011" max="11011" width="13.85546875" style="183" customWidth="1"/>
    <col min="11012" max="11012" width="13.7109375" style="183" customWidth="1"/>
    <col min="11013" max="11015" width="9.7109375" style="183" customWidth="1"/>
    <col min="11016" max="11263" width="16.5703125" style="183"/>
    <col min="11264" max="11265" width="14.28515625" style="183" customWidth="1"/>
    <col min="11266" max="11266" width="25.7109375" style="183" customWidth="1"/>
    <col min="11267" max="11267" width="13.85546875" style="183" customWidth="1"/>
    <col min="11268" max="11268" width="13.7109375" style="183" customWidth="1"/>
    <col min="11269" max="11271" width="9.7109375" style="183" customWidth="1"/>
    <col min="11272" max="11519" width="16.5703125" style="183"/>
    <col min="11520" max="11521" width="14.28515625" style="183" customWidth="1"/>
    <col min="11522" max="11522" width="25.7109375" style="183" customWidth="1"/>
    <col min="11523" max="11523" width="13.85546875" style="183" customWidth="1"/>
    <col min="11524" max="11524" width="13.7109375" style="183" customWidth="1"/>
    <col min="11525" max="11527" width="9.7109375" style="183" customWidth="1"/>
    <col min="11528" max="11775" width="16.5703125" style="183"/>
    <col min="11776" max="11777" width="14.28515625" style="183" customWidth="1"/>
    <col min="11778" max="11778" width="25.7109375" style="183" customWidth="1"/>
    <col min="11779" max="11779" width="13.85546875" style="183" customWidth="1"/>
    <col min="11780" max="11780" width="13.7109375" style="183" customWidth="1"/>
    <col min="11781" max="11783" width="9.7109375" style="183" customWidth="1"/>
    <col min="11784" max="12031" width="16.5703125" style="183"/>
    <col min="12032" max="12033" width="14.28515625" style="183" customWidth="1"/>
    <col min="12034" max="12034" width="25.7109375" style="183" customWidth="1"/>
    <col min="12035" max="12035" width="13.85546875" style="183" customWidth="1"/>
    <col min="12036" max="12036" width="13.7109375" style="183" customWidth="1"/>
    <col min="12037" max="12039" width="9.7109375" style="183" customWidth="1"/>
    <col min="12040" max="12287" width="16.5703125" style="183"/>
    <col min="12288" max="12289" width="14.28515625" style="183" customWidth="1"/>
    <col min="12290" max="12290" width="25.7109375" style="183" customWidth="1"/>
    <col min="12291" max="12291" width="13.85546875" style="183" customWidth="1"/>
    <col min="12292" max="12292" width="13.7109375" style="183" customWidth="1"/>
    <col min="12293" max="12295" width="9.7109375" style="183" customWidth="1"/>
    <col min="12296" max="12543" width="16.5703125" style="183"/>
    <col min="12544" max="12545" width="14.28515625" style="183" customWidth="1"/>
    <col min="12546" max="12546" width="25.7109375" style="183" customWidth="1"/>
    <col min="12547" max="12547" width="13.85546875" style="183" customWidth="1"/>
    <col min="12548" max="12548" width="13.7109375" style="183" customWidth="1"/>
    <col min="12549" max="12551" width="9.7109375" style="183" customWidth="1"/>
    <col min="12552" max="12799" width="16.5703125" style="183"/>
    <col min="12800" max="12801" width="14.28515625" style="183" customWidth="1"/>
    <col min="12802" max="12802" width="25.7109375" style="183" customWidth="1"/>
    <col min="12803" max="12803" width="13.85546875" style="183" customWidth="1"/>
    <col min="12804" max="12804" width="13.7109375" style="183" customWidth="1"/>
    <col min="12805" max="12807" width="9.7109375" style="183" customWidth="1"/>
    <col min="12808" max="13055" width="16.5703125" style="183"/>
    <col min="13056" max="13057" width="14.28515625" style="183" customWidth="1"/>
    <col min="13058" max="13058" width="25.7109375" style="183" customWidth="1"/>
    <col min="13059" max="13059" width="13.85546875" style="183" customWidth="1"/>
    <col min="13060" max="13060" width="13.7109375" style="183" customWidth="1"/>
    <col min="13061" max="13063" width="9.7109375" style="183" customWidth="1"/>
    <col min="13064" max="13311" width="16.5703125" style="183"/>
    <col min="13312" max="13313" width="14.28515625" style="183" customWidth="1"/>
    <col min="13314" max="13314" width="25.7109375" style="183" customWidth="1"/>
    <col min="13315" max="13315" width="13.85546875" style="183" customWidth="1"/>
    <col min="13316" max="13316" width="13.7109375" style="183" customWidth="1"/>
    <col min="13317" max="13319" width="9.7109375" style="183" customWidth="1"/>
    <col min="13320" max="13567" width="16.5703125" style="183"/>
    <col min="13568" max="13569" width="14.28515625" style="183" customWidth="1"/>
    <col min="13570" max="13570" width="25.7109375" style="183" customWidth="1"/>
    <col min="13571" max="13571" width="13.85546875" style="183" customWidth="1"/>
    <col min="13572" max="13572" width="13.7109375" style="183" customWidth="1"/>
    <col min="13573" max="13575" width="9.7109375" style="183" customWidth="1"/>
    <col min="13576" max="13823" width="16.5703125" style="183"/>
    <col min="13824" max="13825" width="14.28515625" style="183" customWidth="1"/>
    <col min="13826" max="13826" width="25.7109375" style="183" customWidth="1"/>
    <col min="13827" max="13827" width="13.85546875" style="183" customWidth="1"/>
    <col min="13828" max="13828" width="13.7109375" style="183" customWidth="1"/>
    <col min="13829" max="13831" width="9.7109375" style="183" customWidth="1"/>
    <col min="13832" max="14079" width="16.5703125" style="183"/>
    <col min="14080" max="14081" width="14.28515625" style="183" customWidth="1"/>
    <col min="14082" max="14082" width="25.7109375" style="183" customWidth="1"/>
    <col min="14083" max="14083" width="13.85546875" style="183" customWidth="1"/>
    <col min="14084" max="14084" width="13.7109375" style="183" customWidth="1"/>
    <col min="14085" max="14087" width="9.7109375" style="183" customWidth="1"/>
    <col min="14088" max="14335" width="16.5703125" style="183"/>
    <col min="14336" max="14337" width="14.28515625" style="183" customWidth="1"/>
    <col min="14338" max="14338" width="25.7109375" style="183" customWidth="1"/>
    <col min="14339" max="14339" width="13.85546875" style="183" customWidth="1"/>
    <col min="14340" max="14340" width="13.7109375" style="183" customWidth="1"/>
    <col min="14341" max="14343" width="9.7109375" style="183" customWidth="1"/>
    <col min="14344" max="14591" width="16.5703125" style="183"/>
    <col min="14592" max="14593" width="14.28515625" style="183" customWidth="1"/>
    <col min="14594" max="14594" width="25.7109375" style="183" customWidth="1"/>
    <col min="14595" max="14595" width="13.85546875" style="183" customWidth="1"/>
    <col min="14596" max="14596" width="13.7109375" style="183" customWidth="1"/>
    <col min="14597" max="14599" width="9.7109375" style="183" customWidth="1"/>
    <col min="14600" max="14847" width="16.5703125" style="183"/>
    <col min="14848" max="14849" width="14.28515625" style="183" customWidth="1"/>
    <col min="14850" max="14850" width="25.7109375" style="183" customWidth="1"/>
    <col min="14851" max="14851" width="13.85546875" style="183" customWidth="1"/>
    <col min="14852" max="14852" width="13.7109375" style="183" customWidth="1"/>
    <col min="14853" max="14855" width="9.7109375" style="183" customWidth="1"/>
    <col min="14856" max="15103" width="16.5703125" style="183"/>
    <col min="15104" max="15105" width="14.28515625" style="183" customWidth="1"/>
    <col min="15106" max="15106" width="25.7109375" style="183" customWidth="1"/>
    <col min="15107" max="15107" width="13.85546875" style="183" customWidth="1"/>
    <col min="15108" max="15108" width="13.7109375" style="183" customWidth="1"/>
    <col min="15109" max="15111" width="9.7109375" style="183" customWidth="1"/>
    <col min="15112" max="15359" width="16.5703125" style="183"/>
    <col min="15360" max="15361" width="14.28515625" style="183" customWidth="1"/>
    <col min="15362" max="15362" width="25.7109375" style="183" customWidth="1"/>
    <col min="15363" max="15363" width="13.85546875" style="183" customWidth="1"/>
    <col min="15364" max="15364" width="13.7109375" style="183" customWidth="1"/>
    <col min="15365" max="15367" width="9.7109375" style="183" customWidth="1"/>
    <col min="15368" max="15615" width="16.5703125" style="183"/>
    <col min="15616" max="15617" width="14.28515625" style="183" customWidth="1"/>
    <col min="15618" max="15618" width="25.7109375" style="183" customWidth="1"/>
    <col min="15619" max="15619" width="13.85546875" style="183" customWidth="1"/>
    <col min="15620" max="15620" width="13.7109375" style="183" customWidth="1"/>
    <col min="15621" max="15623" width="9.7109375" style="183" customWidth="1"/>
    <col min="15624" max="15871" width="16.5703125" style="183"/>
    <col min="15872" max="15873" width="14.28515625" style="183" customWidth="1"/>
    <col min="15874" max="15874" width="25.7109375" style="183" customWidth="1"/>
    <col min="15875" max="15875" width="13.85546875" style="183" customWidth="1"/>
    <col min="15876" max="15876" width="13.7109375" style="183" customWidth="1"/>
    <col min="15877" max="15879" width="9.7109375" style="183" customWidth="1"/>
    <col min="15880" max="16127" width="16.5703125" style="183"/>
    <col min="16128" max="16129" width="14.28515625" style="183" customWidth="1"/>
    <col min="16130" max="16130" width="25.7109375" style="183" customWidth="1"/>
    <col min="16131" max="16131" width="13.85546875" style="183" customWidth="1"/>
    <col min="16132" max="16132" width="13.7109375" style="183" customWidth="1"/>
    <col min="16133" max="16135" width="9.7109375" style="183" customWidth="1"/>
    <col min="16136" max="16384" width="16.5703125" style="183"/>
  </cols>
  <sheetData>
    <row r="5" spans="2:8" ht="47.25" customHeight="1" x14ac:dyDescent="0.25">
      <c r="B5" s="242" t="s">
        <v>228</v>
      </c>
      <c r="C5" s="242"/>
      <c r="D5" s="242"/>
      <c r="E5" s="212"/>
      <c r="F5" s="242" t="s">
        <v>229</v>
      </c>
      <c r="G5" s="242"/>
      <c r="H5" s="242"/>
    </row>
    <row r="6" spans="2:8" x14ac:dyDescent="0.25">
      <c r="B6" s="40"/>
      <c r="C6" s="213" t="str">
        <f>'Cuotas Plazas Autorizadas05'!$C$7</f>
        <v>julio 2014</v>
      </c>
      <c r="D6" s="214" t="s">
        <v>48</v>
      </c>
      <c r="E6" s="215"/>
      <c r="F6" s="40"/>
      <c r="G6" s="213" t="str">
        <f>'Cuotas Plazas Autorizadas05'!$C$7</f>
        <v>julio 2014</v>
      </c>
      <c r="H6" s="214" t="s">
        <v>48</v>
      </c>
    </row>
    <row r="7" spans="2:8" ht="15" customHeight="1" x14ac:dyDescent="0.25">
      <c r="B7" s="141" t="s">
        <v>178</v>
      </c>
      <c r="C7" s="216">
        <v>46151</v>
      </c>
      <c r="D7" s="217">
        <f t="shared" ref="D7:D19" si="0">IFERROR(C7/$C$7,"-")</f>
        <v>1</v>
      </c>
      <c r="E7" s="215"/>
      <c r="F7" s="141" t="s">
        <v>178</v>
      </c>
      <c r="G7" s="216">
        <v>39184</v>
      </c>
      <c r="H7" s="217">
        <f>IFERROR(G7/$G$7,"-")</f>
        <v>1</v>
      </c>
    </row>
    <row r="8" spans="2:8" ht="15" customHeight="1" x14ac:dyDescent="0.25">
      <c r="B8" s="134" t="s">
        <v>148</v>
      </c>
      <c r="C8" s="218">
        <v>33081</v>
      </c>
      <c r="D8" s="219">
        <f t="shared" si="0"/>
        <v>0.71679920261749475</v>
      </c>
      <c r="E8" s="220"/>
      <c r="F8" s="134" t="s">
        <v>148</v>
      </c>
      <c r="G8" s="218">
        <v>16581</v>
      </c>
      <c r="H8" s="219">
        <f t="shared" ref="H8:H34" si="1">IFERROR(G8/$G$7,"-")</f>
        <v>0.42315741118824007</v>
      </c>
    </row>
    <row r="9" spans="2:8" ht="15" customHeight="1" x14ac:dyDescent="0.2">
      <c r="B9" s="52" t="s">
        <v>230</v>
      </c>
      <c r="C9" s="221">
        <v>477</v>
      </c>
      <c r="D9" s="222">
        <f t="shared" si="0"/>
        <v>1.0335637364304132E-2</v>
      </c>
      <c r="E9" s="220"/>
      <c r="F9" s="52" t="s">
        <v>230</v>
      </c>
      <c r="G9" s="221">
        <v>190</v>
      </c>
      <c r="H9" s="222">
        <f t="shared" si="1"/>
        <v>4.8489179256839526E-3</v>
      </c>
    </row>
    <row r="10" spans="2:8" ht="15" customHeight="1" x14ac:dyDescent="0.2">
      <c r="B10" s="52" t="s">
        <v>231</v>
      </c>
      <c r="C10" s="221">
        <v>1155</v>
      </c>
      <c r="D10" s="222">
        <f t="shared" si="0"/>
        <v>2.5026543303503717E-2</v>
      </c>
      <c r="E10" s="220"/>
      <c r="F10" s="52" t="s">
        <v>231</v>
      </c>
      <c r="G10" s="221">
        <v>96</v>
      </c>
      <c r="H10" s="222">
        <f t="shared" si="1"/>
        <v>2.4499795835034709E-3</v>
      </c>
    </row>
    <row r="11" spans="2:8" ht="15" customHeight="1" x14ac:dyDescent="0.2">
      <c r="B11" s="52" t="s">
        <v>232</v>
      </c>
      <c r="C11" s="221">
        <v>7434</v>
      </c>
      <c r="D11" s="222">
        <f t="shared" si="0"/>
        <v>0.16107993326255118</v>
      </c>
      <c r="E11" s="220"/>
      <c r="F11" s="52" t="s">
        <v>232</v>
      </c>
      <c r="G11" s="221">
        <v>4571</v>
      </c>
      <c r="H11" s="222">
        <f t="shared" si="1"/>
        <v>0.1166547570436913</v>
      </c>
    </row>
    <row r="12" spans="2:8" ht="15" customHeight="1" x14ac:dyDescent="0.2">
      <c r="B12" s="52" t="s">
        <v>233</v>
      </c>
      <c r="C12" s="221">
        <v>18137</v>
      </c>
      <c r="D12" s="222">
        <f t="shared" si="0"/>
        <v>0.39299256787501896</v>
      </c>
      <c r="E12" s="220"/>
      <c r="F12" s="52" t="s">
        <v>233</v>
      </c>
      <c r="G12" s="221">
        <v>10117</v>
      </c>
      <c r="H12" s="222">
        <f t="shared" si="1"/>
        <v>0.25819211923233976</v>
      </c>
    </row>
    <row r="13" spans="2:8" ht="15" customHeight="1" x14ac:dyDescent="0.2">
      <c r="B13" s="52" t="s">
        <v>234</v>
      </c>
      <c r="C13" s="221">
        <v>4182</v>
      </c>
      <c r="D13" s="222">
        <f t="shared" si="0"/>
        <v>9.0615587961257613E-2</v>
      </c>
      <c r="E13" s="220"/>
      <c r="F13" s="52" t="s">
        <v>234</v>
      </c>
      <c r="G13" s="221">
        <v>1330</v>
      </c>
      <c r="H13" s="222">
        <f t="shared" si="1"/>
        <v>3.3942425479787666E-2</v>
      </c>
    </row>
    <row r="14" spans="2:8" ht="15" customHeight="1" x14ac:dyDescent="0.2">
      <c r="B14" s="52" t="s">
        <v>235</v>
      </c>
      <c r="C14" s="221">
        <v>1606</v>
      </c>
      <c r="D14" s="222">
        <f t="shared" si="0"/>
        <v>3.4798812593443265E-2</v>
      </c>
      <c r="E14" s="220"/>
      <c r="F14" s="52" t="s">
        <v>235</v>
      </c>
      <c r="G14" s="221">
        <v>277</v>
      </c>
      <c r="H14" s="222">
        <f t="shared" si="1"/>
        <v>7.0692119232339734E-3</v>
      </c>
    </row>
    <row r="15" spans="2:8" ht="15" customHeight="1" x14ac:dyDescent="0.2">
      <c r="B15" s="52" t="s">
        <v>236</v>
      </c>
      <c r="C15" s="221">
        <v>90</v>
      </c>
      <c r="D15" s="222">
        <f t="shared" si="0"/>
        <v>1.9501202574158741E-3</v>
      </c>
      <c r="E15" s="220"/>
      <c r="F15" s="52" t="s">
        <v>236</v>
      </c>
      <c r="G15" s="221">
        <v>0</v>
      </c>
      <c r="H15" s="222">
        <f t="shared" si="1"/>
        <v>0</v>
      </c>
    </row>
    <row r="16" spans="2:8" ht="15" customHeight="1" x14ac:dyDescent="0.2">
      <c r="B16" s="52" t="s">
        <v>237</v>
      </c>
      <c r="C16" s="221" t="s">
        <v>84</v>
      </c>
      <c r="D16" s="222" t="str">
        <f t="shared" si="0"/>
        <v>-</v>
      </c>
      <c r="E16" s="220"/>
      <c r="F16" s="52" t="s">
        <v>237</v>
      </c>
      <c r="G16" s="221" t="s">
        <v>84</v>
      </c>
      <c r="H16" s="222" t="str">
        <f t="shared" si="1"/>
        <v>-</v>
      </c>
    </row>
    <row r="17" spans="2:8" ht="15" customHeight="1" x14ac:dyDescent="0.25">
      <c r="B17" s="134" t="s">
        <v>179</v>
      </c>
      <c r="C17" s="218">
        <v>13034</v>
      </c>
      <c r="D17" s="219">
        <f t="shared" si="0"/>
        <v>0.28242074927953892</v>
      </c>
      <c r="E17" s="220"/>
      <c r="F17" s="134" t="s">
        <v>179</v>
      </c>
      <c r="G17" s="218">
        <v>22583</v>
      </c>
      <c r="H17" s="219">
        <f t="shared" si="1"/>
        <v>0.57633217639852996</v>
      </c>
    </row>
    <row r="18" spans="2:8" ht="15" customHeight="1" x14ac:dyDescent="0.2">
      <c r="B18" s="52" t="s">
        <v>238</v>
      </c>
      <c r="C18" s="221">
        <v>866</v>
      </c>
      <c r="D18" s="222">
        <f t="shared" si="0"/>
        <v>1.8764490476912744E-2</v>
      </c>
      <c r="E18" s="220"/>
      <c r="F18" s="52" t="s">
        <v>238</v>
      </c>
      <c r="G18" s="221">
        <v>3270</v>
      </c>
      <c r="H18" s="222">
        <f t="shared" si="1"/>
        <v>8.3452429563086974E-2</v>
      </c>
    </row>
    <row r="19" spans="2:8" ht="15" customHeight="1" x14ac:dyDescent="0.2">
      <c r="B19" s="52" t="s">
        <v>239</v>
      </c>
      <c r="C19" s="221">
        <v>5603</v>
      </c>
      <c r="D19" s="222">
        <f t="shared" si="0"/>
        <v>0.12140582002556824</v>
      </c>
      <c r="E19" s="220"/>
      <c r="F19" s="52" t="s">
        <v>239</v>
      </c>
      <c r="G19" s="221">
        <v>4608</v>
      </c>
      <c r="H19" s="222">
        <f t="shared" si="1"/>
        <v>0.1175990200081666</v>
      </c>
    </row>
    <row r="20" spans="2:8" ht="15" customHeight="1" x14ac:dyDescent="0.2">
      <c r="B20" s="52" t="s">
        <v>240</v>
      </c>
      <c r="C20" s="221">
        <v>6043</v>
      </c>
      <c r="D20" s="222">
        <f>IFERROR(C20/$C$7,"-")</f>
        <v>0.13093974128404584</v>
      </c>
      <c r="E20" s="220"/>
      <c r="F20" s="52" t="s">
        <v>240</v>
      </c>
      <c r="G20" s="221">
        <v>12324</v>
      </c>
      <c r="H20" s="222">
        <f t="shared" si="1"/>
        <v>0.31451612903225806</v>
      </c>
    </row>
    <row r="21" spans="2:8" ht="15" customHeight="1" x14ac:dyDescent="0.2">
      <c r="B21" s="52" t="s">
        <v>241</v>
      </c>
      <c r="C21" s="221">
        <v>0</v>
      </c>
      <c r="D21" s="222">
        <f t="shared" ref="D21:D34" si="2">IFERROR(C21/$C$7,"-")</f>
        <v>0</v>
      </c>
      <c r="E21" s="220"/>
      <c r="F21" s="52" t="s">
        <v>241</v>
      </c>
      <c r="G21" s="221">
        <v>218</v>
      </c>
      <c r="H21" s="222">
        <f t="shared" si="1"/>
        <v>5.5634953042057985E-3</v>
      </c>
    </row>
    <row r="22" spans="2:8" ht="15" customHeight="1" x14ac:dyDescent="0.2">
      <c r="B22" s="52" t="s">
        <v>232</v>
      </c>
      <c r="C22" s="221">
        <v>514</v>
      </c>
      <c r="D22" s="222">
        <f t="shared" si="2"/>
        <v>1.1137353470130658E-2</v>
      </c>
      <c r="E22" s="220"/>
      <c r="F22" s="52" t="s">
        <v>232</v>
      </c>
      <c r="G22" s="221">
        <v>1349</v>
      </c>
      <c r="H22" s="222">
        <f t="shared" si="1"/>
        <v>3.442731727235606E-2</v>
      </c>
    </row>
    <row r="23" spans="2:8" ht="15" customHeight="1" x14ac:dyDescent="0.2">
      <c r="B23" s="52" t="s">
        <v>233</v>
      </c>
      <c r="C23" s="221">
        <v>0</v>
      </c>
      <c r="D23" s="222">
        <f t="shared" si="2"/>
        <v>0</v>
      </c>
      <c r="E23" s="220"/>
      <c r="F23" s="52" t="s">
        <v>233</v>
      </c>
      <c r="G23" s="221">
        <v>814</v>
      </c>
      <c r="H23" s="222"/>
    </row>
    <row r="24" spans="2:8" ht="15" customHeight="1" x14ac:dyDescent="0.2">
      <c r="B24" s="52" t="s">
        <v>237</v>
      </c>
      <c r="C24" s="223">
        <v>4</v>
      </c>
      <c r="D24" s="222">
        <f t="shared" si="2"/>
        <v>8.6672011440705506E-5</v>
      </c>
      <c r="E24" s="220"/>
      <c r="F24" s="52" t="s">
        <v>237</v>
      </c>
      <c r="G24" s="223">
        <v>0</v>
      </c>
      <c r="H24" s="222">
        <f t="shared" si="1"/>
        <v>0</v>
      </c>
    </row>
    <row r="25" spans="2:8" ht="15" customHeight="1" x14ac:dyDescent="0.2">
      <c r="B25" s="52" t="s">
        <v>242</v>
      </c>
      <c r="C25" s="223">
        <v>4</v>
      </c>
      <c r="D25" s="222">
        <f t="shared" si="2"/>
        <v>8.6672011440705506E-5</v>
      </c>
      <c r="E25" s="220"/>
      <c r="F25" s="52" t="s">
        <v>242</v>
      </c>
      <c r="G25" s="223">
        <v>0</v>
      </c>
      <c r="H25" s="222"/>
    </row>
    <row r="26" spans="2:8" ht="15" customHeight="1" x14ac:dyDescent="0.25">
      <c r="B26" s="134" t="s">
        <v>243</v>
      </c>
      <c r="C26" s="218">
        <v>22</v>
      </c>
      <c r="D26" s="219">
        <f>IFERROR(C26/$C$7,"-")</f>
        <v>4.7669606292388033E-4</v>
      </c>
      <c r="E26" s="220"/>
      <c r="F26" s="134" t="s">
        <v>243</v>
      </c>
      <c r="G26" s="218">
        <v>0</v>
      </c>
      <c r="H26" s="219">
        <f t="shared" si="1"/>
        <v>0</v>
      </c>
    </row>
    <row r="27" spans="2:8" ht="15" customHeight="1" x14ac:dyDescent="0.2">
      <c r="B27" s="52" t="s">
        <v>244</v>
      </c>
      <c r="C27" s="221">
        <v>22</v>
      </c>
      <c r="D27" s="222">
        <f t="shared" si="2"/>
        <v>4.7669606292388033E-4</v>
      </c>
      <c r="E27" s="220"/>
      <c r="F27" s="52" t="s">
        <v>244</v>
      </c>
      <c r="G27" s="221">
        <v>0</v>
      </c>
      <c r="H27" s="222">
        <f t="shared" si="1"/>
        <v>0</v>
      </c>
    </row>
    <row r="28" spans="2:8" ht="15" customHeight="1" x14ac:dyDescent="0.2">
      <c r="B28" s="52" t="s">
        <v>245</v>
      </c>
      <c r="C28" s="221" t="s">
        <v>84</v>
      </c>
      <c r="D28" s="222" t="str">
        <f t="shared" si="2"/>
        <v>-</v>
      </c>
      <c r="E28" s="220"/>
      <c r="F28" s="52" t="s">
        <v>245</v>
      </c>
      <c r="G28" s="221" t="s">
        <v>84</v>
      </c>
      <c r="H28" s="222" t="str">
        <f t="shared" si="1"/>
        <v>-</v>
      </c>
    </row>
    <row r="29" spans="2:8" ht="15" customHeight="1" x14ac:dyDescent="0.25">
      <c r="B29" s="134" t="s">
        <v>246</v>
      </c>
      <c r="C29" s="218">
        <v>14</v>
      </c>
      <c r="D29" s="219">
        <f>IFERROR(C29/$C$7,"-")</f>
        <v>3.0335204004246929E-4</v>
      </c>
      <c r="E29" s="220"/>
      <c r="F29" s="134" t="s">
        <v>246</v>
      </c>
      <c r="G29" s="218">
        <v>20</v>
      </c>
      <c r="H29" s="219">
        <f t="shared" si="1"/>
        <v>5.1041241322988978E-4</v>
      </c>
    </row>
    <row r="30" spans="2:8" ht="15" customHeight="1" x14ac:dyDescent="0.2">
      <c r="B30" s="52" t="s">
        <v>247</v>
      </c>
      <c r="C30" s="223">
        <v>0</v>
      </c>
      <c r="D30" s="222">
        <f t="shared" si="2"/>
        <v>0</v>
      </c>
      <c r="E30" s="220"/>
      <c r="F30" s="52" t="s">
        <v>247</v>
      </c>
      <c r="G30" s="223">
        <v>0</v>
      </c>
      <c r="H30" s="222">
        <f t="shared" si="1"/>
        <v>0</v>
      </c>
    </row>
    <row r="31" spans="2:8" ht="15" customHeight="1" x14ac:dyDescent="0.2">
      <c r="B31" s="52" t="s">
        <v>248</v>
      </c>
      <c r="C31" s="223" t="s">
        <v>84</v>
      </c>
      <c r="D31" s="222" t="str">
        <f t="shared" si="2"/>
        <v>-</v>
      </c>
      <c r="E31" s="220"/>
      <c r="F31" s="52" t="s">
        <v>248</v>
      </c>
      <c r="G31" s="223" t="s">
        <v>84</v>
      </c>
      <c r="H31" s="222" t="str">
        <f t="shared" si="1"/>
        <v>-</v>
      </c>
    </row>
    <row r="32" spans="2:8" ht="15" customHeight="1" x14ac:dyDescent="0.2">
      <c r="B32" s="52" t="s">
        <v>249</v>
      </c>
      <c r="C32" s="223">
        <v>5</v>
      </c>
      <c r="D32" s="222">
        <f t="shared" si="2"/>
        <v>1.0834001430088189E-4</v>
      </c>
      <c r="E32" s="220"/>
      <c r="F32" s="52" t="s">
        <v>249</v>
      </c>
      <c r="G32" s="223">
        <v>0</v>
      </c>
      <c r="H32" s="222">
        <f t="shared" si="1"/>
        <v>0</v>
      </c>
    </row>
    <row r="33" spans="2:10" ht="15" customHeight="1" x14ac:dyDescent="0.2">
      <c r="B33" s="52" t="s">
        <v>250</v>
      </c>
      <c r="C33" s="223">
        <v>9</v>
      </c>
      <c r="D33" s="222">
        <f t="shared" si="2"/>
        <v>1.9501202574158741E-4</v>
      </c>
      <c r="E33" s="224"/>
      <c r="F33" s="52" t="s">
        <v>250</v>
      </c>
      <c r="G33" s="223">
        <v>20</v>
      </c>
      <c r="H33" s="222">
        <f t="shared" si="1"/>
        <v>5.1041241322988978E-4</v>
      </c>
    </row>
    <row r="34" spans="2:10" ht="15" customHeight="1" x14ac:dyDescent="0.2">
      <c r="B34" s="52" t="s">
        <v>237</v>
      </c>
      <c r="C34" s="223" t="s">
        <v>84</v>
      </c>
      <c r="D34" s="222" t="str">
        <f t="shared" si="2"/>
        <v>-</v>
      </c>
      <c r="E34" s="224"/>
      <c r="F34" s="52" t="s">
        <v>237</v>
      </c>
      <c r="G34" s="223" t="s">
        <v>84</v>
      </c>
      <c r="H34" s="222" t="str">
        <f t="shared" si="1"/>
        <v>-</v>
      </c>
    </row>
    <row r="35" spans="2:10" ht="36" customHeight="1" x14ac:dyDescent="0.25">
      <c r="B35" s="240" t="s">
        <v>251</v>
      </c>
      <c r="C35" s="240"/>
      <c r="D35" s="240"/>
      <c r="E35" s="220"/>
      <c r="F35" s="240" t="s">
        <v>251</v>
      </c>
      <c r="G35" s="240"/>
      <c r="H35" s="240"/>
      <c r="J35" s="54" t="s">
        <v>44</v>
      </c>
    </row>
    <row r="36" spans="2:10" x14ac:dyDescent="0.25">
      <c r="C36" s="225"/>
      <c r="D36" s="225"/>
      <c r="E36" s="203"/>
      <c r="F36" s="203"/>
      <c r="G36" s="225"/>
    </row>
    <row r="37" spans="2:10" ht="55.5" customHeight="1" x14ac:dyDescent="0.25">
      <c r="B37" s="242" t="s">
        <v>252</v>
      </c>
      <c r="C37" s="242"/>
      <c r="D37" s="242"/>
      <c r="E37" s="203"/>
      <c r="F37" s="242" t="s">
        <v>253</v>
      </c>
      <c r="G37" s="242"/>
      <c r="H37" s="242"/>
    </row>
    <row r="38" spans="2:10" ht="15.75" x14ac:dyDescent="0.25">
      <c r="B38" s="40"/>
      <c r="C38" s="213" t="str">
        <f>'Cuotas Plazas Autorizadas05'!$C$7</f>
        <v>julio 2014</v>
      </c>
      <c r="D38" s="214" t="s">
        <v>48</v>
      </c>
      <c r="E38" s="227"/>
      <c r="F38" s="40"/>
      <c r="G38" s="213" t="str">
        <f>'Cuotas Plazas Autorizadas05'!$C$7</f>
        <v>julio 2014</v>
      </c>
      <c r="H38" s="214" t="s">
        <v>48</v>
      </c>
    </row>
    <row r="39" spans="2:10" ht="15" customHeight="1" x14ac:dyDescent="0.25">
      <c r="B39" s="141" t="s">
        <v>178</v>
      </c>
      <c r="C39" s="216">
        <v>21379</v>
      </c>
      <c r="D39" s="217">
        <f t="shared" ref="D39:D45" si="3">IFERROR(C39/$C$39,"-")</f>
        <v>1</v>
      </c>
      <c r="E39" s="215"/>
      <c r="F39" s="141" t="s">
        <v>178</v>
      </c>
      <c r="G39" s="216">
        <v>131586</v>
      </c>
      <c r="H39" s="217">
        <f>IFERROR(G39/$G$39,"-")</f>
        <v>1</v>
      </c>
    </row>
    <row r="40" spans="2:10" ht="15" customHeight="1" x14ac:dyDescent="0.25">
      <c r="B40" s="134" t="s">
        <v>148</v>
      </c>
      <c r="C40" s="218">
        <v>15626</v>
      </c>
      <c r="D40" s="219">
        <f t="shared" si="3"/>
        <v>0.73090415828616861</v>
      </c>
      <c r="E40" s="215"/>
      <c r="F40" s="134" t="s">
        <v>148</v>
      </c>
      <c r="G40" s="218">
        <v>81749</v>
      </c>
      <c r="H40" s="219">
        <f>IFERROR(G40/$G$39,"-")</f>
        <v>0.62125910051221256</v>
      </c>
    </row>
    <row r="41" spans="2:10" ht="15" customHeight="1" x14ac:dyDescent="0.2">
      <c r="B41" s="52" t="s">
        <v>230</v>
      </c>
      <c r="C41" s="221">
        <v>131</v>
      </c>
      <c r="D41" s="222">
        <f t="shared" si="3"/>
        <v>6.1275083025398754E-3</v>
      </c>
      <c r="E41" s="220"/>
      <c r="F41" s="52" t="s">
        <v>230</v>
      </c>
      <c r="G41" s="221">
        <v>1360</v>
      </c>
      <c r="H41" s="222">
        <f>IFERROR(G41/$G$39,"-")</f>
        <v>1.0335446020093323E-2</v>
      </c>
    </row>
    <row r="42" spans="2:10" ht="15" customHeight="1" x14ac:dyDescent="0.2">
      <c r="B42" s="52" t="s">
        <v>231</v>
      </c>
      <c r="C42" s="221">
        <v>317</v>
      </c>
      <c r="D42" s="222">
        <f t="shared" si="3"/>
        <v>1.4827634594695729E-2</v>
      </c>
      <c r="E42" s="220"/>
      <c r="F42" s="52" t="s">
        <v>231</v>
      </c>
      <c r="G42" s="221">
        <v>2421</v>
      </c>
      <c r="H42" s="222">
        <f>IFERROR(G42/$G$39,"-")</f>
        <v>1.8398613834298482E-2</v>
      </c>
    </row>
    <row r="43" spans="2:10" ht="15" customHeight="1" x14ac:dyDescent="0.2">
      <c r="B43" s="52" t="s">
        <v>232</v>
      </c>
      <c r="C43" s="221">
        <v>2882</v>
      </c>
      <c r="D43" s="222">
        <f t="shared" si="3"/>
        <v>0.13480518265587726</v>
      </c>
      <c r="E43" s="220"/>
      <c r="F43" s="52" t="s">
        <v>232</v>
      </c>
      <c r="G43" s="221">
        <v>18197</v>
      </c>
      <c r="H43" s="222">
        <f>IFERROR(G43/$G$39,"-")</f>
        <v>0.13828978766738104</v>
      </c>
    </row>
    <row r="44" spans="2:10" ht="15" customHeight="1" x14ac:dyDescent="0.2">
      <c r="B44" s="52" t="s">
        <v>233</v>
      </c>
      <c r="C44" s="221">
        <v>11202</v>
      </c>
      <c r="D44" s="222">
        <f t="shared" si="3"/>
        <v>0.52397212217596711</v>
      </c>
      <c r="E44" s="220"/>
      <c r="F44" s="52" t="s">
        <v>233</v>
      </c>
      <c r="G44" s="221">
        <v>47579</v>
      </c>
      <c r="H44" s="222">
        <f>IFERROR(G44/$G$39,"-")</f>
        <v>0.3615810192573678</v>
      </c>
    </row>
    <row r="45" spans="2:10" ht="15" customHeight="1" x14ac:dyDescent="0.2">
      <c r="B45" s="52" t="s">
        <v>234</v>
      </c>
      <c r="C45" s="221">
        <v>552</v>
      </c>
      <c r="D45" s="222">
        <f t="shared" si="3"/>
        <v>2.5819729641236727E-2</v>
      </c>
      <c r="E45" s="220"/>
      <c r="F45" s="52" t="s">
        <v>234</v>
      </c>
      <c r="G45" s="221">
        <v>7233</v>
      </c>
      <c r="H45" s="222">
        <f>IFERROR(G45/$G$39,"-")</f>
        <v>5.4967853723040444E-2</v>
      </c>
    </row>
    <row r="46" spans="2:10" ht="15" customHeight="1" x14ac:dyDescent="0.2">
      <c r="B46" s="52" t="s">
        <v>235</v>
      </c>
      <c r="C46" s="221">
        <v>542</v>
      </c>
      <c r="D46" s="222">
        <f>IFERROR(C46/$C$39,"-")</f>
        <v>2.5351980915852005E-2</v>
      </c>
      <c r="E46" s="220"/>
      <c r="F46" s="52" t="s">
        <v>235</v>
      </c>
      <c r="G46" s="221">
        <v>4605</v>
      </c>
      <c r="H46" s="222">
        <f>IFERROR(G46/$G$39,"-")</f>
        <v>3.4996124207742466E-2</v>
      </c>
    </row>
    <row r="47" spans="2:10" ht="15" customHeight="1" x14ac:dyDescent="0.2">
      <c r="B47" s="52" t="s">
        <v>236</v>
      </c>
      <c r="C47" s="221">
        <v>0</v>
      </c>
      <c r="D47" s="222">
        <f>IFERROR(C47/$C$39,"-")</f>
        <v>0</v>
      </c>
      <c r="E47" s="220"/>
      <c r="F47" s="52" t="s">
        <v>236</v>
      </c>
      <c r="G47" s="221">
        <v>324</v>
      </c>
      <c r="H47" s="222">
        <f>IFERROR(G47/$G$39,"-")</f>
        <v>2.4622680224339975E-3</v>
      </c>
    </row>
    <row r="48" spans="2:10" ht="15" customHeight="1" x14ac:dyDescent="0.2">
      <c r="B48" s="52" t="s">
        <v>237</v>
      </c>
      <c r="C48" s="221" t="s">
        <v>84</v>
      </c>
      <c r="D48" s="222" t="str">
        <f>IFERROR(C48/$C$39,"-")</f>
        <v>-</v>
      </c>
      <c r="E48" s="220"/>
      <c r="F48" s="52" t="s">
        <v>237</v>
      </c>
      <c r="G48" s="221">
        <v>30</v>
      </c>
      <c r="H48" s="222">
        <f>IFERROR(G48/$G$39,"-")</f>
        <v>2.2798777985499978E-4</v>
      </c>
    </row>
    <row r="49" spans="2:8" ht="15" customHeight="1" x14ac:dyDescent="0.25">
      <c r="B49" s="134" t="s">
        <v>179</v>
      </c>
      <c r="C49" s="218">
        <v>5753</v>
      </c>
      <c r="D49" s="219">
        <f t="shared" ref="D49:D54" si="4">IFERROR(C49/$C$39,"-")</f>
        <v>0.26909584171383133</v>
      </c>
      <c r="E49" s="220"/>
      <c r="F49" s="134" t="s">
        <v>179</v>
      </c>
      <c r="G49" s="218">
        <v>48401</v>
      </c>
      <c r="H49" s="219">
        <f>IFERROR(G49/$G$39,"-")</f>
        <v>0.36782788442539482</v>
      </c>
    </row>
    <row r="50" spans="2:8" ht="15" customHeight="1" x14ac:dyDescent="0.2">
      <c r="B50" s="52" t="s">
        <v>238</v>
      </c>
      <c r="C50" s="221">
        <v>182</v>
      </c>
      <c r="D50" s="222">
        <f t="shared" si="4"/>
        <v>8.5130268020019648E-3</v>
      </c>
      <c r="E50" s="220"/>
      <c r="F50" s="52" t="s">
        <v>238</v>
      </c>
      <c r="G50" s="221">
        <v>6731</v>
      </c>
      <c r="H50" s="222">
        <f>IFERROR(G50/$G$39,"-")</f>
        <v>5.1152858206800114E-2</v>
      </c>
    </row>
    <row r="51" spans="2:8" ht="15" customHeight="1" x14ac:dyDescent="0.2">
      <c r="B51" s="52" t="s">
        <v>239</v>
      </c>
      <c r="C51" s="221">
        <v>722</v>
      </c>
      <c r="D51" s="222">
        <f t="shared" si="4"/>
        <v>3.3771457972777023E-2</v>
      </c>
      <c r="E51" s="220"/>
      <c r="F51" s="52" t="s">
        <v>239</v>
      </c>
      <c r="G51" s="221">
        <v>13181</v>
      </c>
      <c r="H51" s="222">
        <f>IFERROR(G51/$G$39,"-")</f>
        <v>0.10017023087562507</v>
      </c>
    </row>
    <row r="52" spans="2:8" ht="15" customHeight="1" x14ac:dyDescent="0.2">
      <c r="B52" s="52" t="s">
        <v>240</v>
      </c>
      <c r="C52" s="221">
        <v>4849</v>
      </c>
      <c r="D52" s="222">
        <f t="shared" si="4"/>
        <v>0.22681135693905233</v>
      </c>
      <c r="E52" s="220"/>
      <c r="F52" s="52" t="s">
        <v>240</v>
      </c>
      <c r="G52" s="221">
        <v>25352</v>
      </c>
      <c r="H52" s="222">
        <f>IFERROR(G52/$G$39,"-")</f>
        <v>0.19266487316279848</v>
      </c>
    </row>
    <row r="53" spans="2:8" ht="15" customHeight="1" x14ac:dyDescent="0.2">
      <c r="B53" s="52" t="s">
        <v>241</v>
      </c>
      <c r="C53" s="221">
        <v>0</v>
      </c>
      <c r="D53" s="222">
        <f t="shared" si="4"/>
        <v>0</v>
      </c>
      <c r="E53" s="220"/>
      <c r="F53" s="52" t="s">
        <v>241</v>
      </c>
      <c r="G53" s="221">
        <v>218</v>
      </c>
      <c r="H53" s="222">
        <f>IFERROR(G53/$G$39,"-")</f>
        <v>1.656711200279665E-3</v>
      </c>
    </row>
    <row r="54" spans="2:8" ht="15" customHeight="1" x14ac:dyDescent="0.2">
      <c r="B54" s="52" t="s">
        <v>232</v>
      </c>
      <c r="C54" s="221">
        <v>0</v>
      </c>
      <c r="D54" s="222">
        <f t="shared" si="4"/>
        <v>0</v>
      </c>
      <c r="E54" s="220"/>
      <c r="F54" s="52" t="s">
        <v>232</v>
      </c>
      <c r="G54" s="221">
        <v>1863</v>
      </c>
      <c r="H54" s="222">
        <f>IFERROR(G54/$G$39,"-")</f>
        <v>1.4158041128995486E-2</v>
      </c>
    </row>
    <row r="55" spans="2:8" ht="15" customHeight="1" x14ac:dyDescent="0.2">
      <c r="B55" s="52" t="s">
        <v>233</v>
      </c>
      <c r="C55" s="221">
        <v>0</v>
      </c>
      <c r="D55" s="222">
        <f>IFERROR(C55/$C$39,"-")</f>
        <v>0</v>
      </c>
      <c r="E55" s="220"/>
      <c r="F55" s="52" t="s">
        <v>233</v>
      </c>
      <c r="G55" s="221">
        <v>814</v>
      </c>
      <c r="H55" s="222">
        <f>IFERROR(G55/$G$39,"-")</f>
        <v>6.1860684267323269E-3</v>
      </c>
    </row>
    <row r="56" spans="2:8" ht="15" customHeight="1" x14ac:dyDescent="0.2">
      <c r="B56" s="52" t="s">
        <v>237</v>
      </c>
      <c r="C56" s="223">
        <v>0</v>
      </c>
      <c r="D56" s="222">
        <f>IFERROR(C56/$C$39,"-")</f>
        <v>0</v>
      </c>
      <c r="E56" s="220"/>
      <c r="F56" s="52" t="s">
        <v>237</v>
      </c>
      <c r="G56" s="223">
        <v>166</v>
      </c>
      <c r="H56" s="222">
        <f>IFERROR(G56/$G$39,"-")</f>
        <v>1.2615323818643321E-3</v>
      </c>
    </row>
    <row r="57" spans="2:8" ht="15" customHeight="1" x14ac:dyDescent="0.2">
      <c r="B57" s="52" t="s">
        <v>242</v>
      </c>
      <c r="C57" s="223">
        <v>0</v>
      </c>
      <c r="D57" s="222">
        <f>IFERROR(C57/$C$39,"-")</f>
        <v>0</v>
      </c>
      <c r="E57" s="220"/>
      <c r="F57" s="52" t="s">
        <v>242</v>
      </c>
      <c r="G57" s="223">
        <v>76</v>
      </c>
      <c r="H57" s="222">
        <f>IFERROR(G57/$G$39,"-")</f>
        <v>5.7756904229933276E-4</v>
      </c>
    </row>
    <row r="58" spans="2:8" ht="15" customHeight="1" x14ac:dyDescent="0.25">
      <c r="B58" s="134" t="s">
        <v>243</v>
      </c>
      <c r="C58" s="218">
        <v>0</v>
      </c>
      <c r="D58" s="219">
        <f t="shared" ref="D58:D66" si="5">IFERROR(C58/$C$39,"-")</f>
        <v>0</v>
      </c>
      <c r="E58" s="220"/>
      <c r="F58" s="134" t="s">
        <v>243</v>
      </c>
      <c r="G58" s="218">
        <v>541</v>
      </c>
      <c r="H58" s="219">
        <f>IFERROR(G58/$G$39,"-")</f>
        <v>4.1113796300518294E-3</v>
      </c>
    </row>
    <row r="59" spans="2:8" ht="15" customHeight="1" x14ac:dyDescent="0.2">
      <c r="B59" s="52" t="s">
        <v>244</v>
      </c>
      <c r="C59" s="221">
        <v>0</v>
      </c>
      <c r="D59" s="222">
        <f t="shared" si="5"/>
        <v>0</v>
      </c>
      <c r="E59" s="220"/>
      <c r="F59" s="52" t="s">
        <v>244</v>
      </c>
      <c r="G59" s="221">
        <v>173</v>
      </c>
      <c r="H59" s="222">
        <f>IFERROR(G59/$G$39,"-")</f>
        <v>1.3147295304971655E-3</v>
      </c>
    </row>
    <row r="60" spans="2:8" ht="15" customHeight="1" x14ac:dyDescent="0.2">
      <c r="B60" s="52" t="s">
        <v>245</v>
      </c>
      <c r="C60" s="221" t="s">
        <v>84</v>
      </c>
      <c r="D60" s="222" t="str">
        <f t="shared" si="5"/>
        <v>-</v>
      </c>
      <c r="E60" s="220"/>
      <c r="F60" s="52" t="s">
        <v>245</v>
      </c>
      <c r="G60" s="221">
        <v>368</v>
      </c>
      <c r="H60" s="222">
        <f>IFERROR(G60/$G$39,"-")</f>
        <v>2.7966500995546639E-3</v>
      </c>
    </row>
    <row r="61" spans="2:8" ht="15" customHeight="1" x14ac:dyDescent="0.25">
      <c r="B61" s="134" t="s">
        <v>246</v>
      </c>
      <c r="C61" s="218">
        <v>0</v>
      </c>
      <c r="D61" s="219">
        <f t="shared" si="5"/>
        <v>0</v>
      </c>
      <c r="E61" s="220"/>
      <c r="F61" s="134" t="s">
        <v>246</v>
      </c>
      <c r="G61" s="218">
        <v>895</v>
      </c>
      <c r="H61" s="219">
        <f>IFERROR(G61/$G$39,"-")</f>
        <v>6.8016354323408267E-3</v>
      </c>
    </row>
    <row r="62" spans="2:8" ht="15" customHeight="1" x14ac:dyDescent="0.2">
      <c r="B62" s="52" t="s">
        <v>247</v>
      </c>
      <c r="C62" s="223">
        <v>0</v>
      </c>
      <c r="D62" s="222">
        <f t="shared" si="5"/>
        <v>0</v>
      </c>
      <c r="E62" s="220"/>
      <c r="F62" s="52" t="s">
        <v>247</v>
      </c>
      <c r="G62" s="223">
        <v>60</v>
      </c>
      <c r="H62" s="222">
        <f>IFERROR(G62/$G$39,"-")</f>
        <v>4.5597555970999955E-4</v>
      </c>
    </row>
    <row r="63" spans="2:8" ht="15" customHeight="1" x14ac:dyDescent="0.2">
      <c r="B63" s="52" t="s">
        <v>248</v>
      </c>
      <c r="C63" s="223" t="s">
        <v>84</v>
      </c>
      <c r="D63" s="222" t="str">
        <f t="shared" si="5"/>
        <v>-</v>
      </c>
      <c r="E63" s="220"/>
      <c r="F63" s="52" t="s">
        <v>248</v>
      </c>
      <c r="G63" s="223">
        <v>39</v>
      </c>
      <c r="H63" s="222">
        <f>IFERROR(G63/$G$39,"-")</f>
        <v>2.9638411381149968E-4</v>
      </c>
    </row>
    <row r="64" spans="2:8" ht="15" customHeight="1" x14ac:dyDescent="0.2">
      <c r="B64" s="52" t="s">
        <v>249</v>
      </c>
      <c r="C64" s="223">
        <v>0</v>
      </c>
      <c r="D64" s="222">
        <f t="shared" si="5"/>
        <v>0</v>
      </c>
      <c r="E64" s="220"/>
      <c r="F64" s="52" t="s">
        <v>249</v>
      </c>
      <c r="G64" s="223">
        <v>296</v>
      </c>
      <c r="H64" s="222">
        <f>IFERROR(G64/$G$39,"-")</f>
        <v>2.2494794279026642E-3</v>
      </c>
    </row>
    <row r="65" spans="2:8" ht="15" customHeight="1" x14ac:dyDescent="0.2">
      <c r="B65" s="52" t="s">
        <v>250</v>
      </c>
      <c r="C65" s="223">
        <v>0</v>
      </c>
      <c r="D65" s="222">
        <f t="shared" si="5"/>
        <v>0</v>
      </c>
      <c r="E65" s="220"/>
      <c r="F65" s="52" t="s">
        <v>250</v>
      </c>
      <c r="G65" s="223">
        <v>387</v>
      </c>
      <c r="H65" s="222">
        <f>IFERROR(G65/$G$39,"-")</f>
        <v>2.941042360129497E-3</v>
      </c>
    </row>
    <row r="66" spans="2:8" ht="15" customHeight="1" x14ac:dyDescent="0.2">
      <c r="B66" s="52" t="s">
        <v>237</v>
      </c>
      <c r="C66" s="223" t="s">
        <v>84</v>
      </c>
      <c r="D66" s="222" t="str">
        <f t="shared" si="5"/>
        <v>-</v>
      </c>
      <c r="E66" s="224"/>
      <c r="F66" s="52" t="s">
        <v>237</v>
      </c>
      <c r="G66" s="223">
        <v>113</v>
      </c>
      <c r="H66" s="222">
        <f>IFERROR(G66/$G$39,"-")</f>
        <v>8.5875397078716579E-4</v>
      </c>
    </row>
    <row r="67" spans="2:8" ht="29.25" customHeight="1" x14ac:dyDescent="0.25">
      <c r="B67" s="240" t="s">
        <v>251</v>
      </c>
      <c r="C67" s="240"/>
      <c r="D67" s="240"/>
      <c r="E67" s="220"/>
      <c r="F67" s="240" t="s">
        <v>251</v>
      </c>
      <c r="G67" s="240"/>
      <c r="H67" s="240"/>
    </row>
    <row r="68" spans="2:8" x14ac:dyDescent="0.25">
      <c r="E68" s="203"/>
      <c r="G68" s="183"/>
      <c r="H68" s="183"/>
    </row>
    <row r="69" spans="2:8" ht="45" customHeight="1" x14ac:dyDescent="0.25"/>
    <row r="71" spans="2:8" ht="15" customHeight="1" x14ac:dyDescent="0.25"/>
    <row r="72" spans="2:8" ht="15" customHeight="1" x14ac:dyDescent="0.25"/>
    <row r="73" spans="2:8" ht="15" customHeight="1" x14ac:dyDescent="0.25"/>
    <row r="74" spans="2:8" ht="15" customHeight="1" x14ac:dyDescent="0.25"/>
    <row r="75" spans="2:8" ht="15" customHeight="1" x14ac:dyDescent="0.25"/>
    <row r="76" spans="2:8" ht="15" customHeight="1" x14ac:dyDescent="0.25"/>
    <row r="77" spans="2:8" ht="15" customHeight="1" x14ac:dyDescent="0.25"/>
    <row r="78" spans="2:8" ht="15" customHeight="1" x14ac:dyDescent="0.25"/>
    <row r="79" spans="2:8" ht="15" customHeight="1" x14ac:dyDescent="0.25"/>
    <row r="80" spans="2:8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42.75" customHeight="1" x14ac:dyDescent="0.25"/>
  </sheetData>
  <mergeCells count="8">
    <mergeCell ref="B67:D67"/>
    <mergeCell ref="F37:H37"/>
    <mergeCell ref="F67:H67"/>
    <mergeCell ref="B5:D5"/>
    <mergeCell ref="F5:H5"/>
    <mergeCell ref="B35:D35"/>
    <mergeCell ref="F35:H35"/>
    <mergeCell ref="B37:D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A41" sqref="A41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x14ac:dyDescent="0.25"/>
    <row r="30" spans="2:18" ht="14.25" customHeight="1" x14ac:dyDescent="0.25">
      <c r="R30" s="54" t="s">
        <v>58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E41"/>
  <sheetViews>
    <sheetView zoomScaleNormal="100" workbookViewId="0">
      <selection activeCell="I27" sqref="I27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254</v>
      </c>
    </row>
    <row r="2" spans="1:2" x14ac:dyDescent="0.25">
      <c r="A2" s="151" t="s">
        <v>255</v>
      </c>
      <c r="B2" s="2">
        <v>7</v>
      </c>
    </row>
    <row r="3" spans="1:2" x14ac:dyDescent="0.25">
      <c r="A3" s="151" t="s">
        <v>256</v>
      </c>
    </row>
    <row r="4" spans="1:2" x14ac:dyDescent="0.25">
      <c r="A4" s="37" t="s">
        <v>257</v>
      </c>
      <c r="B4" s="37" t="s">
        <v>258</v>
      </c>
    </row>
    <row r="5" spans="1:2" x14ac:dyDescent="0.25">
      <c r="A5" s="37" t="s">
        <v>259</v>
      </c>
      <c r="B5" s="37" t="s">
        <v>260</v>
      </c>
    </row>
    <row r="7" spans="1:2" ht="25.5" x14ac:dyDescent="0.25">
      <c r="A7" s="139" t="s">
        <v>261</v>
      </c>
      <c r="B7" s="228" t="s">
        <v>262</v>
      </c>
    </row>
    <row r="9" spans="1:2" x14ac:dyDescent="0.25">
      <c r="A9" s="2" t="s">
        <v>263</v>
      </c>
      <c r="B9" s="2">
        <v>2014</v>
      </c>
    </row>
    <row r="10" spans="1:2" x14ac:dyDescent="0.25">
      <c r="B10" s="2" t="s">
        <v>262</v>
      </c>
    </row>
    <row r="18" spans="1:5" x14ac:dyDescent="0.2">
      <c r="A18" s="249" t="s">
        <v>264</v>
      </c>
      <c r="B18" s="229" t="s">
        <v>94</v>
      </c>
      <c r="D18" s="249" t="s">
        <v>264</v>
      </c>
      <c r="E18" s="229" t="s">
        <v>94</v>
      </c>
    </row>
    <row r="19" spans="1:5" x14ac:dyDescent="0.2">
      <c r="A19" s="250"/>
      <c r="B19" s="230" t="s">
        <v>65</v>
      </c>
      <c r="D19" s="250"/>
      <c r="E19" s="230" t="s">
        <v>65</v>
      </c>
    </row>
    <row r="20" spans="1:5" x14ac:dyDescent="0.2">
      <c r="A20" s="251"/>
      <c r="B20" s="231" t="s">
        <v>72</v>
      </c>
      <c r="D20" s="251"/>
      <c r="E20" s="231" t="s">
        <v>72</v>
      </c>
    </row>
    <row r="21" spans="1:5" x14ac:dyDescent="0.2">
      <c r="A21" s="249" t="s">
        <v>54</v>
      </c>
      <c r="B21" s="229" t="s">
        <v>94</v>
      </c>
      <c r="D21" s="249" t="s">
        <v>150</v>
      </c>
      <c r="E21" s="229" t="s">
        <v>94</v>
      </c>
    </row>
    <row r="22" spans="1:5" x14ac:dyDescent="0.2">
      <c r="A22" s="250"/>
      <c r="B22" s="230" t="s">
        <v>65</v>
      </c>
      <c r="D22" s="250"/>
      <c r="E22" s="230" t="s">
        <v>65</v>
      </c>
    </row>
    <row r="23" spans="1:5" x14ac:dyDescent="0.2">
      <c r="A23" s="251"/>
      <c r="B23" s="231" t="s">
        <v>72</v>
      </c>
      <c r="D23" s="251"/>
      <c r="E23" s="231" t="s">
        <v>72</v>
      </c>
    </row>
    <row r="24" spans="1:5" x14ac:dyDescent="0.2">
      <c r="A24" s="249" t="s">
        <v>55</v>
      </c>
      <c r="B24" s="229" t="s">
        <v>94</v>
      </c>
      <c r="D24" s="249" t="s">
        <v>151</v>
      </c>
      <c r="E24" s="229" t="s">
        <v>94</v>
      </c>
    </row>
    <row r="25" spans="1:5" x14ac:dyDescent="0.2">
      <c r="A25" s="250"/>
      <c r="B25" s="230" t="s">
        <v>65</v>
      </c>
      <c r="D25" s="250"/>
      <c r="E25" s="230" t="s">
        <v>65</v>
      </c>
    </row>
    <row r="26" spans="1:5" x14ac:dyDescent="0.2">
      <c r="A26" s="250"/>
      <c r="B26" s="231" t="s">
        <v>72</v>
      </c>
      <c r="D26" s="251"/>
      <c r="E26" s="231" t="s">
        <v>72</v>
      </c>
    </row>
    <row r="27" spans="1:5" x14ac:dyDescent="0.2">
      <c r="A27" s="249" t="s">
        <v>56</v>
      </c>
      <c r="B27" s="229" t="s">
        <v>94</v>
      </c>
      <c r="D27" s="249" t="s">
        <v>152</v>
      </c>
      <c r="E27" s="229" t="s">
        <v>94</v>
      </c>
    </row>
    <row r="28" spans="1:5" x14ac:dyDescent="0.2">
      <c r="A28" s="250"/>
      <c r="B28" s="230" t="s">
        <v>65</v>
      </c>
      <c r="D28" s="250"/>
      <c r="E28" s="230" t="s">
        <v>65</v>
      </c>
    </row>
    <row r="29" spans="1:5" x14ac:dyDescent="0.2">
      <c r="A29" s="250"/>
      <c r="B29" s="231" t="s">
        <v>72</v>
      </c>
      <c r="D29" s="251"/>
      <c r="E29" s="231" t="s">
        <v>72</v>
      </c>
    </row>
    <row r="30" spans="1:5" x14ac:dyDescent="0.2">
      <c r="A30" s="249"/>
      <c r="B30" s="229"/>
      <c r="D30" s="249" t="s">
        <v>56</v>
      </c>
      <c r="E30" s="229" t="s">
        <v>94</v>
      </c>
    </row>
    <row r="31" spans="1:5" x14ac:dyDescent="0.2">
      <c r="A31" s="250"/>
      <c r="B31" s="230"/>
      <c r="D31" s="250"/>
      <c r="E31" s="230" t="s">
        <v>65</v>
      </c>
    </row>
    <row r="32" spans="1:5" x14ac:dyDescent="0.2">
      <c r="A32" s="251"/>
      <c r="B32" s="231"/>
      <c r="D32" s="250"/>
      <c r="E32" s="231" t="s">
        <v>72</v>
      </c>
    </row>
    <row r="33" spans="4:5" x14ac:dyDescent="0.2">
      <c r="D33" s="249" t="s">
        <v>153</v>
      </c>
      <c r="E33" s="229" t="s">
        <v>94</v>
      </c>
    </row>
    <row r="34" spans="4:5" x14ac:dyDescent="0.2">
      <c r="D34" s="250"/>
      <c r="E34" s="230" t="s">
        <v>65</v>
      </c>
    </row>
    <row r="35" spans="4:5" x14ac:dyDescent="0.2">
      <c r="D35" s="250"/>
      <c r="E35" s="231" t="s">
        <v>72</v>
      </c>
    </row>
    <row r="36" spans="4:5" x14ac:dyDescent="0.2">
      <c r="D36" s="249" t="s">
        <v>54</v>
      </c>
      <c r="E36" s="229" t="s">
        <v>94</v>
      </c>
    </row>
    <row r="37" spans="4:5" x14ac:dyDescent="0.2">
      <c r="D37" s="250"/>
      <c r="E37" s="230" t="s">
        <v>65</v>
      </c>
    </row>
    <row r="38" spans="4:5" x14ac:dyDescent="0.2">
      <c r="D38" s="250"/>
      <c r="E38" s="231" t="s">
        <v>72</v>
      </c>
    </row>
    <row r="39" spans="4:5" x14ac:dyDescent="0.2">
      <c r="D39" s="249" t="s">
        <v>55</v>
      </c>
      <c r="E39" s="229" t="s">
        <v>94</v>
      </c>
    </row>
    <row r="40" spans="4:5" x14ac:dyDescent="0.2">
      <c r="D40" s="250"/>
      <c r="E40" s="230" t="s">
        <v>65</v>
      </c>
    </row>
    <row r="41" spans="4:5" x14ac:dyDescent="0.2">
      <c r="D41" s="250"/>
      <c r="E41" s="231" t="s">
        <v>72</v>
      </c>
    </row>
  </sheetData>
  <mergeCells count="13">
    <mergeCell ref="A18:A20"/>
    <mergeCell ref="D18:D20"/>
    <mergeCell ref="A21:A23"/>
    <mergeCell ref="D21:D23"/>
    <mergeCell ref="A24:A26"/>
    <mergeCell ref="D24:D26"/>
    <mergeCell ref="D39:D41"/>
    <mergeCell ref="A27:A29"/>
    <mergeCell ref="D27:D29"/>
    <mergeCell ref="A30:A32"/>
    <mergeCell ref="D30:D32"/>
    <mergeCell ref="D33:D35"/>
    <mergeCell ref="D36:D3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N28" sqref="N28"/>
    </sheetView>
  </sheetViews>
  <sheetFormatPr baseColWidth="10" defaultRowHeight="12.75" x14ac:dyDescent="0.25"/>
  <cols>
    <col min="1" max="1" width="18.5703125" style="37" customWidth="1"/>
    <col min="2" max="8" width="11.42578125" style="37"/>
    <col min="9" max="9" width="12.85546875" style="37" customWidth="1"/>
    <col min="10" max="33" width="11.42578125" style="37"/>
    <col min="34" max="34" width="13.85546875" style="37" customWidth="1"/>
    <col min="35" max="264" width="11.42578125" style="37"/>
    <col min="265" max="265" width="12.85546875" style="37" customWidth="1"/>
    <col min="266" max="289" width="11.42578125" style="37"/>
    <col min="290" max="290" width="13.85546875" style="37" customWidth="1"/>
    <col min="291" max="520" width="11.42578125" style="37"/>
    <col min="521" max="521" width="12.85546875" style="37" customWidth="1"/>
    <col min="522" max="545" width="11.42578125" style="37"/>
    <col min="546" max="546" width="13.85546875" style="37" customWidth="1"/>
    <col min="547" max="776" width="11.42578125" style="37"/>
    <col min="777" max="777" width="12.85546875" style="37" customWidth="1"/>
    <col min="778" max="801" width="11.42578125" style="37"/>
    <col min="802" max="802" width="13.85546875" style="37" customWidth="1"/>
    <col min="803" max="1032" width="11.42578125" style="37"/>
    <col min="1033" max="1033" width="12.85546875" style="37" customWidth="1"/>
    <col min="1034" max="1057" width="11.42578125" style="37"/>
    <col min="1058" max="1058" width="13.85546875" style="37" customWidth="1"/>
    <col min="1059" max="1288" width="11.42578125" style="37"/>
    <col min="1289" max="1289" width="12.85546875" style="37" customWidth="1"/>
    <col min="1290" max="1313" width="11.42578125" style="37"/>
    <col min="1314" max="1314" width="13.85546875" style="37" customWidth="1"/>
    <col min="1315" max="1544" width="11.42578125" style="37"/>
    <col min="1545" max="1545" width="12.85546875" style="37" customWidth="1"/>
    <col min="1546" max="1569" width="11.42578125" style="37"/>
    <col min="1570" max="1570" width="13.85546875" style="37" customWidth="1"/>
    <col min="1571" max="1800" width="11.42578125" style="37"/>
    <col min="1801" max="1801" width="12.85546875" style="37" customWidth="1"/>
    <col min="1802" max="1825" width="11.42578125" style="37"/>
    <col min="1826" max="1826" width="13.85546875" style="37" customWidth="1"/>
    <col min="1827" max="2056" width="11.42578125" style="37"/>
    <col min="2057" max="2057" width="12.85546875" style="37" customWidth="1"/>
    <col min="2058" max="2081" width="11.42578125" style="37"/>
    <col min="2082" max="2082" width="13.85546875" style="37" customWidth="1"/>
    <col min="2083" max="2312" width="11.42578125" style="37"/>
    <col min="2313" max="2313" width="12.85546875" style="37" customWidth="1"/>
    <col min="2314" max="2337" width="11.42578125" style="37"/>
    <col min="2338" max="2338" width="13.85546875" style="37" customWidth="1"/>
    <col min="2339" max="2568" width="11.42578125" style="37"/>
    <col min="2569" max="2569" width="12.85546875" style="37" customWidth="1"/>
    <col min="2570" max="2593" width="11.42578125" style="37"/>
    <col min="2594" max="2594" width="13.85546875" style="37" customWidth="1"/>
    <col min="2595" max="2824" width="11.42578125" style="37"/>
    <col min="2825" max="2825" width="12.85546875" style="37" customWidth="1"/>
    <col min="2826" max="2849" width="11.42578125" style="37"/>
    <col min="2850" max="2850" width="13.85546875" style="37" customWidth="1"/>
    <col min="2851" max="3080" width="11.42578125" style="37"/>
    <col min="3081" max="3081" width="12.85546875" style="37" customWidth="1"/>
    <col min="3082" max="3105" width="11.42578125" style="37"/>
    <col min="3106" max="3106" width="13.85546875" style="37" customWidth="1"/>
    <col min="3107" max="3336" width="11.42578125" style="37"/>
    <col min="3337" max="3337" width="12.85546875" style="37" customWidth="1"/>
    <col min="3338" max="3361" width="11.42578125" style="37"/>
    <col min="3362" max="3362" width="13.85546875" style="37" customWidth="1"/>
    <col min="3363" max="3592" width="11.42578125" style="37"/>
    <col min="3593" max="3593" width="12.85546875" style="37" customWidth="1"/>
    <col min="3594" max="3617" width="11.42578125" style="37"/>
    <col min="3618" max="3618" width="13.85546875" style="37" customWidth="1"/>
    <col min="3619" max="3848" width="11.42578125" style="37"/>
    <col min="3849" max="3849" width="12.85546875" style="37" customWidth="1"/>
    <col min="3850" max="3873" width="11.42578125" style="37"/>
    <col min="3874" max="3874" width="13.85546875" style="37" customWidth="1"/>
    <col min="3875" max="4104" width="11.42578125" style="37"/>
    <col min="4105" max="4105" width="12.85546875" style="37" customWidth="1"/>
    <col min="4106" max="4129" width="11.42578125" style="37"/>
    <col min="4130" max="4130" width="13.85546875" style="37" customWidth="1"/>
    <col min="4131" max="4360" width="11.42578125" style="37"/>
    <col min="4361" max="4361" width="12.85546875" style="37" customWidth="1"/>
    <col min="4362" max="4385" width="11.42578125" style="37"/>
    <col min="4386" max="4386" width="13.85546875" style="37" customWidth="1"/>
    <col min="4387" max="4616" width="11.42578125" style="37"/>
    <col min="4617" max="4617" width="12.85546875" style="37" customWidth="1"/>
    <col min="4618" max="4641" width="11.42578125" style="37"/>
    <col min="4642" max="4642" width="13.85546875" style="37" customWidth="1"/>
    <col min="4643" max="4872" width="11.42578125" style="37"/>
    <col min="4873" max="4873" width="12.85546875" style="37" customWidth="1"/>
    <col min="4874" max="4897" width="11.42578125" style="37"/>
    <col min="4898" max="4898" width="13.85546875" style="37" customWidth="1"/>
    <col min="4899" max="5128" width="11.42578125" style="37"/>
    <col min="5129" max="5129" width="12.85546875" style="37" customWidth="1"/>
    <col min="5130" max="5153" width="11.42578125" style="37"/>
    <col min="5154" max="5154" width="13.85546875" style="37" customWidth="1"/>
    <col min="5155" max="5384" width="11.42578125" style="37"/>
    <col min="5385" max="5385" width="12.85546875" style="37" customWidth="1"/>
    <col min="5386" max="5409" width="11.42578125" style="37"/>
    <col min="5410" max="5410" width="13.85546875" style="37" customWidth="1"/>
    <col min="5411" max="5640" width="11.42578125" style="37"/>
    <col min="5641" max="5641" width="12.85546875" style="37" customWidth="1"/>
    <col min="5642" max="5665" width="11.42578125" style="37"/>
    <col min="5666" max="5666" width="13.85546875" style="37" customWidth="1"/>
    <col min="5667" max="5896" width="11.42578125" style="37"/>
    <col min="5897" max="5897" width="12.85546875" style="37" customWidth="1"/>
    <col min="5898" max="5921" width="11.42578125" style="37"/>
    <col min="5922" max="5922" width="13.85546875" style="37" customWidth="1"/>
    <col min="5923" max="6152" width="11.42578125" style="37"/>
    <col min="6153" max="6153" width="12.85546875" style="37" customWidth="1"/>
    <col min="6154" max="6177" width="11.42578125" style="37"/>
    <col min="6178" max="6178" width="13.85546875" style="37" customWidth="1"/>
    <col min="6179" max="6408" width="11.42578125" style="37"/>
    <col min="6409" max="6409" width="12.85546875" style="37" customWidth="1"/>
    <col min="6410" max="6433" width="11.42578125" style="37"/>
    <col min="6434" max="6434" width="13.85546875" style="37" customWidth="1"/>
    <col min="6435" max="6664" width="11.42578125" style="37"/>
    <col min="6665" max="6665" width="12.85546875" style="37" customWidth="1"/>
    <col min="6666" max="6689" width="11.42578125" style="37"/>
    <col min="6690" max="6690" width="13.85546875" style="37" customWidth="1"/>
    <col min="6691" max="6920" width="11.42578125" style="37"/>
    <col min="6921" max="6921" width="12.85546875" style="37" customWidth="1"/>
    <col min="6922" max="6945" width="11.42578125" style="37"/>
    <col min="6946" max="6946" width="13.85546875" style="37" customWidth="1"/>
    <col min="6947" max="7176" width="11.42578125" style="37"/>
    <col min="7177" max="7177" width="12.85546875" style="37" customWidth="1"/>
    <col min="7178" max="7201" width="11.42578125" style="37"/>
    <col min="7202" max="7202" width="13.85546875" style="37" customWidth="1"/>
    <col min="7203" max="7432" width="11.42578125" style="37"/>
    <col min="7433" max="7433" width="12.85546875" style="37" customWidth="1"/>
    <col min="7434" max="7457" width="11.42578125" style="37"/>
    <col min="7458" max="7458" width="13.85546875" style="37" customWidth="1"/>
    <col min="7459" max="7688" width="11.42578125" style="37"/>
    <col min="7689" max="7689" width="12.85546875" style="37" customWidth="1"/>
    <col min="7690" max="7713" width="11.42578125" style="37"/>
    <col min="7714" max="7714" width="13.85546875" style="37" customWidth="1"/>
    <col min="7715" max="7944" width="11.42578125" style="37"/>
    <col min="7945" max="7945" width="12.85546875" style="37" customWidth="1"/>
    <col min="7946" max="7969" width="11.42578125" style="37"/>
    <col min="7970" max="7970" width="13.85546875" style="37" customWidth="1"/>
    <col min="7971" max="8200" width="11.42578125" style="37"/>
    <col min="8201" max="8201" width="12.85546875" style="37" customWidth="1"/>
    <col min="8202" max="8225" width="11.42578125" style="37"/>
    <col min="8226" max="8226" width="13.85546875" style="37" customWidth="1"/>
    <col min="8227" max="8456" width="11.42578125" style="37"/>
    <col min="8457" max="8457" width="12.85546875" style="37" customWidth="1"/>
    <col min="8458" max="8481" width="11.42578125" style="37"/>
    <col min="8482" max="8482" width="13.85546875" style="37" customWidth="1"/>
    <col min="8483" max="8712" width="11.42578125" style="37"/>
    <col min="8713" max="8713" width="12.85546875" style="37" customWidth="1"/>
    <col min="8714" max="8737" width="11.42578125" style="37"/>
    <col min="8738" max="8738" width="13.85546875" style="37" customWidth="1"/>
    <col min="8739" max="8968" width="11.42578125" style="37"/>
    <col min="8969" max="8969" width="12.85546875" style="37" customWidth="1"/>
    <col min="8970" max="8993" width="11.42578125" style="37"/>
    <col min="8994" max="8994" width="13.85546875" style="37" customWidth="1"/>
    <col min="8995" max="9224" width="11.42578125" style="37"/>
    <col min="9225" max="9225" width="12.85546875" style="37" customWidth="1"/>
    <col min="9226" max="9249" width="11.42578125" style="37"/>
    <col min="9250" max="9250" width="13.85546875" style="37" customWidth="1"/>
    <col min="9251" max="9480" width="11.42578125" style="37"/>
    <col min="9481" max="9481" width="12.85546875" style="37" customWidth="1"/>
    <col min="9482" max="9505" width="11.42578125" style="37"/>
    <col min="9506" max="9506" width="13.85546875" style="37" customWidth="1"/>
    <col min="9507" max="9736" width="11.42578125" style="37"/>
    <col min="9737" max="9737" width="12.85546875" style="37" customWidth="1"/>
    <col min="9738" max="9761" width="11.42578125" style="37"/>
    <col min="9762" max="9762" width="13.85546875" style="37" customWidth="1"/>
    <col min="9763" max="9992" width="11.42578125" style="37"/>
    <col min="9993" max="9993" width="12.85546875" style="37" customWidth="1"/>
    <col min="9994" max="10017" width="11.42578125" style="37"/>
    <col min="10018" max="10018" width="13.85546875" style="37" customWidth="1"/>
    <col min="10019" max="10248" width="11.42578125" style="37"/>
    <col min="10249" max="10249" width="12.85546875" style="37" customWidth="1"/>
    <col min="10250" max="10273" width="11.42578125" style="37"/>
    <col min="10274" max="10274" width="13.85546875" style="37" customWidth="1"/>
    <col min="10275" max="10504" width="11.42578125" style="37"/>
    <col min="10505" max="10505" width="12.85546875" style="37" customWidth="1"/>
    <col min="10506" max="10529" width="11.42578125" style="37"/>
    <col min="10530" max="10530" width="13.85546875" style="37" customWidth="1"/>
    <col min="10531" max="10760" width="11.42578125" style="37"/>
    <col min="10761" max="10761" width="12.85546875" style="37" customWidth="1"/>
    <col min="10762" max="10785" width="11.42578125" style="37"/>
    <col min="10786" max="10786" width="13.85546875" style="37" customWidth="1"/>
    <col min="10787" max="11016" width="11.42578125" style="37"/>
    <col min="11017" max="11017" width="12.85546875" style="37" customWidth="1"/>
    <col min="11018" max="11041" width="11.42578125" style="37"/>
    <col min="11042" max="11042" width="13.85546875" style="37" customWidth="1"/>
    <col min="11043" max="11272" width="11.42578125" style="37"/>
    <col min="11273" max="11273" width="12.85546875" style="37" customWidth="1"/>
    <col min="11274" max="11297" width="11.42578125" style="37"/>
    <col min="11298" max="11298" width="13.85546875" style="37" customWidth="1"/>
    <col min="11299" max="11528" width="11.42578125" style="37"/>
    <col min="11529" max="11529" width="12.85546875" style="37" customWidth="1"/>
    <col min="11530" max="11553" width="11.42578125" style="37"/>
    <col min="11554" max="11554" width="13.85546875" style="37" customWidth="1"/>
    <col min="11555" max="11784" width="11.42578125" style="37"/>
    <col min="11785" max="11785" width="12.85546875" style="37" customWidth="1"/>
    <col min="11786" max="11809" width="11.42578125" style="37"/>
    <col min="11810" max="11810" width="13.85546875" style="37" customWidth="1"/>
    <col min="11811" max="12040" width="11.42578125" style="37"/>
    <col min="12041" max="12041" width="12.85546875" style="37" customWidth="1"/>
    <col min="12042" max="12065" width="11.42578125" style="37"/>
    <col min="12066" max="12066" width="13.85546875" style="37" customWidth="1"/>
    <col min="12067" max="12296" width="11.42578125" style="37"/>
    <col min="12297" max="12297" width="12.85546875" style="37" customWidth="1"/>
    <col min="12298" max="12321" width="11.42578125" style="37"/>
    <col min="12322" max="12322" width="13.85546875" style="37" customWidth="1"/>
    <col min="12323" max="12552" width="11.42578125" style="37"/>
    <col min="12553" max="12553" width="12.85546875" style="37" customWidth="1"/>
    <col min="12554" max="12577" width="11.42578125" style="37"/>
    <col min="12578" max="12578" width="13.85546875" style="37" customWidth="1"/>
    <col min="12579" max="12808" width="11.42578125" style="37"/>
    <col min="12809" max="12809" width="12.85546875" style="37" customWidth="1"/>
    <col min="12810" max="12833" width="11.42578125" style="37"/>
    <col min="12834" max="12834" width="13.85546875" style="37" customWidth="1"/>
    <col min="12835" max="13064" width="11.42578125" style="37"/>
    <col min="13065" max="13065" width="12.85546875" style="37" customWidth="1"/>
    <col min="13066" max="13089" width="11.42578125" style="37"/>
    <col min="13090" max="13090" width="13.85546875" style="37" customWidth="1"/>
    <col min="13091" max="13320" width="11.42578125" style="37"/>
    <col min="13321" max="13321" width="12.85546875" style="37" customWidth="1"/>
    <col min="13322" max="13345" width="11.42578125" style="37"/>
    <col min="13346" max="13346" width="13.85546875" style="37" customWidth="1"/>
    <col min="13347" max="13576" width="11.42578125" style="37"/>
    <col min="13577" max="13577" width="12.85546875" style="37" customWidth="1"/>
    <col min="13578" max="13601" width="11.42578125" style="37"/>
    <col min="13602" max="13602" width="13.85546875" style="37" customWidth="1"/>
    <col min="13603" max="13832" width="11.42578125" style="37"/>
    <col min="13833" max="13833" width="12.85546875" style="37" customWidth="1"/>
    <col min="13834" max="13857" width="11.42578125" style="37"/>
    <col min="13858" max="13858" width="13.85546875" style="37" customWidth="1"/>
    <col min="13859" max="14088" width="11.42578125" style="37"/>
    <col min="14089" max="14089" width="12.85546875" style="37" customWidth="1"/>
    <col min="14090" max="14113" width="11.42578125" style="37"/>
    <col min="14114" max="14114" width="13.85546875" style="37" customWidth="1"/>
    <col min="14115" max="14344" width="11.42578125" style="37"/>
    <col min="14345" max="14345" width="12.85546875" style="37" customWidth="1"/>
    <col min="14346" max="14369" width="11.42578125" style="37"/>
    <col min="14370" max="14370" width="13.85546875" style="37" customWidth="1"/>
    <col min="14371" max="14600" width="11.42578125" style="37"/>
    <col min="14601" max="14601" width="12.85546875" style="37" customWidth="1"/>
    <col min="14602" max="14625" width="11.42578125" style="37"/>
    <col min="14626" max="14626" width="13.85546875" style="37" customWidth="1"/>
    <col min="14627" max="14856" width="11.42578125" style="37"/>
    <col min="14857" max="14857" width="12.85546875" style="37" customWidth="1"/>
    <col min="14858" max="14881" width="11.42578125" style="37"/>
    <col min="14882" max="14882" width="13.85546875" style="37" customWidth="1"/>
    <col min="14883" max="15112" width="11.42578125" style="37"/>
    <col min="15113" max="15113" width="12.85546875" style="37" customWidth="1"/>
    <col min="15114" max="15137" width="11.42578125" style="37"/>
    <col min="15138" max="15138" width="13.85546875" style="37" customWidth="1"/>
    <col min="15139" max="15368" width="11.42578125" style="37"/>
    <col min="15369" max="15369" width="12.85546875" style="37" customWidth="1"/>
    <col min="15370" max="15393" width="11.42578125" style="37"/>
    <col min="15394" max="15394" width="13.85546875" style="37" customWidth="1"/>
    <col min="15395" max="15624" width="11.42578125" style="37"/>
    <col min="15625" max="15625" width="12.85546875" style="37" customWidth="1"/>
    <col min="15626" max="15649" width="11.42578125" style="37"/>
    <col min="15650" max="15650" width="13.85546875" style="37" customWidth="1"/>
    <col min="15651" max="15880" width="11.42578125" style="37"/>
    <col min="15881" max="15881" width="12.85546875" style="37" customWidth="1"/>
    <col min="15882" max="15905" width="11.42578125" style="37"/>
    <col min="15906" max="15906" width="13.85546875" style="37" customWidth="1"/>
    <col min="15907" max="16136" width="11.42578125" style="37"/>
    <col min="16137" max="16137" width="12.85546875" style="37" customWidth="1"/>
    <col min="16138" max="16161" width="11.42578125" style="37"/>
    <col min="16162" max="16162" width="13.85546875" style="37" customWidth="1"/>
    <col min="16163" max="16384" width="11.42578125" style="37"/>
  </cols>
  <sheetData>
    <row r="27" spans="2:12" ht="12.75" customHeight="1" x14ac:dyDescent="0.25"/>
    <row r="28" spans="2:12" x14ac:dyDescent="0.25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2:12" ht="24.95" customHeight="1" x14ac:dyDescent="0.25"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2:12" ht="15" customHeight="1" x14ac:dyDescent="0.25"/>
    <row r="31" spans="2:12" ht="30" customHeight="1" x14ac:dyDescent="0.25">
      <c r="I31" s="54" t="s">
        <v>58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RowColHeaders="0" showOutlineSymbols="0" topLeftCell="A10" zoomScaleNormal="100" workbookViewId="0">
      <selection activeCell="I39" sqref="I39"/>
    </sheetView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3" width="11.140625" style="56" customWidth="1"/>
    <col min="4" max="4" width="10.7109375" style="56" customWidth="1"/>
    <col min="5" max="5" width="11.140625" style="56" customWidth="1"/>
    <col min="6" max="7" width="10.7109375" style="56" customWidth="1"/>
    <col min="8" max="8" width="11.42578125" style="56"/>
    <col min="9" max="9" width="23.7109375" style="56" customWidth="1"/>
    <col min="10" max="10" width="11.140625" style="56" customWidth="1"/>
    <col min="11" max="11" width="10.7109375" style="56" customWidth="1"/>
    <col min="12" max="12" width="11.140625" style="56" customWidth="1"/>
    <col min="13" max="14" width="10.7109375" style="56" customWidth="1"/>
    <col min="15" max="15" width="13.28515625" style="56" customWidth="1"/>
    <col min="16" max="257" width="11.42578125" style="56"/>
    <col min="258" max="258" width="36.7109375" style="56" customWidth="1"/>
    <col min="259" max="259" width="12.7109375" style="56" customWidth="1"/>
    <col min="260" max="260" width="10.7109375" style="56" customWidth="1"/>
    <col min="261" max="261" width="12.7109375" style="56" customWidth="1"/>
    <col min="262" max="263" width="10.7109375" style="56" customWidth="1"/>
    <col min="264" max="270" width="11.42578125" style="56"/>
    <col min="271" max="271" width="13.28515625" style="56" customWidth="1"/>
    <col min="272" max="513" width="11.42578125" style="56"/>
    <col min="514" max="514" width="36.7109375" style="56" customWidth="1"/>
    <col min="515" max="515" width="12.7109375" style="56" customWidth="1"/>
    <col min="516" max="516" width="10.7109375" style="56" customWidth="1"/>
    <col min="517" max="517" width="12.7109375" style="56" customWidth="1"/>
    <col min="518" max="519" width="10.7109375" style="56" customWidth="1"/>
    <col min="520" max="526" width="11.42578125" style="56"/>
    <col min="527" max="527" width="13.28515625" style="56" customWidth="1"/>
    <col min="528" max="769" width="11.42578125" style="56"/>
    <col min="770" max="770" width="36.7109375" style="56" customWidth="1"/>
    <col min="771" max="771" width="12.7109375" style="56" customWidth="1"/>
    <col min="772" max="772" width="10.7109375" style="56" customWidth="1"/>
    <col min="773" max="773" width="12.7109375" style="56" customWidth="1"/>
    <col min="774" max="775" width="10.7109375" style="56" customWidth="1"/>
    <col min="776" max="782" width="11.42578125" style="56"/>
    <col min="783" max="783" width="13.28515625" style="56" customWidth="1"/>
    <col min="784" max="1025" width="11.42578125" style="56"/>
    <col min="1026" max="1026" width="36.7109375" style="56" customWidth="1"/>
    <col min="1027" max="1027" width="12.7109375" style="56" customWidth="1"/>
    <col min="1028" max="1028" width="10.7109375" style="56" customWidth="1"/>
    <col min="1029" max="1029" width="12.7109375" style="56" customWidth="1"/>
    <col min="1030" max="1031" width="10.7109375" style="56" customWidth="1"/>
    <col min="1032" max="1038" width="11.42578125" style="56"/>
    <col min="1039" max="1039" width="13.28515625" style="56" customWidth="1"/>
    <col min="1040" max="1281" width="11.42578125" style="56"/>
    <col min="1282" max="1282" width="36.7109375" style="56" customWidth="1"/>
    <col min="1283" max="1283" width="12.7109375" style="56" customWidth="1"/>
    <col min="1284" max="1284" width="10.7109375" style="56" customWidth="1"/>
    <col min="1285" max="1285" width="12.7109375" style="56" customWidth="1"/>
    <col min="1286" max="1287" width="10.7109375" style="56" customWidth="1"/>
    <col min="1288" max="1294" width="11.42578125" style="56"/>
    <col min="1295" max="1295" width="13.28515625" style="56" customWidth="1"/>
    <col min="1296" max="1537" width="11.42578125" style="56"/>
    <col min="1538" max="1538" width="36.7109375" style="56" customWidth="1"/>
    <col min="1539" max="1539" width="12.7109375" style="56" customWidth="1"/>
    <col min="1540" max="1540" width="10.7109375" style="56" customWidth="1"/>
    <col min="1541" max="1541" width="12.7109375" style="56" customWidth="1"/>
    <col min="1542" max="1543" width="10.7109375" style="56" customWidth="1"/>
    <col min="1544" max="1550" width="11.42578125" style="56"/>
    <col min="1551" max="1551" width="13.28515625" style="56" customWidth="1"/>
    <col min="1552" max="1793" width="11.42578125" style="56"/>
    <col min="1794" max="1794" width="36.7109375" style="56" customWidth="1"/>
    <col min="1795" max="1795" width="12.7109375" style="56" customWidth="1"/>
    <col min="1796" max="1796" width="10.7109375" style="56" customWidth="1"/>
    <col min="1797" max="1797" width="12.7109375" style="56" customWidth="1"/>
    <col min="1798" max="1799" width="10.7109375" style="56" customWidth="1"/>
    <col min="1800" max="1806" width="11.42578125" style="56"/>
    <col min="1807" max="1807" width="13.28515625" style="56" customWidth="1"/>
    <col min="1808" max="2049" width="11.42578125" style="56"/>
    <col min="2050" max="2050" width="36.7109375" style="56" customWidth="1"/>
    <col min="2051" max="2051" width="12.7109375" style="56" customWidth="1"/>
    <col min="2052" max="2052" width="10.7109375" style="56" customWidth="1"/>
    <col min="2053" max="2053" width="12.7109375" style="56" customWidth="1"/>
    <col min="2054" max="2055" width="10.7109375" style="56" customWidth="1"/>
    <col min="2056" max="2062" width="11.42578125" style="56"/>
    <col min="2063" max="2063" width="13.28515625" style="56" customWidth="1"/>
    <col min="2064" max="2305" width="11.42578125" style="56"/>
    <col min="2306" max="2306" width="36.7109375" style="56" customWidth="1"/>
    <col min="2307" max="2307" width="12.7109375" style="56" customWidth="1"/>
    <col min="2308" max="2308" width="10.7109375" style="56" customWidth="1"/>
    <col min="2309" max="2309" width="12.7109375" style="56" customWidth="1"/>
    <col min="2310" max="2311" width="10.7109375" style="56" customWidth="1"/>
    <col min="2312" max="2318" width="11.42578125" style="56"/>
    <col min="2319" max="2319" width="13.28515625" style="56" customWidth="1"/>
    <col min="2320" max="2561" width="11.42578125" style="56"/>
    <col min="2562" max="2562" width="36.7109375" style="56" customWidth="1"/>
    <col min="2563" max="2563" width="12.7109375" style="56" customWidth="1"/>
    <col min="2564" max="2564" width="10.7109375" style="56" customWidth="1"/>
    <col min="2565" max="2565" width="12.7109375" style="56" customWidth="1"/>
    <col min="2566" max="2567" width="10.7109375" style="56" customWidth="1"/>
    <col min="2568" max="2574" width="11.42578125" style="56"/>
    <col min="2575" max="2575" width="13.28515625" style="56" customWidth="1"/>
    <col min="2576" max="2817" width="11.42578125" style="56"/>
    <col min="2818" max="2818" width="36.7109375" style="56" customWidth="1"/>
    <col min="2819" max="2819" width="12.7109375" style="56" customWidth="1"/>
    <col min="2820" max="2820" width="10.7109375" style="56" customWidth="1"/>
    <col min="2821" max="2821" width="12.7109375" style="56" customWidth="1"/>
    <col min="2822" max="2823" width="10.7109375" style="56" customWidth="1"/>
    <col min="2824" max="2830" width="11.42578125" style="56"/>
    <col min="2831" max="2831" width="13.28515625" style="56" customWidth="1"/>
    <col min="2832" max="3073" width="11.42578125" style="56"/>
    <col min="3074" max="3074" width="36.7109375" style="56" customWidth="1"/>
    <col min="3075" max="3075" width="12.7109375" style="56" customWidth="1"/>
    <col min="3076" max="3076" width="10.7109375" style="56" customWidth="1"/>
    <col min="3077" max="3077" width="12.7109375" style="56" customWidth="1"/>
    <col min="3078" max="3079" width="10.7109375" style="56" customWidth="1"/>
    <col min="3080" max="3086" width="11.42578125" style="56"/>
    <col min="3087" max="3087" width="13.28515625" style="56" customWidth="1"/>
    <col min="3088" max="3329" width="11.42578125" style="56"/>
    <col min="3330" max="3330" width="36.7109375" style="56" customWidth="1"/>
    <col min="3331" max="3331" width="12.7109375" style="56" customWidth="1"/>
    <col min="3332" max="3332" width="10.7109375" style="56" customWidth="1"/>
    <col min="3333" max="3333" width="12.7109375" style="56" customWidth="1"/>
    <col min="3334" max="3335" width="10.7109375" style="56" customWidth="1"/>
    <col min="3336" max="3342" width="11.42578125" style="56"/>
    <col min="3343" max="3343" width="13.28515625" style="56" customWidth="1"/>
    <col min="3344" max="3585" width="11.42578125" style="56"/>
    <col min="3586" max="3586" width="36.7109375" style="56" customWidth="1"/>
    <col min="3587" max="3587" width="12.7109375" style="56" customWidth="1"/>
    <col min="3588" max="3588" width="10.7109375" style="56" customWidth="1"/>
    <col min="3589" max="3589" width="12.7109375" style="56" customWidth="1"/>
    <col min="3590" max="3591" width="10.7109375" style="56" customWidth="1"/>
    <col min="3592" max="3598" width="11.42578125" style="56"/>
    <col min="3599" max="3599" width="13.28515625" style="56" customWidth="1"/>
    <col min="3600" max="3841" width="11.42578125" style="56"/>
    <col min="3842" max="3842" width="36.7109375" style="56" customWidth="1"/>
    <col min="3843" max="3843" width="12.7109375" style="56" customWidth="1"/>
    <col min="3844" max="3844" width="10.7109375" style="56" customWidth="1"/>
    <col min="3845" max="3845" width="12.7109375" style="56" customWidth="1"/>
    <col min="3846" max="3847" width="10.7109375" style="56" customWidth="1"/>
    <col min="3848" max="3854" width="11.42578125" style="56"/>
    <col min="3855" max="3855" width="13.28515625" style="56" customWidth="1"/>
    <col min="3856" max="4097" width="11.42578125" style="56"/>
    <col min="4098" max="4098" width="36.7109375" style="56" customWidth="1"/>
    <col min="4099" max="4099" width="12.7109375" style="56" customWidth="1"/>
    <col min="4100" max="4100" width="10.7109375" style="56" customWidth="1"/>
    <col min="4101" max="4101" width="12.7109375" style="56" customWidth="1"/>
    <col min="4102" max="4103" width="10.7109375" style="56" customWidth="1"/>
    <col min="4104" max="4110" width="11.42578125" style="56"/>
    <col min="4111" max="4111" width="13.28515625" style="56" customWidth="1"/>
    <col min="4112" max="4353" width="11.42578125" style="56"/>
    <col min="4354" max="4354" width="36.7109375" style="56" customWidth="1"/>
    <col min="4355" max="4355" width="12.7109375" style="56" customWidth="1"/>
    <col min="4356" max="4356" width="10.7109375" style="56" customWidth="1"/>
    <col min="4357" max="4357" width="12.7109375" style="56" customWidth="1"/>
    <col min="4358" max="4359" width="10.7109375" style="56" customWidth="1"/>
    <col min="4360" max="4366" width="11.42578125" style="56"/>
    <col min="4367" max="4367" width="13.28515625" style="56" customWidth="1"/>
    <col min="4368" max="4609" width="11.42578125" style="56"/>
    <col min="4610" max="4610" width="36.7109375" style="56" customWidth="1"/>
    <col min="4611" max="4611" width="12.7109375" style="56" customWidth="1"/>
    <col min="4612" max="4612" width="10.7109375" style="56" customWidth="1"/>
    <col min="4613" max="4613" width="12.7109375" style="56" customWidth="1"/>
    <col min="4614" max="4615" width="10.7109375" style="56" customWidth="1"/>
    <col min="4616" max="4622" width="11.42578125" style="56"/>
    <col min="4623" max="4623" width="13.28515625" style="56" customWidth="1"/>
    <col min="4624" max="4865" width="11.42578125" style="56"/>
    <col min="4866" max="4866" width="36.7109375" style="56" customWidth="1"/>
    <col min="4867" max="4867" width="12.7109375" style="56" customWidth="1"/>
    <col min="4868" max="4868" width="10.7109375" style="56" customWidth="1"/>
    <col min="4869" max="4869" width="12.7109375" style="56" customWidth="1"/>
    <col min="4870" max="4871" width="10.7109375" style="56" customWidth="1"/>
    <col min="4872" max="4878" width="11.42578125" style="56"/>
    <col min="4879" max="4879" width="13.28515625" style="56" customWidth="1"/>
    <col min="4880" max="5121" width="11.42578125" style="56"/>
    <col min="5122" max="5122" width="36.7109375" style="56" customWidth="1"/>
    <col min="5123" max="5123" width="12.7109375" style="56" customWidth="1"/>
    <col min="5124" max="5124" width="10.7109375" style="56" customWidth="1"/>
    <col min="5125" max="5125" width="12.7109375" style="56" customWidth="1"/>
    <col min="5126" max="5127" width="10.7109375" style="56" customWidth="1"/>
    <col min="5128" max="5134" width="11.42578125" style="56"/>
    <col min="5135" max="5135" width="13.28515625" style="56" customWidth="1"/>
    <col min="5136" max="5377" width="11.42578125" style="56"/>
    <col min="5378" max="5378" width="36.7109375" style="56" customWidth="1"/>
    <col min="5379" max="5379" width="12.7109375" style="56" customWidth="1"/>
    <col min="5380" max="5380" width="10.7109375" style="56" customWidth="1"/>
    <col min="5381" max="5381" width="12.7109375" style="56" customWidth="1"/>
    <col min="5382" max="5383" width="10.7109375" style="56" customWidth="1"/>
    <col min="5384" max="5390" width="11.42578125" style="56"/>
    <col min="5391" max="5391" width="13.28515625" style="56" customWidth="1"/>
    <col min="5392" max="5633" width="11.42578125" style="56"/>
    <col min="5634" max="5634" width="36.7109375" style="56" customWidth="1"/>
    <col min="5635" max="5635" width="12.7109375" style="56" customWidth="1"/>
    <col min="5636" max="5636" width="10.7109375" style="56" customWidth="1"/>
    <col min="5637" max="5637" width="12.7109375" style="56" customWidth="1"/>
    <col min="5638" max="5639" width="10.7109375" style="56" customWidth="1"/>
    <col min="5640" max="5646" width="11.42578125" style="56"/>
    <col min="5647" max="5647" width="13.28515625" style="56" customWidth="1"/>
    <col min="5648" max="5889" width="11.42578125" style="56"/>
    <col min="5890" max="5890" width="36.7109375" style="56" customWidth="1"/>
    <col min="5891" max="5891" width="12.7109375" style="56" customWidth="1"/>
    <col min="5892" max="5892" width="10.7109375" style="56" customWidth="1"/>
    <col min="5893" max="5893" width="12.7109375" style="56" customWidth="1"/>
    <col min="5894" max="5895" width="10.7109375" style="56" customWidth="1"/>
    <col min="5896" max="5902" width="11.42578125" style="56"/>
    <col min="5903" max="5903" width="13.28515625" style="56" customWidth="1"/>
    <col min="5904" max="6145" width="11.42578125" style="56"/>
    <col min="6146" max="6146" width="36.7109375" style="56" customWidth="1"/>
    <col min="6147" max="6147" width="12.7109375" style="56" customWidth="1"/>
    <col min="6148" max="6148" width="10.7109375" style="56" customWidth="1"/>
    <col min="6149" max="6149" width="12.7109375" style="56" customWidth="1"/>
    <col min="6150" max="6151" width="10.7109375" style="56" customWidth="1"/>
    <col min="6152" max="6158" width="11.42578125" style="56"/>
    <col min="6159" max="6159" width="13.28515625" style="56" customWidth="1"/>
    <col min="6160" max="6401" width="11.42578125" style="56"/>
    <col min="6402" max="6402" width="36.7109375" style="56" customWidth="1"/>
    <col min="6403" max="6403" width="12.7109375" style="56" customWidth="1"/>
    <col min="6404" max="6404" width="10.7109375" style="56" customWidth="1"/>
    <col min="6405" max="6405" width="12.7109375" style="56" customWidth="1"/>
    <col min="6406" max="6407" width="10.7109375" style="56" customWidth="1"/>
    <col min="6408" max="6414" width="11.42578125" style="56"/>
    <col min="6415" max="6415" width="13.28515625" style="56" customWidth="1"/>
    <col min="6416" max="6657" width="11.42578125" style="56"/>
    <col min="6658" max="6658" width="36.7109375" style="56" customWidth="1"/>
    <col min="6659" max="6659" width="12.7109375" style="56" customWidth="1"/>
    <col min="6660" max="6660" width="10.7109375" style="56" customWidth="1"/>
    <col min="6661" max="6661" width="12.7109375" style="56" customWidth="1"/>
    <col min="6662" max="6663" width="10.7109375" style="56" customWidth="1"/>
    <col min="6664" max="6670" width="11.42578125" style="56"/>
    <col min="6671" max="6671" width="13.28515625" style="56" customWidth="1"/>
    <col min="6672" max="6913" width="11.42578125" style="56"/>
    <col min="6914" max="6914" width="36.7109375" style="56" customWidth="1"/>
    <col min="6915" max="6915" width="12.7109375" style="56" customWidth="1"/>
    <col min="6916" max="6916" width="10.7109375" style="56" customWidth="1"/>
    <col min="6917" max="6917" width="12.7109375" style="56" customWidth="1"/>
    <col min="6918" max="6919" width="10.7109375" style="56" customWidth="1"/>
    <col min="6920" max="6926" width="11.42578125" style="56"/>
    <col min="6927" max="6927" width="13.28515625" style="56" customWidth="1"/>
    <col min="6928" max="7169" width="11.42578125" style="56"/>
    <col min="7170" max="7170" width="36.7109375" style="56" customWidth="1"/>
    <col min="7171" max="7171" width="12.7109375" style="56" customWidth="1"/>
    <col min="7172" max="7172" width="10.7109375" style="56" customWidth="1"/>
    <col min="7173" max="7173" width="12.7109375" style="56" customWidth="1"/>
    <col min="7174" max="7175" width="10.7109375" style="56" customWidth="1"/>
    <col min="7176" max="7182" width="11.42578125" style="56"/>
    <col min="7183" max="7183" width="13.28515625" style="56" customWidth="1"/>
    <col min="7184" max="7425" width="11.42578125" style="56"/>
    <col min="7426" max="7426" width="36.7109375" style="56" customWidth="1"/>
    <col min="7427" max="7427" width="12.7109375" style="56" customWidth="1"/>
    <col min="7428" max="7428" width="10.7109375" style="56" customWidth="1"/>
    <col min="7429" max="7429" width="12.7109375" style="56" customWidth="1"/>
    <col min="7430" max="7431" width="10.7109375" style="56" customWidth="1"/>
    <col min="7432" max="7438" width="11.42578125" style="56"/>
    <col min="7439" max="7439" width="13.28515625" style="56" customWidth="1"/>
    <col min="7440" max="7681" width="11.42578125" style="56"/>
    <col min="7682" max="7682" width="36.7109375" style="56" customWidth="1"/>
    <col min="7683" max="7683" width="12.7109375" style="56" customWidth="1"/>
    <col min="7684" max="7684" width="10.7109375" style="56" customWidth="1"/>
    <col min="7685" max="7685" width="12.7109375" style="56" customWidth="1"/>
    <col min="7686" max="7687" width="10.7109375" style="56" customWidth="1"/>
    <col min="7688" max="7694" width="11.42578125" style="56"/>
    <col min="7695" max="7695" width="13.28515625" style="56" customWidth="1"/>
    <col min="7696" max="7937" width="11.42578125" style="56"/>
    <col min="7938" max="7938" width="36.7109375" style="56" customWidth="1"/>
    <col min="7939" max="7939" width="12.7109375" style="56" customWidth="1"/>
    <col min="7940" max="7940" width="10.7109375" style="56" customWidth="1"/>
    <col min="7941" max="7941" width="12.7109375" style="56" customWidth="1"/>
    <col min="7942" max="7943" width="10.7109375" style="56" customWidth="1"/>
    <col min="7944" max="7950" width="11.42578125" style="56"/>
    <col min="7951" max="7951" width="13.28515625" style="56" customWidth="1"/>
    <col min="7952" max="8193" width="11.42578125" style="56"/>
    <col min="8194" max="8194" width="36.7109375" style="56" customWidth="1"/>
    <col min="8195" max="8195" width="12.7109375" style="56" customWidth="1"/>
    <col min="8196" max="8196" width="10.7109375" style="56" customWidth="1"/>
    <col min="8197" max="8197" width="12.7109375" style="56" customWidth="1"/>
    <col min="8198" max="8199" width="10.7109375" style="56" customWidth="1"/>
    <col min="8200" max="8206" width="11.42578125" style="56"/>
    <col min="8207" max="8207" width="13.28515625" style="56" customWidth="1"/>
    <col min="8208" max="8449" width="11.42578125" style="56"/>
    <col min="8450" max="8450" width="36.7109375" style="56" customWidth="1"/>
    <col min="8451" max="8451" width="12.7109375" style="56" customWidth="1"/>
    <col min="8452" max="8452" width="10.7109375" style="56" customWidth="1"/>
    <col min="8453" max="8453" width="12.7109375" style="56" customWidth="1"/>
    <col min="8454" max="8455" width="10.7109375" style="56" customWidth="1"/>
    <col min="8456" max="8462" width="11.42578125" style="56"/>
    <col min="8463" max="8463" width="13.28515625" style="56" customWidth="1"/>
    <col min="8464" max="8705" width="11.42578125" style="56"/>
    <col min="8706" max="8706" width="36.7109375" style="56" customWidth="1"/>
    <col min="8707" max="8707" width="12.7109375" style="56" customWidth="1"/>
    <col min="8708" max="8708" width="10.7109375" style="56" customWidth="1"/>
    <col min="8709" max="8709" width="12.7109375" style="56" customWidth="1"/>
    <col min="8710" max="8711" width="10.7109375" style="56" customWidth="1"/>
    <col min="8712" max="8718" width="11.42578125" style="56"/>
    <col min="8719" max="8719" width="13.28515625" style="56" customWidth="1"/>
    <col min="8720" max="8961" width="11.42578125" style="56"/>
    <col min="8962" max="8962" width="36.7109375" style="56" customWidth="1"/>
    <col min="8963" max="8963" width="12.7109375" style="56" customWidth="1"/>
    <col min="8964" max="8964" width="10.7109375" style="56" customWidth="1"/>
    <col min="8965" max="8965" width="12.7109375" style="56" customWidth="1"/>
    <col min="8966" max="8967" width="10.7109375" style="56" customWidth="1"/>
    <col min="8968" max="8974" width="11.42578125" style="56"/>
    <col min="8975" max="8975" width="13.28515625" style="56" customWidth="1"/>
    <col min="8976" max="9217" width="11.42578125" style="56"/>
    <col min="9218" max="9218" width="36.7109375" style="56" customWidth="1"/>
    <col min="9219" max="9219" width="12.7109375" style="56" customWidth="1"/>
    <col min="9220" max="9220" width="10.7109375" style="56" customWidth="1"/>
    <col min="9221" max="9221" width="12.7109375" style="56" customWidth="1"/>
    <col min="9222" max="9223" width="10.7109375" style="56" customWidth="1"/>
    <col min="9224" max="9230" width="11.42578125" style="56"/>
    <col min="9231" max="9231" width="13.28515625" style="56" customWidth="1"/>
    <col min="9232" max="9473" width="11.42578125" style="56"/>
    <col min="9474" max="9474" width="36.7109375" style="56" customWidth="1"/>
    <col min="9475" max="9475" width="12.7109375" style="56" customWidth="1"/>
    <col min="9476" max="9476" width="10.7109375" style="56" customWidth="1"/>
    <col min="9477" max="9477" width="12.7109375" style="56" customWidth="1"/>
    <col min="9478" max="9479" width="10.7109375" style="56" customWidth="1"/>
    <col min="9480" max="9486" width="11.42578125" style="56"/>
    <col min="9487" max="9487" width="13.28515625" style="56" customWidth="1"/>
    <col min="9488" max="9729" width="11.42578125" style="56"/>
    <col min="9730" max="9730" width="36.7109375" style="56" customWidth="1"/>
    <col min="9731" max="9731" width="12.7109375" style="56" customWidth="1"/>
    <col min="9732" max="9732" width="10.7109375" style="56" customWidth="1"/>
    <col min="9733" max="9733" width="12.7109375" style="56" customWidth="1"/>
    <col min="9734" max="9735" width="10.7109375" style="56" customWidth="1"/>
    <col min="9736" max="9742" width="11.42578125" style="56"/>
    <col min="9743" max="9743" width="13.28515625" style="56" customWidth="1"/>
    <col min="9744" max="9985" width="11.42578125" style="56"/>
    <col min="9986" max="9986" width="36.7109375" style="56" customWidth="1"/>
    <col min="9987" max="9987" width="12.7109375" style="56" customWidth="1"/>
    <col min="9988" max="9988" width="10.7109375" style="56" customWidth="1"/>
    <col min="9989" max="9989" width="12.7109375" style="56" customWidth="1"/>
    <col min="9990" max="9991" width="10.7109375" style="56" customWidth="1"/>
    <col min="9992" max="9998" width="11.42578125" style="56"/>
    <col min="9999" max="9999" width="13.28515625" style="56" customWidth="1"/>
    <col min="10000" max="10241" width="11.42578125" style="56"/>
    <col min="10242" max="10242" width="36.7109375" style="56" customWidth="1"/>
    <col min="10243" max="10243" width="12.7109375" style="56" customWidth="1"/>
    <col min="10244" max="10244" width="10.7109375" style="56" customWidth="1"/>
    <col min="10245" max="10245" width="12.7109375" style="56" customWidth="1"/>
    <col min="10246" max="10247" width="10.7109375" style="56" customWidth="1"/>
    <col min="10248" max="10254" width="11.42578125" style="56"/>
    <col min="10255" max="10255" width="13.28515625" style="56" customWidth="1"/>
    <col min="10256" max="10497" width="11.42578125" style="56"/>
    <col min="10498" max="10498" width="36.7109375" style="56" customWidth="1"/>
    <col min="10499" max="10499" width="12.7109375" style="56" customWidth="1"/>
    <col min="10500" max="10500" width="10.7109375" style="56" customWidth="1"/>
    <col min="10501" max="10501" width="12.7109375" style="56" customWidth="1"/>
    <col min="10502" max="10503" width="10.7109375" style="56" customWidth="1"/>
    <col min="10504" max="10510" width="11.42578125" style="56"/>
    <col min="10511" max="10511" width="13.28515625" style="56" customWidth="1"/>
    <col min="10512" max="10753" width="11.42578125" style="56"/>
    <col min="10754" max="10754" width="36.7109375" style="56" customWidth="1"/>
    <col min="10755" max="10755" width="12.7109375" style="56" customWidth="1"/>
    <col min="10756" max="10756" width="10.7109375" style="56" customWidth="1"/>
    <col min="10757" max="10757" width="12.7109375" style="56" customWidth="1"/>
    <col min="10758" max="10759" width="10.7109375" style="56" customWidth="1"/>
    <col min="10760" max="10766" width="11.42578125" style="56"/>
    <col min="10767" max="10767" width="13.28515625" style="56" customWidth="1"/>
    <col min="10768" max="11009" width="11.42578125" style="56"/>
    <col min="11010" max="11010" width="36.7109375" style="56" customWidth="1"/>
    <col min="11011" max="11011" width="12.7109375" style="56" customWidth="1"/>
    <col min="11012" max="11012" width="10.7109375" style="56" customWidth="1"/>
    <col min="11013" max="11013" width="12.7109375" style="56" customWidth="1"/>
    <col min="11014" max="11015" width="10.7109375" style="56" customWidth="1"/>
    <col min="11016" max="11022" width="11.42578125" style="56"/>
    <col min="11023" max="11023" width="13.28515625" style="56" customWidth="1"/>
    <col min="11024" max="11265" width="11.42578125" style="56"/>
    <col min="11266" max="11266" width="36.7109375" style="56" customWidth="1"/>
    <col min="11267" max="11267" width="12.7109375" style="56" customWidth="1"/>
    <col min="11268" max="11268" width="10.7109375" style="56" customWidth="1"/>
    <col min="11269" max="11269" width="12.7109375" style="56" customWidth="1"/>
    <col min="11270" max="11271" width="10.7109375" style="56" customWidth="1"/>
    <col min="11272" max="11278" width="11.42578125" style="56"/>
    <col min="11279" max="11279" width="13.28515625" style="56" customWidth="1"/>
    <col min="11280" max="11521" width="11.42578125" style="56"/>
    <col min="11522" max="11522" width="36.7109375" style="56" customWidth="1"/>
    <col min="11523" max="11523" width="12.7109375" style="56" customWidth="1"/>
    <col min="11524" max="11524" width="10.7109375" style="56" customWidth="1"/>
    <col min="11525" max="11525" width="12.7109375" style="56" customWidth="1"/>
    <col min="11526" max="11527" width="10.7109375" style="56" customWidth="1"/>
    <col min="11528" max="11534" width="11.42578125" style="56"/>
    <col min="11535" max="11535" width="13.28515625" style="56" customWidth="1"/>
    <col min="11536" max="11777" width="11.42578125" style="56"/>
    <col min="11778" max="11778" width="36.7109375" style="56" customWidth="1"/>
    <col min="11779" max="11779" width="12.7109375" style="56" customWidth="1"/>
    <col min="11780" max="11780" width="10.7109375" style="56" customWidth="1"/>
    <col min="11781" max="11781" width="12.7109375" style="56" customWidth="1"/>
    <col min="11782" max="11783" width="10.7109375" style="56" customWidth="1"/>
    <col min="11784" max="11790" width="11.42578125" style="56"/>
    <col min="11791" max="11791" width="13.28515625" style="56" customWidth="1"/>
    <col min="11792" max="12033" width="11.42578125" style="56"/>
    <col min="12034" max="12034" width="36.7109375" style="56" customWidth="1"/>
    <col min="12035" max="12035" width="12.7109375" style="56" customWidth="1"/>
    <col min="12036" max="12036" width="10.7109375" style="56" customWidth="1"/>
    <col min="12037" max="12037" width="12.7109375" style="56" customWidth="1"/>
    <col min="12038" max="12039" width="10.7109375" style="56" customWidth="1"/>
    <col min="12040" max="12046" width="11.42578125" style="56"/>
    <col min="12047" max="12047" width="13.28515625" style="56" customWidth="1"/>
    <col min="12048" max="12289" width="11.42578125" style="56"/>
    <col min="12290" max="12290" width="36.7109375" style="56" customWidth="1"/>
    <col min="12291" max="12291" width="12.7109375" style="56" customWidth="1"/>
    <col min="12292" max="12292" width="10.7109375" style="56" customWidth="1"/>
    <col min="12293" max="12293" width="12.7109375" style="56" customWidth="1"/>
    <col min="12294" max="12295" width="10.7109375" style="56" customWidth="1"/>
    <col min="12296" max="12302" width="11.42578125" style="56"/>
    <col min="12303" max="12303" width="13.28515625" style="56" customWidth="1"/>
    <col min="12304" max="12545" width="11.42578125" style="56"/>
    <col min="12546" max="12546" width="36.7109375" style="56" customWidth="1"/>
    <col min="12547" max="12547" width="12.7109375" style="56" customWidth="1"/>
    <col min="12548" max="12548" width="10.7109375" style="56" customWidth="1"/>
    <col min="12549" max="12549" width="12.7109375" style="56" customWidth="1"/>
    <col min="12550" max="12551" width="10.7109375" style="56" customWidth="1"/>
    <col min="12552" max="12558" width="11.42578125" style="56"/>
    <col min="12559" max="12559" width="13.28515625" style="56" customWidth="1"/>
    <col min="12560" max="12801" width="11.42578125" style="56"/>
    <col min="12802" max="12802" width="36.7109375" style="56" customWidth="1"/>
    <col min="12803" max="12803" width="12.7109375" style="56" customWidth="1"/>
    <col min="12804" max="12804" width="10.7109375" style="56" customWidth="1"/>
    <col min="12805" max="12805" width="12.7109375" style="56" customWidth="1"/>
    <col min="12806" max="12807" width="10.7109375" style="56" customWidth="1"/>
    <col min="12808" max="12814" width="11.42578125" style="56"/>
    <col min="12815" max="12815" width="13.28515625" style="56" customWidth="1"/>
    <col min="12816" max="13057" width="11.42578125" style="56"/>
    <col min="13058" max="13058" width="36.7109375" style="56" customWidth="1"/>
    <col min="13059" max="13059" width="12.7109375" style="56" customWidth="1"/>
    <col min="13060" max="13060" width="10.7109375" style="56" customWidth="1"/>
    <col min="13061" max="13061" width="12.7109375" style="56" customWidth="1"/>
    <col min="13062" max="13063" width="10.7109375" style="56" customWidth="1"/>
    <col min="13064" max="13070" width="11.42578125" style="56"/>
    <col min="13071" max="13071" width="13.28515625" style="56" customWidth="1"/>
    <col min="13072" max="13313" width="11.42578125" style="56"/>
    <col min="13314" max="13314" width="36.7109375" style="56" customWidth="1"/>
    <col min="13315" max="13315" width="12.7109375" style="56" customWidth="1"/>
    <col min="13316" max="13316" width="10.7109375" style="56" customWidth="1"/>
    <col min="13317" max="13317" width="12.7109375" style="56" customWidth="1"/>
    <col min="13318" max="13319" width="10.7109375" style="56" customWidth="1"/>
    <col min="13320" max="13326" width="11.42578125" style="56"/>
    <col min="13327" max="13327" width="13.28515625" style="56" customWidth="1"/>
    <col min="13328" max="13569" width="11.42578125" style="56"/>
    <col min="13570" max="13570" width="36.7109375" style="56" customWidth="1"/>
    <col min="13571" max="13571" width="12.7109375" style="56" customWidth="1"/>
    <col min="13572" max="13572" width="10.7109375" style="56" customWidth="1"/>
    <col min="13573" max="13573" width="12.7109375" style="56" customWidth="1"/>
    <col min="13574" max="13575" width="10.7109375" style="56" customWidth="1"/>
    <col min="13576" max="13582" width="11.42578125" style="56"/>
    <col min="13583" max="13583" width="13.28515625" style="56" customWidth="1"/>
    <col min="13584" max="13825" width="11.42578125" style="56"/>
    <col min="13826" max="13826" width="36.7109375" style="56" customWidth="1"/>
    <col min="13827" max="13827" width="12.7109375" style="56" customWidth="1"/>
    <col min="13828" max="13828" width="10.7109375" style="56" customWidth="1"/>
    <col min="13829" max="13829" width="12.7109375" style="56" customWidth="1"/>
    <col min="13830" max="13831" width="10.7109375" style="56" customWidth="1"/>
    <col min="13832" max="13838" width="11.42578125" style="56"/>
    <col min="13839" max="13839" width="13.28515625" style="56" customWidth="1"/>
    <col min="13840" max="14081" width="11.42578125" style="56"/>
    <col min="14082" max="14082" width="36.7109375" style="56" customWidth="1"/>
    <col min="14083" max="14083" width="12.7109375" style="56" customWidth="1"/>
    <col min="14084" max="14084" width="10.7109375" style="56" customWidth="1"/>
    <col min="14085" max="14085" width="12.7109375" style="56" customWidth="1"/>
    <col min="14086" max="14087" width="10.7109375" style="56" customWidth="1"/>
    <col min="14088" max="14094" width="11.42578125" style="56"/>
    <col min="14095" max="14095" width="13.28515625" style="56" customWidth="1"/>
    <col min="14096" max="14337" width="11.42578125" style="56"/>
    <col min="14338" max="14338" width="36.7109375" style="56" customWidth="1"/>
    <col min="14339" max="14339" width="12.7109375" style="56" customWidth="1"/>
    <col min="14340" max="14340" width="10.7109375" style="56" customWidth="1"/>
    <col min="14341" max="14341" width="12.7109375" style="56" customWidth="1"/>
    <col min="14342" max="14343" width="10.7109375" style="56" customWidth="1"/>
    <col min="14344" max="14350" width="11.42578125" style="56"/>
    <col min="14351" max="14351" width="13.28515625" style="56" customWidth="1"/>
    <col min="14352" max="14593" width="11.42578125" style="56"/>
    <col min="14594" max="14594" width="36.7109375" style="56" customWidth="1"/>
    <col min="14595" max="14595" width="12.7109375" style="56" customWidth="1"/>
    <col min="14596" max="14596" width="10.7109375" style="56" customWidth="1"/>
    <col min="14597" max="14597" width="12.7109375" style="56" customWidth="1"/>
    <col min="14598" max="14599" width="10.7109375" style="56" customWidth="1"/>
    <col min="14600" max="14606" width="11.42578125" style="56"/>
    <col min="14607" max="14607" width="13.28515625" style="56" customWidth="1"/>
    <col min="14608" max="14849" width="11.42578125" style="56"/>
    <col min="14850" max="14850" width="36.7109375" style="56" customWidth="1"/>
    <col min="14851" max="14851" width="12.7109375" style="56" customWidth="1"/>
    <col min="14852" max="14852" width="10.7109375" style="56" customWidth="1"/>
    <col min="14853" max="14853" width="12.7109375" style="56" customWidth="1"/>
    <col min="14854" max="14855" width="10.7109375" style="56" customWidth="1"/>
    <col min="14856" max="14862" width="11.42578125" style="56"/>
    <col min="14863" max="14863" width="13.28515625" style="56" customWidth="1"/>
    <col min="14864" max="15105" width="11.42578125" style="56"/>
    <col min="15106" max="15106" width="36.7109375" style="56" customWidth="1"/>
    <col min="15107" max="15107" width="12.7109375" style="56" customWidth="1"/>
    <col min="15108" max="15108" width="10.7109375" style="56" customWidth="1"/>
    <col min="15109" max="15109" width="12.7109375" style="56" customWidth="1"/>
    <col min="15110" max="15111" width="10.7109375" style="56" customWidth="1"/>
    <col min="15112" max="15118" width="11.42578125" style="56"/>
    <col min="15119" max="15119" width="13.28515625" style="56" customWidth="1"/>
    <col min="15120" max="15361" width="11.42578125" style="56"/>
    <col min="15362" max="15362" width="36.7109375" style="56" customWidth="1"/>
    <col min="15363" max="15363" width="12.7109375" style="56" customWidth="1"/>
    <col min="15364" max="15364" width="10.7109375" style="56" customWidth="1"/>
    <col min="15365" max="15365" width="12.7109375" style="56" customWidth="1"/>
    <col min="15366" max="15367" width="10.7109375" style="56" customWidth="1"/>
    <col min="15368" max="15374" width="11.42578125" style="56"/>
    <col min="15375" max="15375" width="13.28515625" style="56" customWidth="1"/>
    <col min="15376" max="15617" width="11.42578125" style="56"/>
    <col min="15618" max="15618" width="36.7109375" style="56" customWidth="1"/>
    <col min="15619" max="15619" width="12.7109375" style="56" customWidth="1"/>
    <col min="15620" max="15620" width="10.7109375" style="56" customWidth="1"/>
    <col min="15621" max="15621" width="12.7109375" style="56" customWidth="1"/>
    <col min="15622" max="15623" width="10.7109375" style="56" customWidth="1"/>
    <col min="15624" max="15630" width="11.42578125" style="56"/>
    <col min="15631" max="15631" width="13.28515625" style="56" customWidth="1"/>
    <col min="15632" max="15873" width="11.42578125" style="56"/>
    <col min="15874" max="15874" width="36.7109375" style="56" customWidth="1"/>
    <col min="15875" max="15875" width="12.7109375" style="56" customWidth="1"/>
    <col min="15876" max="15876" width="10.7109375" style="56" customWidth="1"/>
    <col min="15877" max="15877" width="12.7109375" style="56" customWidth="1"/>
    <col min="15878" max="15879" width="10.7109375" style="56" customWidth="1"/>
    <col min="15880" max="15886" width="11.42578125" style="56"/>
    <col min="15887" max="15887" width="13.28515625" style="56" customWidth="1"/>
    <col min="15888" max="16129" width="11.42578125" style="56"/>
    <col min="16130" max="16130" width="36.7109375" style="56" customWidth="1"/>
    <col min="16131" max="16131" width="12.7109375" style="56" customWidth="1"/>
    <col min="16132" max="16132" width="10.7109375" style="56" customWidth="1"/>
    <col min="16133" max="16133" width="12.7109375" style="56" customWidth="1"/>
    <col min="16134" max="16135" width="10.7109375" style="56" customWidth="1"/>
    <col min="16136" max="16142" width="11.42578125" style="56"/>
    <col min="16143" max="16143" width="13.28515625" style="56" customWidth="1"/>
    <col min="16144" max="16384" width="11.42578125" style="56"/>
  </cols>
  <sheetData>
    <row r="1" spans="2:14" ht="15" customHeight="1" x14ac:dyDescent="0.25">
      <c r="B1" s="5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9" t="s">
        <v>59</v>
      </c>
      <c r="C5" s="239"/>
      <c r="D5" s="239"/>
      <c r="E5" s="239"/>
      <c r="F5" s="239"/>
      <c r="G5" s="239"/>
      <c r="H5" s="57"/>
      <c r="I5" s="239" t="s">
        <v>60</v>
      </c>
      <c r="J5" s="239"/>
      <c r="K5" s="239"/>
      <c r="L5" s="239"/>
      <c r="M5" s="239"/>
      <c r="N5" s="239"/>
    </row>
    <row r="6" spans="2:14" ht="37.5" customHeight="1" x14ac:dyDescent="0.25">
      <c r="B6" s="58" t="s">
        <v>61</v>
      </c>
      <c r="C6" s="39" t="str">
        <f>actualizaciones!$A$3</f>
        <v>acum. julio 2013</v>
      </c>
      <c r="D6" s="59" t="s">
        <v>48</v>
      </c>
      <c r="E6" s="39" t="str">
        <f>actualizaciones!$A$2</f>
        <v>acum. julio 2014</v>
      </c>
      <c r="F6" s="59" t="s">
        <v>48</v>
      </c>
      <c r="G6" s="60" t="s">
        <v>49</v>
      </c>
      <c r="H6" s="61"/>
      <c r="I6" s="58" t="s">
        <v>61</v>
      </c>
      <c r="J6" s="39" t="str">
        <f>actualizaciones!$A$3</f>
        <v>acum. julio 2013</v>
      </c>
      <c r="K6" s="59" t="s">
        <v>48</v>
      </c>
      <c r="L6" s="39" t="str">
        <f>actualizaciones!$A$2</f>
        <v>acum. julio 2014</v>
      </c>
      <c r="M6" s="59" t="s">
        <v>48</v>
      </c>
      <c r="N6" s="60" t="s">
        <v>49</v>
      </c>
    </row>
    <row r="7" spans="2:14" ht="15" customHeight="1" x14ac:dyDescent="0.25">
      <c r="B7" s="62" t="s">
        <v>62</v>
      </c>
      <c r="C7" s="63"/>
      <c r="D7" s="63"/>
      <c r="E7" s="63"/>
      <c r="F7" s="63"/>
      <c r="G7" s="63"/>
      <c r="H7" s="61"/>
      <c r="I7" s="62" t="s">
        <v>62</v>
      </c>
      <c r="J7" s="63"/>
      <c r="K7" s="63"/>
      <c r="L7" s="63"/>
      <c r="M7" s="63"/>
      <c r="N7" s="63"/>
    </row>
    <row r="8" spans="2:14" ht="15" customHeight="1" x14ac:dyDescent="0.25">
      <c r="B8" s="64" t="s">
        <v>63</v>
      </c>
      <c r="C8" s="65">
        <v>998470</v>
      </c>
      <c r="D8" s="66">
        <f>C8/$C$8</f>
        <v>1</v>
      </c>
      <c r="E8" s="65">
        <v>1030943</v>
      </c>
      <c r="F8" s="66">
        <f>E8/$E$8</f>
        <v>1</v>
      </c>
      <c r="G8" s="66">
        <f>(E8-C8)/C8</f>
        <v>3.2522759822528467E-2</v>
      </c>
      <c r="H8" s="61"/>
      <c r="I8" s="64" t="s">
        <v>63</v>
      </c>
      <c r="J8" s="65">
        <v>802551</v>
      </c>
      <c r="K8" s="66">
        <f>J8/$J$8</f>
        <v>1</v>
      </c>
      <c r="L8" s="65">
        <v>840843</v>
      </c>
      <c r="M8" s="66">
        <f>L8/$L$8</f>
        <v>1</v>
      </c>
      <c r="N8" s="66">
        <f>(L8-J8)/J8</f>
        <v>4.7712855631604718E-2</v>
      </c>
    </row>
    <row r="9" spans="2:14" ht="15" customHeight="1" x14ac:dyDescent="0.25">
      <c r="B9" s="62" t="s">
        <v>64</v>
      </c>
      <c r="C9" s="63"/>
      <c r="D9" s="63"/>
      <c r="E9" s="63"/>
      <c r="F9" s="67"/>
      <c r="G9" s="67"/>
      <c r="H9" s="61"/>
      <c r="I9" s="62" t="s">
        <v>64</v>
      </c>
      <c r="J9" s="63"/>
      <c r="K9" s="63"/>
      <c r="L9" s="63"/>
      <c r="M9" s="67"/>
      <c r="N9" s="67"/>
    </row>
    <row r="10" spans="2:14" ht="15" customHeight="1" x14ac:dyDescent="0.25">
      <c r="B10" s="68" t="s">
        <v>65</v>
      </c>
      <c r="C10" s="69">
        <v>693943</v>
      </c>
      <c r="D10" s="70">
        <f>C10/$C$8</f>
        <v>0.69500635973038749</v>
      </c>
      <c r="E10" s="69">
        <v>749455</v>
      </c>
      <c r="F10" s="70">
        <f>E10/$E$8</f>
        <v>0.72696065640874419</v>
      </c>
      <c r="G10" s="70">
        <f>(E10-C10)/C10</f>
        <v>7.9995042820519835E-2</v>
      </c>
      <c r="H10" s="61"/>
      <c r="I10" s="68" t="s">
        <v>65</v>
      </c>
      <c r="J10" s="69">
        <v>398783</v>
      </c>
      <c r="K10" s="70">
        <f t="shared" ref="K10:K15" si="0">J10/$J$8</f>
        <v>0.49689427836984812</v>
      </c>
      <c r="L10" s="69">
        <v>425101</v>
      </c>
      <c r="M10" s="70">
        <f t="shared" ref="M10:M15" si="1">L10/$L$8</f>
        <v>0.50556524820923765</v>
      </c>
      <c r="N10" s="70">
        <f t="shared" ref="N10:N15" si="2">(L10-J10)/J10</f>
        <v>6.5995792197761693E-2</v>
      </c>
    </row>
    <row r="11" spans="2:14" ht="15" hidden="1" customHeight="1" x14ac:dyDescent="0.25">
      <c r="H11" s="61"/>
      <c r="I11" s="71" t="s">
        <v>66</v>
      </c>
      <c r="J11" s="72">
        <v>51058</v>
      </c>
      <c r="K11" s="73">
        <f t="shared" si="0"/>
        <v>6.3619632895604142E-2</v>
      </c>
      <c r="L11" s="72">
        <v>41517</v>
      </c>
      <c r="M11" s="73">
        <f t="shared" si="1"/>
        <v>4.9375448210902631E-2</v>
      </c>
      <c r="N11" s="74">
        <f t="shared" si="2"/>
        <v>-0.18686591719221277</v>
      </c>
    </row>
    <row r="12" spans="2:14" ht="15" hidden="1" customHeight="1" x14ac:dyDescent="0.25">
      <c r="B12" s="71"/>
      <c r="C12" s="72"/>
      <c r="D12" s="73"/>
      <c r="E12" s="72"/>
      <c r="F12" s="73"/>
      <c r="G12" s="74"/>
      <c r="H12" s="61"/>
      <c r="I12" s="71" t="s">
        <v>67</v>
      </c>
      <c r="J12" s="72">
        <v>223524</v>
      </c>
      <c r="K12" s="73">
        <f t="shared" si="0"/>
        <v>0.27851687930112851</v>
      </c>
      <c r="L12" s="72">
        <v>251850</v>
      </c>
      <c r="M12" s="73">
        <f t="shared" si="1"/>
        <v>0.29952083801613383</v>
      </c>
      <c r="N12" s="74">
        <f t="shared" si="2"/>
        <v>0.12672464701776989</v>
      </c>
    </row>
    <row r="13" spans="2:14" ht="15" customHeight="1" x14ac:dyDescent="0.25">
      <c r="B13" s="71" t="s">
        <v>66</v>
      </c>
      <c r="C13" s="72">
        <v>140389</v>
      </c>
      <c r="D13" s="73">
        <f>C13/$C$8</f>
        <v>0.14060412431019459</v>
      </c>
      <c r="E13" s="72">
        <v>142427</v>
      </c>
      <c r="F13" s="73">
        <f>E13/$E$8</f>
        <v>0.13815215778175904</v>
      </c>
      <c r="G13" s="74">
        <f>(E13-C13)/C13</f>
        <v>1.4516806872333303E-2</v>
      </c>
      <c r="H13" s="61"/>
      <c r="I13" s="71" t="s">
        <v>68</v>
      </c>
      <c r="J13" s="72">
        <f>SUM(J11:J12)</f>
        <v>274582</v>
      </c>
      <c r="K13" s="73">
        <f t="shared" si="0"/>
        <v>0.34213651219673269</v>
      </c>
      <c r="L13" s="72">
        <f>SUM(L11:L12)</f>
        <v>293367</v>
      </c>
      <c r="M13" s="73">
        <f t="shared" si="1"/>
        <v>0.34889628622703645</v>
      </c>
      <c r="N13" s="74">
        <f t="shared" si="2"/>
        <v>6.841307878884996E-2</v>
      </c>
    </row>
    <row r="14" spans="2:14" ht="15" customHeight="1" x14ac:dyDescent="0.25">
      <c r="B14" s="71" t="s">
        <v>67</v>
      </c>
      <c r="C14" s="72">
        <v>441500</v>
      </c>
      <c r="D14" s="73">
        <f>C14/$C$8</f>
        <v>0.4421765300910393</v>
      </c>
      <c r="E14" s="72">
        <v>464960</v>
      </c>
      <c r="F14" s="73">
        <f>E14/$E$8</f>
        <v>0.4510045657228382</v>
      </c>
      <c r="G14" s="74">
        <f>(E14-C14)/C14</f>
        <v>5.3137032842582109E-2</v>
      </c>
      <c r="H14" s="61"/>
      <c r="I14" s="71" t="s">
        <v>69</v>
      </c>
      <c r="J14" s="72">
        <v>113954</v>
      </c>
      <c r="K14" s="73">
        <f t="shared" si="0"/>
        <v>0.14198973024767272</v>
      </c>
      <c r="L14" s="72">
        <v>120144</v>
      </c>
      <c r="M14" s="73">
        <f t="shared" si="1"/>
        <v>0.14288517594842318</v>
      </c>
      <c r="N14" s="74">
        <f t="shared" si="2"/>
        <v>5.4320164276813451E-2</v>
      </c>
    </row>
    <row r="15" spans="2:14" ht="15" customHeight="1" x14ac:dyDescent="0.25">
      <c r="B15" s="71" t="s">
        <v>69</v>
      </c>
      <c r="C15" s="72">
        <v>99534</v>
      </c>
      <c r="D15" s="73">
        <f>C15/$C$8</f>
        <v>9.968652037617555E-2</v>
      </c>
      <c r="E15" s="72">
        <v>129791</v>
      </c>
      <c r="F15" s="73">
        <f>E15/$E$8</f>
        <v>0.12589541807840007</v>
      </c>
      <c r="G15" s="74">
        <f>(E15-C15)/C15</f>
        <v>0.30398657745092128</v>
      </c>
      <c r="H15" s="61"/>
      <c r="I15" s="71" t="s">
        <v>70</v>
      </c>
      <c r="J15" s="72">
        <v>10247</v>
      </c>
      <c r="K15" s="73">
        <f t="shared" si="0"/>
        <v>1.2768035925442744E-2</v>
      </c>
      <c r="L15" s="72">
        <v>11590</v>
      </c>
      <c r="M15" s="73">
        <f t="shared" si="1"/>
        <v>1.3783786033778006E-2</v>
      </c>
      <c r="N15" s="74">
        <f t="shared" si="2"/>
        <v>0.13106275007319215</v>
      </c>
    </row>
    <row r="16" spans="2:14" ht="15" customHeight="1" x14ac:dyDescent="0.25">
      <c r="B16" s="71" t="s">
        <v>70</v>
      </c>
      <c r="C16" s="72">
        <v>12520</v>
      </c>
      <c r="D16" s="73">
        <f>C16/$C$8</f>
        <v>1.2539184952978056E-2</v>
      </c>
      <c r="E16" s="72">
        <v>12277</v>
      </c>
      <c r="F16" s="73">
        <f>E16/$E$8</f>
        <v>1.1908514825746914E-2</v>
      </c>
      <c r="G16" s="74">
        <f>(E16-C16)/C16</f>
        <v>-1.940894568690096E-2</v>
      </c>
      <c r="H16" s="61"/>
      <c r="I16" s="62" t="s">
        <v>71</v>
      </c>
      <c r="J16" s="63"/>
      <c r="K16" s="63"/>
      <c r="L16" s="63"/>
      <c r="M16" s="67"/>
      <c r="N16" s="67"/>
    </row>
    <row r="17" spans="2:16" ht="15" customHeight="1" x14ac:dyDescent="0.25">
      <c r="B17" s="62" t="s">
        <v>71</v>
      </c>
      <c r="C17" s="63"/>
      <c r="D17" s="63"/>
      <c r="E17" s="63"/>
      <c r="F17" s="67"/>
      <c r="G17" s="67"/>
      <c r="H17" s="61"/>
      <c r="I17" s="68" t="s">
        <v>72</v>
      </c>
      <c r="J17" s="69">
        <v>403768</v>
      </c>
      <c r="K17" s="70">
        <f>J17/$J$8</f>
        <v>0.50310572163015188</v>
      </c>
      <c r="L17" s="69">
        <v>415742</v>
      </c>
      <c r="M17" s="70">
        <f>L17/$L$8</f>
        <v>0.49443475179076235</v>
      </c>
      <c r="N17" s="70">
        <f>(L17-J17)/J17</f>
        <v>2.9655643835073606E-2</v>
      </c>
    </row>
    <row r="18" spans="2:16" ht="15" customHeight="1" x14ac:dyDescent="0.25">
      <c r="B18" s="68" t="s">
        <v>72</v>
      </c>
      <c r="C18" s="69">
        <v>304527</v>
      </c>
      <c r="D18" s="70">
        <f>C18/$C$8</f>
        <v>0.30499364026961251</v>
      </c>
      <c r="E18" s="69">
        <v>281488</v>
      </c>
      <c r="F18" s="70">
        <f>E18/$E$8</f>
        <v>0.27303934359125576</v>
      </c>
      <c r="G18" s="70">
        <f>(E18-C18)/C18</f>
        <v>-7.5655032230311267E-2</v>
      </c>
      <c r="H18" s="61"/>
      <c r="I18" s="241" t="s">
        <v>73</v>
      </c>
      <c r="J18" s="241"/>
      <c r="K18" s="241"/>
      <c r="L18" s="241"/>
      <c r="M18" s="241"/>
      <c r="N18" s="241"/>
    </row>
    <row r="19" spans="2:16" ht="15" customHeight="1" x14ac:dyDescent="0.25">
      <c r="B19" s="241" t="s">
        <v>73</v>
      </c>
      <c r="C19" s="241"/>
      <c r="D19" s="241"/>
      <c r="E19" s="241"/>
      <c r="F19" s="241"/>
      <c r="G19" s="241"/>
      <c r="H19" s="61"/>
      <c r="I19" s="75"/>
      <c r="J19" s="75"/>
      <c r="K19" s="75"/>
      <c r="L19" s="75"/>
      <c r="M19" s="75"/>
      <c r="N19" s="75"/>
    </row>
    <row r="20" spans="2:16" ht="20.100000000000001" customHeight="1" x14ac:dyDescent="0.2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2:16" ht="36" customHeight="1" x14ac:dyDescent="0.25">
      <c r="B21" s="239" t="s">
        <v>74</v>
      </c>
      <c r="C21" s="239"/>
      <c r="D21" s="239"/>
      <c r="E21" s="239"/>
      <c r="F21" s="239"/>
      <c r="G21" s="239"/>
      <c r="H21" s="57"/>
      <c r="I21" s="239" t="s">
        <v>77</v>
      </c>
      <c r="J21" s="239"/>
      <c r="K21" s="239"/>
      <c r="L21" s="239"/>
      <c r="M21" s="239"/>
      <c r="N21" s="239"/>
      <c r="P21" s="54" t="s">
        <v>44</v>
      </c>
    </row>
    <row r="22" spans="2:16" ht="36" customHeight="1" x14ac:dyDescent="0.25">
      <c r="B22" s="58" t="s">
        <v>61</v>
      </c>
      <c r="C22" s="39" t="str">
        <f>actualizaciones!$A$3</f>
        <v>acum. julio 2013</v>
      </c>
      <c r="D22" s="59" t="s">
        <v>48</v>
      </c>
      <c r="E22" s="39" t="str">
        <f>actualizaciones!$A$2</f>
        <v>acum. julio 2014</v>
      </c>
      <c r="F22" s="59" t="s">
        <v>48</v>
      </c>
      <c r="G22" s="60" t="s">
        <v>49</v>
      </c>
      <c r="H22" s="61"/>
      <c r="I22" s="239"/>
      <c r="J22" s="239"/>
      <c r="K22" s="239"/>
      <c r="L22" s="239"/>
      <c r="M22" s="239"/>
      <c r="N22" s="239"/>
    </row>
    <row r="23" spans="2:16" ht="15" customHeight="1" x14ac:dyDescent="0.25">
      <c r="B23" s="62" t="s">
        <v>62</v>
      </c>
      <c r="C23" s="63"/>
      <c r="D23" s="63"/>
      <c r="E23" s="63"/>
      <c r="F23" s="63"/>
      <c r="G23" s="63"/>
      <c r="H23" s="61"/>
      <c r="I23" s="58" t="s">
        <v>61</v>
      </c>
      <c r="J23" s="39" t="str">
        <f>actualizaciones!$A$3</f>
        <v>acum. julio 2013</v>
      </c>
      <c r="K23" s="59" t="s">
        <v>48</v>
      </c>
      <c r="L23" s="39" t="str">
        <f>actualizaciones!$A$2</f>
        <v>acum. julio 2014</v>
      </c>
      <c r="M23" s="59" t="s">
        <v>48</v>
      </c>
      <c r="N23" s="60" t="s">
        <v>49</v>
      </c>
    </row>
    <row r="24" spans="2:16" ht="15" customHeight="1" x14ac:dyDescent="0.25">
      <c r="B24" s="64" t="s">
        <v>63</v>
      </c>
      <c r="C24" s="65">
        <v>409996</v>
      </c>
      <c r="D24" s="66">
        <f>C24/$C$24</f>
        <v>1</v>
      </c>
      <c r="E24" s="65">
        <v>426592</v>
      </c>
      <c r="F24" s="66">
        <f>E24/$E$24</f>
        <v>1</v>
      </c>
      <c r="G24" s="66">
        <f>(E24-C24)/C24</f>
        <v>4.0478443692133582E-2</v>
      </c>
      <c r="H24" s="61"/>
      <c r="I24" s="62" t="s">
        <v>62</v>
      </c>
      <c r="J24" s="63"/>
      <c r="K24" s="63"/>
      <c r="L24" s="63"/>
      <c r="M24" s="63"/>
      <c r="N24" s="63"/>
    </row>
    <row r="25" spans="2:16" ht="15" customHeight="1" x14ac:dyDescent="0.25">
      <c r="B25" s="62" t="s">
        <v>64</v>
      </c>
      <c r="C25" s="63"/>
      <c r="D25" s="63"/>
      <c r="E25" s="63"/>
      <c r="F25" s="67"/>
      <c r="G25" s="67"/>
      <c r="H25" s="61"/>
      <c r="I25" s="64" t="s">
        <v>63</v>
      </c>
      <c r="J25" s="65">
        <v>2804736</v>
      </c>
      <c r="K25" s="66">
        <f>J25/$J$25</f>
        <v>1</v>
      </c>
      <c r="L25" s="65">
        <v>2932520</v>
      </c>
      <c r="M25" s="66">
        <f>L25/$L$25</f>
        <v>1</v>
      </c>
      <c r="N25" s="66">
        <f>L25/J25-1</f>
        <v>4.5560081234027106E-2</v>
      </c>
    </row>
    <row r="26" spans="2:16" ht="15" customHeight="1" x14ac:dyDescent="0.25">
      <c r="B26" s="68" t="s">
        <v>65</v>
      </c>
      <c r="C26" s="69">
        <v>303281</v>
      </c>
      <c r="D26" s="70">
        <f>C26/$C$24</f>
        <v>0.73971697284851556</v>
      </c>
      <c r="E26" s="69">
        <v>312411</v>
      </c>
      <c r="F26" s="70">
        <f>E26/$E$24</f>
        <v>0.73234144100217535</v>
      </c>
      <c r="G26" s="70">
        <f>(E26-C26)/C26</f>
        <v>3.010409488230387E-2</v>
      </c>
      <c r="H26" s="61"/>
      <c r="I26" s="62" t="s">
        <v>64</v>
      </c>
      <c r="J26" s="63"/>
      <c r="K26" s="63"/>
      <c r="L26" s="63"/>
      <c r="M26" s="67"/>
      <c r="N26" s="67"/>
    </row>
    <row r="27" spans="2:16" ht="15" customHeight="1" x14ac:dyDescent="0.25">
      <c r="B27" s="71" t="s">
        <v>68</v>
      </c>
      <c r="C27" s="72">
        <v>255874</v>
      </c>
      <c r="D27" s="73">
        <f>C27/$C$24</f>
        <v>0.62408901550259022</v>
      </c>
      <c r="E27" s="72">
        <v>257487</v>
      </c>
      <c r="F27" s="73">
        <f>E27/$E$24</f>
        <v>0.60359078463731153</v>
      </c>
      <c r="G27" s="74">
        <f>(E27-C27)/C27</f>
        <v>6.3038839428781355E-3</v>
      </c>
      <c r="H27" s="61"/>
      <c r="I27" s="68" t="s">
        <v>65</v>
      </c>
      <c r="J27" s="69">
        <v>1817876</v>
      </c>
      <c r="K27" s="70">
        <f>J27/$J$25</f>
        <v>0.64814513736765245</v>
      </c>
      <c r="L27" s="69">
        <v>1937783</v>
      </c>
      <c r="M27" s="70">
        <f>L27/$L$25</f>
        <v>0.66079106024852341</v>
      </c>
      <c r="N27" s="70">
        <f t="shared" ref="N27:N32" si="3">L27/J27-1</f>
        <v>6.5959944462658626E-2</v>
      </c>
    </row>
    <row r="28" spans="2:16" ht="15" customHeight="1" x14ac:dyDescent="0.25">
      <c r="B28" s="71" t="s">
        <v>69</v>
      </c>
      <c r="C28" s="72">
        <v>39060</v>
      </c>
      <c r="D28" s="73">
        <f>C28/$C$24</f>
        <v>9.5269222138752579E-2</v>
      </c>
      <c r="E28" s="72">
        <v>44729</v>
      </c>
      <c r="F28" s="73">
        <f>E28/$E$24</f>
        <v>0.10485194283999701</v>
      </c>
      <c r="G28" s="74">
        <f>(E28-C28)/C28</f>
        <v>0.14513568868407578</v>
      </c>
      <c r="H28" s="61"/>
      <c r="I28" s="71" t="s">
        <v>66</v>
      </c>
      <c r="J28" s="72">
        <v>301487</v>
      </c>
      <c r="K28" s="73">
        <f>J28/$J$25</f>
        <v>0.10749211333972253</v>
      </c>
      <c r="L28" s="72">
        <v>304739</v>
      </c>
      <c r="M28" s="73">
        <f>L28/$L$25</f>
        <v>0.10391710883472235</v>
      </c>
      <c r="N28" s="74">
        <f t="shared" si="3"/>
        <v>1.0786534742791565E-2</v>
      </c>
    </row>
    <row r="29" spans="2:16" ht="15" customHeight="1" x14ac:dyDescent="0.25">
      <c r="B29" s="71" t="s">
        <v>70</v>
      </c>
      <c r="C29" s="72">
        <v>8347</v>
      </c>
      <c r="D29" s="73">
        <f>C29/$C$24</f>
        <v>2.0358735207172754E-2</v>
      </c>
      <c r="E29" s="72">
        <v>10195</v>
      </c>
      <c r="F29" s="73">
        <f>E29/$E$24</f>
        <v>2.3898713524866853E-2</v>
      </c>
      <c r="G29" s="74">
        <f>(E29-C29)/C29</f>
        <v>0.22139690906912662</v>
      </c>
      <c r="H29" s="61"/>
      <c r="I29" s="71" t="s">
        <v>67</v>
      </c>
      <c r="J29" s="72">
        <v>1098096</v>
      </c>
      <c r="K29" s="73">
        <f>J29/$J$25</f>
        <v>0.39151492332968235</v>
      </c>
      <c r="L29" s="72">
        <v>1158581</v>
      </c>
      <c r="M29" s="73">
        <f>L29/$L$25</f>
        <v>0.39508034045803608</v>
      </c>
      <c r="N29" s="74">
        <f t="shared" si="3"/>
        <v>5.5081705060395558E-2</v>
      </c>
    </row>
    <row r="30" spans="2:16" ht="15" customHeight="1" x14ac:dyDescent="0.25">
      <c r="B30" s="62" t="s">
        <v>71</v>
      </c>
      <c r="C30" s="63"/>
      <c r="D30" s="63"/>
      <c r="E30" s="63"/>
      <c r="F30" s="67"/>
      <c r="G30" s="67"/>
      <c r="H30" s="61"/>
      <c r="I30" s="71" t="s">
        <v>69</v>
      </c>
      <c r="J30" s="72">
        <v>337274</v>
      </c>
      <c r="K30" s="73">
        <f>J30/$J$25</f>
        <v>0.12025160300292077</v>
      </c>
      <c r="L30" s="72">
        <v>383854</v>
      </c>
      <c r="M30" s="73">
        <f>L30/$L$25</f>
        <v>0.1308956119651358</v>
      </c>
      <c r="N30" s="74">
        <f t="shared" si="3"/>
        <v>0.13810729555198442</v>
      </c>
    </row>
    <row r="31" spans="2:16" ht="15" customHeight="1" x14ac:dyDescent="0.25">
      <c r="B31" s="68" t="s">
        <v>72</v>
      </c>
      <c r="C31" s="69">
        <v>106715</v>
      </c>
      <c r="D31" s="70">
        <f>C31/$C$24</f>
        <v>0.26028302715148438</v>
      </c>
      <c r="E31" s="69">
        <v>114181</v>
      </c>
      <c r="F31" s="70">
        <f>E31/$E$24</f>
        <v>0.26765855899782459</v>
      </c>
      <c r="G31" s="70">
        <f>(E31-C31)/C31</f>
        <v>6.9962048446797542E-2</v>
      </c>
      <c r="H31" s="61"/>
      <c r="I31" s="71" t="s">
        <v>75</v>
      </c>
      <c r="J31" s="72">
        <v>57647</v>
      </c>
      <c r="K31" s="73">
        <f>J31/$J$25</f>
        <v>2.0553449593829865E-2</v>
      </c>
      <c r="L31" s="72">
        <v>59641</v>
      </c>
      <c r="M31" s="73">
        <f>L31/$L$25</f>
        <v>2.033779820768486E-2</v>
      </c>
      <c r="N31" s="74">
        <f t="shared" si="3"/>
        <v>3.458983121411352E-2</v>
      </c>
    </row>
    <row r="32" spans="2:16" ht="15" customHeight="1" x14ac:dyDescent="0.25">
      <c r="B32" s="241" t="s">
        <v>73</v>
      </c>
      <c r="C32" s="241"/>
      <c r="D32" s="241"/>
      <c r="E32" s="241"/>
      <c r="F32" s="241"/>
      <c r="G32" s="241"/>
      <c r="H32" s="61"/>
      <c r="I32" s="71" t="s">
        <v>76</v>
      </c>
      <c r="J32" s="72">
        <v>23372</v>
      </c>
      <c r="K32" s="73">
        <f>J32/$J$25</f>
        <v>8.3330481014968968E-3</v>
      </c>
      <c r="L32" s="72">
        <v>30968</v>
      </c>
      <c r="M32" s="73">
        <f>L32/$L$25</f>
        <v>1.0560200782944363E-2</v>
      </c>
      <c r="N32" s="74">
        <f t="shared" si="3"/>
        <v>0.32500427862399461</v>
      </c>
    </row>
    <row r="33" spans="2:14" x14ac:dyDescent="0.25">
      <c r="B33" s="61"/>
      <c r="C33" s="61"/>
      <c r="D33" s="61"/>
      <c r="E33" s="61"/>
      <c r="F33" s="61"/>
      <c r="G33" s="61"/>
      <c r="H33" s="61"/>
      <c r="I33" s="62" t="s">
        <v>71</v>
      </c>
      <c r="J33" s="63"/>
      <c r="K33" s="63"/>
      <c r="L33" s="63"/>
      <c r="M33" s="67"/>
      <c r="N33" s="67"/>
    </row>
    <row r="34" spans="2:14" x14ac:dyDescent="0.25">
      <c r="B34" s="57"/>
      <c r="C34" s="57"/>
      <c r="D34" s="57"/>
      <c r="E34" s="57"/>
      <c r="F34" s="57"/>
      <c r="G34" s="57"/>
      <c r="H34" s="57"/>
      <c r="I34" s="68" t="s">
        <v>72</v>
      </c>
      <c r="J34" s="69">
        <v>986860</v>
      </c>
      <c r="K34" s="70">
        <f>J34/$J$25</f>
        <v>0.35185486263234755</v>
      </c>
      <c r="L34" s="69">
        <v>994737</v>
      </c>
      <c r="M34" s="70">
        <f>L34/$L$25</f>
        <v>0.33920893975147653</v>
      </c>
      <c r="N34" s="70">
        <f>L34/J34-1</f>
        <v>7.9818819285411013E-3</v>
      </c>
    </row>
    <row r="35" spans="2:14" x14ac:dyDescent="0.25">
      <c r="B35" s="57"/>
      <c r="C35" s="57"/>
      <c r="D35" s="57"/>
      <c r="E35" s="57"/>
      <c r="F35" s="57"/>
      <c r="G35" s="57"/>
      <c r="H35" s="57"/>
      <c r="I35" s="241" t="s">
        <v>73</v>
      </c>
      <c r="J35" s="241"/>
      <c r="K35" s="241"/>
      <c r="L35" s="241"/>
      <c r="M35" s="241"/>
      <c r="N35" s="241"/>
    </row>
    <row r="36" spans="2:14" ht="36" customHeight="1" x14ac:dyDescent="0.25">
      <c r="H36" s="57"/>
      <c r="I36" s="57"/>
    </row>
    <row r="37" spans="2:14" ht="18" customHeight="1" x14ac:dyDescent="0.25">
      <c r="H37" s="57"/>
      <c r="I37" s="57"/>
    </row>
    <row r="38" spans="2:14" ht="39" customHeight="1" x14ac:dyDescent="0.25">
      <c r="H38" s="57"/>
      <c r="I38" s="57"/>
    </row>
    <row r="39" spans="2:14" ht="15" customHeight="1" x14ac:dyDescent="0.25">
      <c r="H39" s="57"/>
      <c r="I39" s="57"/>
    </row>
    <row r="40" spans="2:14" ht="15" customHeight="1" x14ac:dyDescent="0.25">
      <c r="H40" s="57"/>
      <c r="I40" s="57"/>
    </row>
    <row r="41" spans="2:14" ht="15" customHeight="1" x14ac:dyDescent="0.25">
      <c r="H41" s="57"/>
      <c r="I41" s="57"/>
    </row>
    <row r="42" spans="2:14" ht="15" customHeight="1" x14ac:dyDescent="0.25">
      <c r="H42" s="57"/>
      <c r="I42" s="57"/>
    </row>
    <row r="43" spans="2:14" ht="15" customHeight="1" x14ac:dyDescent="0.25">
      <c r="H43" s="57"/>
      <c r="I43" s="57"/>
    </row>
    <row r="44" spans="2:14" ht="15" customHeight="1" x14ac:dyDescent="0.25">
      <c r="H44" s="57"/>
      <c r="I44" s="57"/>
    </row>
    <row r="45" spans="2:14" ht="15" customHeight="1" x14ac:dyDescent="0.25">
      <c r="H45" s="57"/>
      <c r="I45" s="57"/>
    </row>
    <row r="46" spans="2:14" ht="15" customHeight="1" x14ac:dyDescent="0.25">
      <c r="H46" s="57"/>
      <c r="I46" s="57"/>
    </row>
    <row r="47" spans="2:14" ht="15" customHeight="1" x14ac:dyDescent="0.25">
      <c r="H47" s="57"/>
      <c r="I47" s="57"/>
    </row>
    <row r="48" spans="2:14" ht="15" customHeight="1" x14ac:dyDescent="0.25">
      <c r="H48" s="57"/>
      <c r="I48" s="57"/>
    </row>
    <row r="49" spans="8:9" ht="15" customHeight="1" x14ac:dyDescent="0.25">
      <c r="H49" s="57"/>
      <c r="I49" s="57"/>
    </row>
    <row r="50" spans="8:9" ht="15" customHeight="1" x14ac:dyDescent="0.25">
      <c r="H50" s="57"/>
      <c r="I50" s="57"/>
    </row>
    <row r="51" spans="8:9" ht="15" customHeight="1" x14ac:dyDescent="0.25"/>
  </sheetData>
  <mergeCells count="8">
    <mergeCell ref="B32:G32"/>
    <mergeCell ref="I21:N22"/>
    <mergeCell ref="I35:N35"/>
    <mergeCell ref="B5:G5"/>
    <mergeCell ref="I5:N5"/>
    <mergeCell ref="I18:N18"/>
    <mergeCell ref="B19:G19"/>
    <mergeCell ref="B21:G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topLeftCell="A16" zoomScaleNormal="100" workbookViewId="0">
      <selection activeCell="H55" sqref="H55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54" t="s">
        <v>58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P120"/>
  <sheetViews>
    <sheetView showGridLines="0" zoomScaleNormal="100" workbookViewId="0">
      <selection activeCell="K1" sqref="K1:L1048576"/>
    </sheetView>
  </sheetViews>
  <sheetFormatPr baseColWidth="10" defaultRowHeight="15" outlineLevelRow="1" x14ac:dyDescent="0.25"/>
  <cols>
    <col min="1" max="1" width="15.7109375" style="76" customWidth="1"/>
    <col min="2" max="2" width="13" style="76" customWidth="1"/>
    <col min="3" max="3" width="12.85546875" style="76" customWidth="1"/>
    <col min="4" max="10" width="10.7109375" style="76" customWidth="1"/>
    <col min="11" max="12" width="11.42578125" style="76"/>
    <col min="13" max="13" width="13.28515625" style="76" customWidth="1"/>
    <col min="14" max="14" width="11.42578125" style="76"/>
    <col min="15" max="15" width="15" style="76" customWidth="1"/>
    <col min="16" max="16384" width="11.42578125" style="76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6" t="s">
        <v>78</v>
      </c>
      <c r="C5" s="236"/>
      <c r="D5" s="236"/>
      <c r="E5" s="236"/>
      <c r="F5" s="236"/>
      <c r="G5" s="236"/>
      <c r="H5" s="236"/>
      <c r="I5" s="236"/>
      <c r="J5" s="236"/>
    </row>
    <row r="6" spans="2:16" ht="15" customHeight="1" x14ac:dyDescent="0.25">
      <c r="B6" s="77"/>
      <c r="C6" s="237" t="s">
        <v>26</v>
      </c>
      <c r="D6" s="237"/>
      <c r="E6" s="238" t="s">
        <v>27</v>
      </c>
      <c r="F6" s="238"/>
      <c r="G6" s="237" t="s">
        <v>28</v>
      </c>
      <c r="H6" s="237"/>
      <c r="I6" s="238" t="s">
        <v>29</v>
      </c>
      <c r="J6" s="238"/>
      <c r="L6" s="78"/>
      <c r="M6" s="78"/>
      <c r="N6" s="78"/>
    </row>
    <row r="7" spans="2:16" ht="30" customHeight="1" x14ac:dyDescent="0.25">
      <c r="B7" s="77"/>
      <c r="C7" s="16" t="s">
        <v>79</v>
      </c>
      <c r="D7" s="16" t="s">
        <v>31</v>
      </c>
      <c r="E7" s="17" t="s">
        <v>79</v>
      </c>
      <c r="F7" s="17" t="s">
        <v>31</v>
      </c>
      <c r="G7" s="16" t="s">
        <v>79</v>
      </c>
      <c r="H7" s="16" t="s">
        <v>31</v>
      </c>
      <c r="I7" s="17" t="s">
        <v>79</v>
      </c>
      <c r="J7" s="17" t="s">
        <v>31</v>
      </c>
      <c r="L7" s="78"/>
      <c r="M7" s="78"/>
      <c r="N7" s="78"/>
    </row>
    <row r="8" spans="2:16" x14ac:dyDescent="0.25">
      <c r="B8" s="79" t="s">
        <v>37</v>
      </c>
      <c r="C8" s="80">
        <v>3434130</v>
      </c>
      <c r="D8" s="81">
        <f t="shared" ref="D8:D13" si="0">C8/C21-1</f>
        <v>1.4957795431976173E-2</v>
      </c>
      <c r="E8" s="82">
        <v>1310990</v>
      </c>
      <c r="F8" s="83">
        <f t="shared" ref="F8:F13" si="1">E8/E21-1</f>
        <v>3.726918408780544E-2</v>
      </c>
      <c r="G8" s="80">
        <v>1070725</v>
      </c>
      <c r="H8" s="81">
        <f t="shared" ref="H8:H13" si="2">G8/G21-1</f>
        <v>-3.031518775148323E-2</v>
      </c>
      <c r="I8" s="82">
        <v>468474</v>
      </c>
      <c r="J8" s="83">
        <f t="shared" ref="J8:J13" si="3">I8/I21-1</f>
        <v>4.980638568688267E-2</v>
      </c>
    </row>
    <row r="9" spans="2:16" x14ac:dyDescent="0.25">
      <c r="B9" s="79" t="s">
        <v>38</v>
      </c>
      <c r="C9" s="80">
        <v>2945394</v>
      </c>
      <c r="D9" s="81">
        <f t="shared" si="0"/>
        <v>6.0336029358559085E-2</v>
      </c>
      <c r="E9" s="82">
        <v>1159448</v>
      </c>
      <c r="F9" s="83">
        <f t="shared" si="1"/>
        <v>6.7009744780436531E-2</v>
      </c>
      <c r="G9" s="80">
        <v>918090</v>
      </c>
      <c r="H9" s="81">
        <f t="shared" si="2"/>
        <v>7.5617394238395752E-2</v>
      </c>
      <c r="I9" s="82">
        <v>382468</v>
      </c>
      <c r="J9" s="83">
        <f t="shared" si="3"/>
        <v>2.5232204366648414E-2</v>
      </c>
      <c r="L9" s="84"/>
      <c r="M9" s="84"/>
      <c r="N9" s="84"/>
    </row>
    <row r="10" spans="2:16" x14ac:dyDescent="0.25">
      <c r="B10" s="79" t="s">
        <v>39</v>
      </c>
      <c r="C10" s="80">
        <v>2766354</v>
      </c>
      <c r="D10" s="81">
        <f t="shared" si="0"/>
        <v>3.3728262161194733E-2</v>
      </c>
      <c r="E10" s="82">
        <v>1113581</v>
      </c>
      <c r="F10" s="83">
        <f t="shared" si="1"/>
        <v>3.7691507017303616E-2</v>
      </c>
      <c r="G10" s="80">
        <v>836802</v>
      </c>
      <c r="H10" s="81">
        <f t="shared" si="2"/>
        <v>3.4873726661909465E-2</v>
      </c>
      <c r="I10" s="82">
        <v>340276</v>
      </c>
      <c r="J10" s="83">
        <f t="shared" si="3"/>
        <v>5.9301741212640646E-3</v>
      </c>
    </row>
    <row r="11" spans="2:16" x14ac:dyDescent="0.25">
      <c r="B11" s="79" t="s">
        <v>40</v>
      </c>
      <c r="C11" s="80">
        <v>3150386</v>
      </c>
      <c r="D11" s="81">
        <f t="shared" si="0"/>
        <v>0.10335564640488482</v>
      </c>
      <c r="E11" s="82">
        <v>1191051</v>
      </c>
      <c r="F11" s="83">
        <f t="shared" si="1"/>
        <v>9.8905570133191567E-2</v>
      </c>
      <c r="G11" s="80">
        <v>974626</v>
      </c>
      <c r="H11" s="81">
        <f t="shared" si="2"/>
        <v>0.10294355628132568</v>
      </c>
      <c r="I11" s="82">
        <v>421075</v>
      </c>
      <c r="J11" s="83">
        <f t="shared" si="3"/>
        <v>0.12063734544080318</v>
      </c>
    </row>
    <row r="12" spans="2:16" x14ac:dyDescent="0.25">
      <c r="B12" s="79" t="s">
        <v>41</v>
      </c>
      <c r="C12" s="80">
        <v>3478293</v>
      </c>
      <c r="D12" s="81">
        <f t="shared" si="0"/>
        <v>9.7385990142668799E-3</v>
      </c>
      <c r="E12" s="82">
        <v>1264396</v>
      </c>
      <c r="F12" s="83">
        <f t="shared" si="1"/>
        <v>5.4601307582613501E-4</v>
      </c>
      <c r="G12" s="80">
        <v>1054259</v>
      </c>
      <c r="H12" s="81">
        <f t="shared" si="2"/>
        <v>1.3040348147852487E-3</v>
      </c>
      <c r="I12" s="82">
        <v>525786</v>
      </c>
      <c r="J12" s="83">
        <f t="shared" si="3"/>
        <v>-2.1256163338432277E-3</v>
      </c>
    </row>
    <row r="13" spans="2:16" x14ac:dyDescent="0.25">
      <c r="B13" s="79" t="s">
        <v>42</v>
      </c>
      <c r="C13" s="80">
        <v>3317788</v>
      </c>
      <c r="D13" s="81">
        <f t="shared" si="0"/>
        <v>5.077652533062138E-2</v>
      </c>
      <c r="E13" s="82">
        <v>1190154</v>
      </c>
      <c r="F13" s="83">
        <f t="shared" si="1"/>
        <v>4.816348530030834E-2</v>
      </c>
      <c r="G13" s="80">
        <v>989676</v>
      </c>
      <c r="H13" s="81">
        <f t="shared" si="2"/>
        <v>2.8746773719076746E-2</v>
      </c>
      <c r="I13" s="82">
        <v>525829</v>
      </c>
      <c r="J13" s="83">
        <f t="shared" si="3"/>
        <v>2.9454720586392646E-2</v>
      </c>
    </row>
    <row r="14" spans="2:16" x14ac:dyDescent="0.25">
      <c r="B14" s="79" t="s">
        <v>43</v>
      </c>
      <c r="C14" s="80">
        <v>3610138</v>
      </c>
      <c r="D14" s="81">
        <f>C14/C27-1</f>
        <v>3.6286733309891073E-2</v>
      </c>
      <c r="E14" s="82">
        <v>1335129</v>
      </c>
      <c r="F14" s="83">
        <f>E14/E27-1</f>
        <v>3.3237629432431914E-2</v>
      </c>
      <c r="G14" s="80">
        <v>1060029</v>
      </c>
      <c r="H14" s="81">
        <f>G14/G27-1</f>
        <v>1.5554808280952237E-2</v>
      </c>
      <c r="I14" s="82">
        <v>572582</v>
      </c>
      <c r="J14" s="83">
        <f>I14/I27-1</f>
        <v>5.203376315083541E-2</v>
      </c>
    </row>
    <row r="15" spans="2:16" ht="25.5" x14ac:dyDescent="0.25">
      <c r="B15" s="24" t="str">
        <f>actualizaciones!$A$2</f>
        <v>acum. julio 2014</v>
      </c>
      <c r="C15" s="25">
        <v>22702483</v>
      </c>
      <c r="D15" s="26">
        <v>4.2420735787734642E-2</v>
      </c>
      <c r="E15" s="27">
        <v>8564749</v>
      </c>
      <c r="F15" s="28">
        <v>4.462732361685573E-2</v>
      </c>
      <c r="G15" s="25">
        <v>6904207</v>
      </c>
      <c r="H15" s="26">
        <v>2.914108051803721E-2</v>
      </c>
      <c r="I15" s="27">
        <v>3236490</v>
      </c>
      <c r="J15" s="28">
        <v>3.8911221527757833E-2</v>
      </c>
      <c r="M15" s="78"/>
      <c r="N15" s="78"/>
      <c r="O15" s="78"/>
      <c r="P15" s="78"/>
    </row>
    <row r="16" spans="2:16" outlineLevel="1" x14ac:dyDescent="0.25">
      <c r="B16" s="79" t="s">
        <v>32</v>
      </c>
      <c r="C16" s="80">
        <v>3411141</v>
      </c>
      <c r="D16" s="81">
        <f>C16/C29-1</f>
        <v>7.845865510288097E-2</v>
      </c>
      <c r="E16" s="82">
        <v>1249834</v>
      </c>
      <c r="F16" s="83">
        <f t="shared" ref="F16:F27" si="4">E16/E29-1</f>
        <v>5.8202070626166336E-2</v>
      </c>
      <c r="G16" s="80">
        <v>1011455</v>
      </c>
      <c r="H16" s="81">
        <f t="shared" ref="H16:H27" si="5">G16/G29-1</f>
        <v>6.4718613351523402E-2</v>
      </c>
      <c r="I16" s="82">
        <v>522069</v>
      </c>
      <c r="J16" s="83">
        <f t="shared" ref="J16:J27" si="6">I16/I29-1</f>
        <v>0.10328045190480917</v>
      </c>
    </row>
    <row r="17" spans="2:16" outlineLevel="1" x14ac:dyDescent="0.25">
      <c r="B17" s="79" t="s">
        <v>33</v>
      </c>
      <c r="C17" s="80">
        <v>3456400</v>
      </c>
      <c r="D17" s="81">
        <f t="shared" ref="D17:D25" si="7">C17/C30-1</f>
        <v>9.0219065775246632E-2</v>
      </c>
      <c r="E17" s="82">
        <v>1264468</v>
      </c>
      <c r="F17" s="83">
        <f t="shared" si="4"/>
        <v>3.8938374482469174E-2</v>
      </c>
      <c r="G17" s="80">
        <v>1026392</v>
      </c>
      <c r="H17" s="81">
        <f t="shared" si="5"/>
        <v>4.4544087146430655E-2</v>
      </c>
      <c r="I17" s="82">
        <v>541906</v>
      </c>
      <c r="J17" s="83">
        <f t="shared" si="6"/>
        <v>0.26399440200594793</v>
      </c>
    </row>
    <row r="18" spans="2:16" outlineLevel="1" x14ac:dyDescent="0.25">
      <c r="B18" s="79" t="s">
        <v>34</v>
      </c>
      <c r="C18" s="80">
        <v>3300934</v>
      </c>
      <c r="D18" s="81">
        <f t="shared" si="7"/>
        <v>3.2789613952356245E-2</v>
      </c>
      <c r="E18" s="82">
        <v>1295962</v>
      </c>
      <c r="F18" s="83">
        <f t="shared" si="4"/>
        <v>2.8638419025288853E-2</v>
      </c>
      <c r="G18" s="80">
        <v>1005077</v>
      </c>
      <c r="H18" s="81">
        <f t="shared" si="5"/>
        <v>7.5757879541262785E-3</v>
      </c>
      <c r="I18" s="82">
        <v>421311</v>
      </c>
      <c r="J18" s="83">
        <f t="shared" si="6"/>
        <v>9.060904770286915E-2</v>
      </c>
    </row>
    <row r="19" spans="2:16" outlineLevel="1" x14ac:dyDescent="0.25">
      <c r="B19" s="79" t="s">
        <v>35</v>
      </c>
      <c r="C19" s="80">
        <v>3021785</v>
      </c>
      <c r="D19" s="81">
        <f t="shared" si="7"/>
        <v>2.5595902754915301E-2</v>
      </c>
      <c r="E19" s="82">
        <v>1134874</v>
      </c>
      <c r="F19" s="83">
        <f t="shared" si="4"/>
        <v>1.6354507109752614E-3</v>
      </c>
      <c r="G19" s="80">
        <v>968544</v>
      </c>
      <c r="H19" s="81">
        <f t="shared" si="5"/>
        <v>4.2708744898387607E-2</v>
      </c>
      <c r="I19" s="82">
        <v>409526</v>
      </c>
      <c r="J19" s="83">
        <f t="shared" si="6"/>
        <v>3.1032225579053385E-2</v>
      </c>
    </row>
    <row r="20" spans="2:16" outlineLevel="1" x14ac:dyDescent="0.25">
      <c r="B20" s="79" t="s">
        <v>36</v>
      </c>
      <c r="C20" s="80">
        <v>3676768</v>
      </c>
      <c r="D20" s="81">
        <f t="shared" si="7"/>
        <v>2.21057875353603E-2</v>
      </c>
      <c r="E20" s="82">
        <v>1406650</v>
      </c>
      <c r="F20" s="83">
        <f t="shared" si="4"/>
        <v>3.0115113066237376E-2</v>
      </c>
      <c r="G20" s="80">
        <v>1141554</v>
      </c>
      <c r="H20" s="81">
        <f t="shared" si="5"/>
        <v>6.4146531978932497E-3</v>
      </c>
      <c r="I20" s="82">
        <v>501523</v>
      </c>
      <c r="J20" s="83">
        <f t="shared" si="6"/>
        <v>0.11400291870928192</v>
      </c>
    </row>
    <row r="21" spans="2:16" outlineLevel="1" x14ac:dyDescent="0.25">
      <c r="B21" s="79" t="s">
        <v>37</v>
      </c>
      <c r="C21" s="80">
        <v>3383520</v>
      </c>
      <c r="D21" s="81">
        <f t="shared" si="7"/>
        <v>-4.8455953611696856E-3</v>
      </c>
      <c r="E21" s="82">
        <v>1263886</v>
      </c>
      <c r="F21" s="83">
        <f t="shared" si="4"/>
        <v>-4.3265121975775145E-2</v>
      </c>
      <c r="G21" s="80">
        <v>1104199</v>
      </c>
      <c r="H21" s="81">
        <f t="shared" si="5"/>
        <v>-9.1600286071426007E-3</v>
      </c>
      <c r="I21" s="82">
        <v>446248</v>
      </c>
      <c r="J21" s="83">
        <f t="shared" si="6"/>
        <v>0.41694820534965826</v>
      </c>
    </row>
    <row r="22" spans="2:16" outlineLevel="1" x14ac:dyDescent="0.25">
      <c r="B22" s="79" t="s">
        <v>38</v>
      </c>
      <c r="C22" s="80">
        <v>2777793</v>
      </c>
      <c r="D22" s="81">
        <f t="shared" si="7"/>
        <v>-6.8112511142026655E-3</v>
      </c>
      <c r="E22" s="82">
        <v>1086633</v>
      </c>
      <c r="F22" s="83">
        <f t="shared" si="4"/>
        <v>9.5648392976928065E-3</v>
      </c>
      <c r="G22" s="80">
        <v>853547</v>
      </c>
      <c r="H22" s="81">
        <f t="shared" si="5"/>
        <v>-2.8311187410065441E-2</v>
      </c>
      <c r="I22" s="82">
        <v>373055</v>
      </c>
      <c r="J22" s="83">
        <f t="shared" si="6"/>
        <v>-1.3632601907400899E-2</v>
      </c>
      <c r="L22" s="84"/>
      <c r="M22" s="84"/>
      <c r="N22" s="84"/>
    </row>
    <row r="23" spans="2:16" outlineLevel="1" x14ac:dyDescent="0.25">
      <c r="B23" s="79" t="s">
        <v>39</v>
      </c>
      <c r="C23" s="80">
        <v>2676094</v>
      </c>
      <c r="D23" s="81">
        <f t="shared" si="7"/>
        <v>4.4141114850707819E-2</v>
      </c>
      <c r="E23" s="82">
        <v>1073133</v>
      </c>
      <c r="F23" s="83">
        <f t="shared" si="4"/>
        <v>5.8632905098860988E-2</v>
      </c>
      <c r="G23" s="80">
        <v>808603</v>
      </c>
      <c r="H23" s="81">
        <f t="shared" si="5"/>
        <v>4.1858433533131567E-2</v>
      </c>
      <c r="I23" s="82">
        <v>338270</v>
      </c>
      <c r="J23" s="83">
        <f t="shared" si="6"/>
        <v>-4.004744850758557E-2</v>
      </c>
    </row>
    <row r="24" spans="2:16" outlineLevel="1" x14ac:dyDescent="0.25">
      <c r="B24" s="79" t="s">
        <v>40</v>
      </c>
      <c r="C24" s="80">
        <v>2855277</v>
      </c>
      <c r="D24" s="81">
        <f t="shared" si="7"/>
        <v>-3.9991325456758431E-2</v>
      </c>
      <c r="E24" s="82">
        <v>1083852</v>
      </c>
      <c r="F24" s="83">
        <f t="shared" si="4"/>
        <v>-5.6625024262147883E-2</v>
      </c>
      <c r="G24" s="80">
        <v>883659</v>
      </c>
      <c r="H24" s="81">
        <f t="shared" si="5"/>
        <v>-3.7933546071261759E-2</v>
      </c>
      <c r="I24" s="82">
        <v>375746</v>
      </c>
      <c r="J24" s="83">
        <f t="shared" si="6"/>
        <v>-6.2414069303496578E-2</v>
      </c>
    </row>
    <row r="25" spans="2:16" outlineLevel="1" x14ac:dyDescent="0.25">
      <c r="B25" s="79" t="s">
        <v>41</v>
      </c>
      <c r="C25" s="80">
        <v>3444746</v>
      </c>
      <c r="D25" s="81">
        <f t="shared" si="7"/>
        <v>2.6240017255211745E-2</v>
      </c>
      <c r="E25" s="82">
        <v>1263706</v>
      </c>
      <c r="F25" s="83">
        <f t="shared" si="4"/>
        <v>2.2351340287587007E-2</v>
      </c>
      <c r="G25" s="80">
        <v>1052886</v>
      </c>
      <c r="H25" s="81">
        <f t="shared" si="5"/>
        <v>1.9373090283828942E-2</v>
      </c>
      <c r="I25" s="82">
        <v>526906</v>
      </c>
      <c r="J25" s="83">
        <f t="shared" si="6"/>
        <v>3.6151830067352453E-3</v>
      </c>
    </row>
    <row r="26" spans="2:16" outlineLevel="1" x14ac:dyDescent="0.25">
      <c r="B26" s="79" t="s">
        <v>42</v>
      </c>
      <c r="C26" s="80">
        <v>3157463</v>
      </c>
      <c r="D26" s="81">
        <f>C26/C39-1</f>
        <v>-0.10011819013763579</v>
      </c>
      <c r="E26" s="82">
        <v>1135466</v>
      </c>
      <c r="F26" s="83">
        <f t="shared" si="4"/>
        <v>-0.12201801946696278</v>
      </c>
      <c r="G26" s="80">
        <v>962021</v>
      </c>
      <c r="H26" s="81">
        <f t="shared" si="5"/>
        <v>-9.6406273921933794E-2</v>
      </c>
      <c r="I26" s="82">
        <v>510784</v>
      </c>
      <c r="J26" s="83">
        <f t="shared" si="6"/>
        <v>-6.7648696255327656E-2</v>
      </c>
    </row>
    <row r="27" spans="2:16" outlineLevel="1" x14ac:dyDescent="0.25">
      <c r="B27" s="79" t="s">
        <v>43</v>
      </c>
      <c r="C27" s="80">
        <v>3483725</v>
      </c>
      <c r="D27" s="81">
        <f>C27/C40-1</f>
        <v>-3.3974397191538608E-2</v>
      </c>
      <c r="E27" s="82">
        <v>1292180</v>
      </c>
      <c r="F27" s="83">
        <f t="shared" si="4"/>
        <v>-6.5959921383863751E-2</v>
      </c>
      <c r="G27" s="80">
        <v>1043793</v>
      </c>
      <c r="H27" s="81">
        <f t="shared" si="5"/>
        <v>-3.8529099934507482E-2</v>
      </c>
      <c r="I27" s="82">
        <v>544262</v>
      </c>
      <c r="J27" s="83">
        <f t="shared" si="6"/>
        <v>-1.2481379538085591E-2</v>
      </c>
    </row>
    <row r="28" spans="2:16" ht="15" customHeight="1" x14ac:dyDescent="0.25">
      <c r="B28" s="85">
        <v>2013</v>
      </c>
      <c r="C28" s="86">
        <v>38645646</v>
      </c>
      <c r="D28" s="87">
        <f>C28/C41-1</f>
        <v>9.5838721326253484E-3</v>
      </c>
      <c r="E28" s="86">
        <v>14550644</v>
      </c>
      <c r="F28" s="87">
        <f>E28/E41-1</f>
        <v>-5.3806865098677825E-3</v>
      </c>
      <c r="G28" s="86">
        <v>11861730</v>
      </c>
      <c r="H28" s="87">
        <f>G28/G41-1</f>
        <v>-1.7995821766347841E-4</v>
      </c>
      <c r="I28" s="86">
        <v>5511606</v>
      </c>
      <c r="J28" s="87">
        <f>I28/I41-1</f>
        <v>5.8720750316323178E-2</v>
      </c>
      <c r="M28" s="78"/>
      <c r="N28" s="78"/>
      <c r="O28" s="78"/>
      <c r="P28" s="78"/>
    </row>
    <row r="29" spans="2:16" hidden="1" outlineLevel="1" x14ac:dyDescent="0.25">
      <c r="B29" s="79" t="s">
        <v>32</v>
      </c>
      <c r="C29" s="80">
        <v>3162978</v>
      </c>
      <c r="D29" s="81">
        <f>C29/C42-1</f>
        <v>-3.4750446312769911E-2</v>
      </c>
      <c r="E29" s="82">
        <v>1181092</v>
      </c>
      <c r="F29" s="83">
        <f t="shared" ref="F29:F40" si="8">E29/E42-1</f>
        <v>-3.8876492636300441E-2</v>
      </c>
      <c r="G29" s="80">
        <v>949974</v>
      </c>
      <c r="H29" s="81">
        <f t="shared" ref="H29:H40" si="9">G29/G42-1</f>
        <v>-8.3318939438531969E-2</v>
      </c>
      <c r="I29" s="82">
        <v>473197</v>
      </c>
      <c r="J29" s="83">
        <f t="shared" ref="J29:J40" si="10">I29/I42-1</f>
        <v>-3.753671295957306E-2</v>
      </c>
    </row>
    <row r="30" spans="2:16" hidden="1" outlineLevel="1" x14ac:dyDescent="0.25">
      <c r="B30" s="79" t="s">
        <v>33</v>
      </c>
      <c r="C30" s="80">
        <v>3170372</v>
      </c>
      <c r="D30" s="81">
        <f t="shared" ref="D30:D38" si="11">C30/C43-1</f>
        <v>-8.3338995532597049E-2</v>
      </c>
      <c r="E30" s="82">
        <v>1217077</v>
      </c>
      <c r="F30" s="83">
        <f t="shared" si="8"/>
        <v>-6.0157685832985863E-2</v>
      </c>
      <c r="G30" s="80">
        <v>982622</v>
      </c>
      <c r="H30" s="81">
        <f t="shared" si="9"/>
        <v>-0.10635062538594953</v>
      </c>
      <c r="I30" s="82">
        <v>428725</v>
      </c>
      <c r="J30" s="83">
        <f t="shared" si="10"/>
        <v>-0.11465087848274835</v>
      </c>
    </row>
    <row r="31" spans="2:16" hidden="1" outlineLevel="1" x14ac:dyDescent="0.25">
      <c r="B31" s="79" t="s">
        <v>34</v>
      </c>
      <c r="C31" s="80">
        <v>3196134</v>
      </c>
      <c r="D31" s="81">
        <f t="shared" si="11"/>
        <v>-4.4967134023501942E-2</v>
      </c>
      <c r="E31" s="82">
        <v>1259881</v>
      </c>
      <c r="F31" s="83">
        <f t="shared" si="8"/>
        <v>-5.9680828514364404E-2</v>
      </c>
      <c r="G31" s="80">
        <v>997520</v>
      </c>
      <c r="H31" s="81">
        <f t="shared" si="9"/>
        <v>-7.3492191019323916E-2</v>
      </c>
      <c r="I31" s="82">
        <v>386308</v>
      </c>
      <c r="J31" s="83">
        <f t="shared" si="10"/>
        <v>6.575074143044346E-2</v>
      </c>
    </row>
    <row r="32" spans="2:16" hidden="1" outlineLevel="1" x14ac:dyDescent="0.25">
      <c r="B32" s="79" t="s">
        <v>35</v>
      </c>
      <c r="C32" s="80">
        <v>2946370</v>
      </c>
      <c r="D32" s="81">
        <f t="shared" si="11"/>
        <v>-7.6365512696968674E-2</v>
      </c>
      <c r="E32" s="82">
        <v>1133021</v>
      </c>
      <c r="F32" s="83">
        <f t="shared" si="8"/>
        <v>-9.6878509693829162E-2</v>
      </c>
      <c r="G32" s="80">
        <v>928873</v>
      </c>
      <c r="H32" s="81">
        <f t="shared" si="9"/>
        <v>-8.6584726670554168E-2</v>
      </c>
      <c r="I32" s="82">
        <v>397200</v>
      </c>
      <c r="J32" s="83">
        <f t="shared" si="10"/>
        <v>5.0225826448895283E-3</v>
      </c>
    </row>
    <row r="33" spans="2:16" hidden="1" outlineLevel="1" x14ac:dyDescent="0.25">
      <c r="B33" s="79" t="s">
        <v>36</v>
      </c>
      <c r="C33" s="80">
        <v>3597248</v>
      </c>
      <c r="D33" s="81">
        <f t="shared" si="11"/>
        <v>-6.7789595673515057E-2</v>
      </c>
      <c r="E33" s="82">
        <v>1365527</v>
      </c>
      <c r="F33" s="83">
        <f t="shared" si="8"/>
        <v>-6.5437900928110304E-2</v>
      </c>
      <c r="G33" s="80">
        <v>1134278</v>
      </c>
      <c r="H33" s="81">
        <f t="shared" si="9"/>
        <v>-7.1274114139784017E-2</v>
      </c>
      <c r="I33" s="82">
        <v>450199</v>
      </c>
      <c r="J33" s="83">
        <f t="shared" si="10"/>
        <v>-9.2991723682195881E-2</v>
      </c>
    </row>
    <row r="34" spans="2:16" hidden="1" outlineLevel="1" x14ac:dyDescent="0.25">
      <c r="B34" s="79" t="s">
        <v>37</v>
      </c>
      <c r="C34" s="80">
        <v>3399995</v>
      </c>
      <c r="D34" s="81">
        <f t="shared" si="11"/>
        <v>-4.3527173151655774E-2</v>
      </c>
      <c r="E34" s="82">
        <v>1321041</v>
      </c>
      <c r="F34" s="83">
        <f t="shared" si="8"/>
        <v>-5.424431382936834E-2</v>
      </c>
      <c r="G34" s="80">
        <v>1114407</v>
      </c>
      <c r="H34" s="81">
        <f t="shared" si="9"/>
        <v>-2.8038777032065587E-2</v>
      </c>
      <c r="I34" s="82">
        <v>314936</v>
      </c>
      <c r="J34" s="83">
        <f t="shared" si="10"/>
        <v>-0.23808510020612172</v>
      </c>
    </row>
    <row r="35" spans="2:16" hidden="1" outlineLevel="1" x14ac:dyDescent="0.25">
      <c r="B35" s="79" t="s">
        <v>38</v>
      </c>
      <c r="C35" s="80">
        <v>2796843</v>
      </c>
      <c r="D35" s="81">
        <f t="shared" si="11"/>
        <v>-3.07347456913446E-2</v>
      </c>
      <c r="E35" s="82">
        <v>1076338</v>
      </c>
      <c r="F35" s="83">
        <f t="shared" si="8"/>
        <v>-4.6512225349317871E-2</v>
      </c>
      <c r="G35" s="80">
        <v>878416</v>
      </c>
      <c r="H35" s="81">
        <f t="shared" si="9"/>
        <v>-6.9282319970756623E-2</v>
      </c>
      <c r="I35" s="82">
        <v>378211</v>
      </c>
      <c r="J35" s="83">
        <f t="shared" si="10"/>
        <v>8.6971596212828128E-3</v>
      </c>
      <c r="L35" s="84"/>
      <c r="M35" s="84"/>
      <c r="N35" s="84"/>
    </row>
    <row r="36" spans="2:16" hidden="1" outlineLevel="1" x14ac:dyDescent="0.25">
      <c r="B36" s="79" t="s">
        <v>39</v>
      </c>
      <c r="C36" s="80">
        <v>2562962</v>
      </c>
      <c r="D36" s="81">
        <f t="shared" si="11"/>
        <v>-2.2221052278186271E-2</v>
      </c>
      <c r="E36" s="82">
        <v>1013697</v>
      </c>
      <c r="F36" s="83">
        <f t="shared" si="8"/>
        <v>-1.6205435779482635E-2</v>
      </c>
      <c r="G36" s="80">
        <v>776116</v>
      </c>
      <c r="H36" s="81">
        <f t="shared" si="9"/>
        <v>-5.1382684210204643E-2</v>
      </c>
      <c r="I36" s="82">
        <v>352382</v>
      </c>
      <c r="J36" s="83">
        <f t="shared" si="10"/>
        <v>4.3389946939548896E-2</v>
      </c>
    </row>
    <row r="37" spans="2:16" hidden="1" outlineLevel="1" x14ac:dyDescent="0.25">
      <c r="B37" s="79" t="s">
        <v>40</v>
      </c>
      <c r="C37" s="80">
        <v>2974220</v>
      </c>
      <c r="D37" s="81">
        <f t="shared" si="11"/>
        <v>-0.12201624946827461</v>
      </c>
      <c r="E37" s="82">
        <v>1148909</v>
      </c>
      <c r="F37" s="83">
        <f t="shared" si="8"/>
        <v>-0.10991313024729954</v>
      </c>
      <c r="G37" s="80">
        <v>918501</v>
      </c>
      <c r="H37" s="81">
        <f t="shared" si="9"/>
        <v>-0.13776015019948373</v>
      </c>
      <c r="I37" s="82">
        <v>400759</v>
      </c>
      <c r="J37" s="83">
        <f t="shared" si="10"/>
        <v>-7.8117308232003246E-2</v>
      </c>
    </row>
    <row r="38" spans="2:16" hidden="1" outlineLevel="1" x14ac:dyDescent="0.25">
      <c r="B38" s="79" t="s">
        <v>41</v>
      </c>
      <c r="C38" s="80">
        <v>3356667</v>
      </c>
      <c r="D38" s="81">
        <f t="shared" si="11"/>
        <v>-8.2141826847485611E-2</v>
      </c>
      <c r="E38" s="82">
        <v>1236078</v>
      </c>
      <c r="F38" s="83">
        <f t="shared" si="8"/>
        <v>-8.2085761642517241E-2</v>
      </c>
      <c r="G38" s="80">
        <v>1032876</v>
      </c>
      <c r="H38" s="81">
        <f t="shared" si="9"/>
        <v>-0.10911656534849545</v>
      </c>
      <c r="I38" s="82">
        <v>525008</v>
      </c>
      <c r="J38" s="83">
        <f t="shared" si="10"/>
        <v>-5.062702868870983E-2</v>
      </c>
    </row>
    <row r="39" spans="2:16" hidden="1" outlineLevel="1" x14ac:dyDescent="0.25">
      <c r="B39" s="79" t="s">
        <v>42</v>
      </c>
      <c r="C39" s="80">
        <v>3508753</v>
      </c>
      <c r="D39" s="81">
        <f>C39/C52-1</f>
        <v>-1.9238972020767076E-2</v>
      </c>
      <c r="E39" s="82">
        <v>1293268</v>
      </c>
      <c r="F39" s="83">
        <f t="shared" si="8"/>
        <v>-1.7319852712106232E-2</v>
      </c>
      <c r="G39" s="80">
        <v>1064661</v>
      </c>
      <c r="H39" s="81">
        <f t="shared" si="9"/>
        <v>-5.2181344728583823E-2</v>
      </c>
      <c r="I39" s="82">
        <v>547845</v>
      </c>
      <c r="J39" s="83">
        <f t="shared" si="10"/>
        <v>2.6101826341192957E-2</v>
      </c>
    </row>
    <row r="40" spans="2:16" hidden="1" outlineLevel="1" x14ac:dyDescent="0.25">
      <c r="B40" s="79" t="s">
        <v>43</v>
      </c>
      <c r="C40" s="80">
        <v>3606245</v>
      </c>
      <c r="D40" s="81">
        <f>C40/C53-1</f>
        <v>5.5713345581820617E-2</v>
      </c>
      <c r="E40" s="82">
        <v>1383431</v>
      </c>
      <c r="F40" s="83">
        <f t="shared" si="8"/>
        <v>9.1925191303627196E-2</v>
      </c>
      <c r="G40" s="80">
        <v>1085621</v>
      </c>
      <c r="H40" s="81">
        <f t="shared" si="9"/>
        <v>-2.7543735499879096E-2</v>
      </c>
      <c r="I40" s="82">
        <v>551141</v>
      </c>
      <c r="J40" s="83">
        <f t="shared" si="10"/>
        <v>5.9566630844148927E-2</v>
      </c>
    </row>
    <row r="41" spans="2:16" ht="15" customHeight="1" collapsed="1" x14ac:dyDescent="0.25">
      <c r="B41" s="85">
        <v>2012</v>
      </c>
      <c r="C41" s="86">
        <v>38278787</v>
      </c>
      <c r="D41" s="87">
        <f>C41/C54-1</f>
        <v>-4.8512959835658953E-2</v>
      </c>
      <c r="E41" s="86">
        <v>14629360</v>
      </c>
      <c r="F41" s="87">
        <f>E41/E54-1</f>
        <v>-4.7311301101481296E-2</v>
      </c>
      <c r="G41" s="86">
        <v>11863865</v>
      </c>
      <c r="H41" s="87">
        <f>G41/G54-1</f>
        <v>-7.4839071712407002E-2</v>
      </c>
      <c r="I41" s="86">
        <v>5205911</v>
      </c>
      <c r="J41" s="87">
        <f>I41/I54-1</f>
        <v>-3.5541800047686478E-2</v>
      </c>
      <c r="M41" s="78"/>
      <c r="N41" s="78"/>
      <c r="O41" s="78"/>
      <c r="P41" s="78"/>
    </row>
    <row r="42" spans="2:16" hidden="1" outlineLevel="1" x14ac:dyDescent="0.25">
      <c r="B42" s="79" t="s">
        <v>32</v>
      </c>
      <c r="C42" s="80">
        <v>3276850</v>
      </c>
      <c r="D42" s="81">
        <f>C42/C55-1</f>
        <v>7.8053742633071854E-2</v>
      </c>
      <c r="E42" s="82">
        <v>1228866</v>
      </c>
      <c r="F42" s="83">
        <f t="shared" ref="F42:F53" si="12">E42/E55-1</f>
        <v>8.1070666976331696E-2</v>
      </c>
      <c r="G42" s="80">
        <v>1036319</v>
      </c>
      <c r="H42" s="81">
        <f t="shared" ref="H42:H53" si="13">G42/G55-1</f>
        <v>6.5918490564485177E-2</v>
      </c>
      <c r="I42" s="82">
        <v>491652</v>
      </c>
      <c r="J42" s="83">
        <f t="shared" ref="J42:J53" si="14">I42/I55-1</f>
        <v>0.10035540674825216</v>
      </c>
    </row>
    <row r="43" spans="2:16" hidden="1" outlineLevel="1" x14ac:dyDescent="0.25">
      <c r="B43" s="79" t="s">
        <v>33</v>
      </c>
      <c r="C43" s="80">
        <v>3458609</v>
      </c>
      <c r="D43" s="81">
        <f t="shared" ref="D43:D53" si="15">C43/C56-1</f>
        <v>7.3821046229201492E-2</v>
      </c>
      <c r="E43" s="82">
        <v>1294980</v>
      </c>
      <c r="F43" s="83">
        <f t="shared" si="12"/>
        <v>6.3632488355302996E-2</v>
      </c>
      <c r="G43" s="80">
        <v>1099561</v>
      </c>
      <c r="H43" s="81">
        <f t="shared" si="13"/>
        <v>6.2478379595362732E-2</v>
      </c>
      <c r="I43" s="82">
        <v>484244</v>
      </c>
      <c r="J43" s="83">
        <f t="shared" si="14"/>
        <v>8.7509376165002539E-2</v>
      </c>
    </row>
    <row r="44" spans="2:16" hidden="1" outlineLevel="1" x14ac:dyDescent="0.25">
      <c r="B44" s="79" t="s">
        <v>34</v>
      </c>
      <c r="C44" s="80">
        <v>3346622</v>
      </c>
      <c r="D44" s="81">
        <f t="shared" si="15"/>
        <v>9.3253241664349895E-2</v>
      </c>
      <c r="E44" s="82">
        <v>1339844</v>
      </c>
      <c r="F44" s="83">
        <f t="shared" si="12"/>
        <v>0.1422389466989713</v>
      </c>
      <c r="G44" s="80">
        <v>1076645</v>
      </c>
      <c r="H44" s="81">
        <f t="shared" si="13"/>
        <v>2.38414034580543E-2</v>
      </c>
      <c r="I44" s="82">
        <v>362475</v>
      </c>
      <c r="J44" s="83">
        <f t="shared" si="14"/>
        <v>5.8253192495664408E-2</v>
      </c>
    </row>
    <row r="45" spans="2:16" hidden="1" outlineLevel="1" x14ac:dyDescent="0.25">
      <c r="B45" s="79" t="s">
        <v>35</v>
      </c>
      <c r="C45" s="80">
        <v>3189974</v>
      </c>
      <c r="D45" s="81">
        <f t="shared" si="15"/>
        <v>0.15137034038610553</v>
      </c>
      <c r="E45" s="82">
        <v>1254561</v>
      </c>
      <c r="F45" s="83">
        <f t="shared" si="12"/>
        <v>0.16173382078406973</v>
      </c>
      <c r="G45" s="80">
        <v>1016923</v>
      </c>
      <c r="H45" s="81">
        <f t="shared" si="13"/>
        <v>0.13699285663972494</v>
      </c>
      <c r="I45" s="82">
        <v>395215</v>
      </c>
      <c r="J45" s="83">
        <f t="shared" si="14"/>
        <v>0.14596260684999818</v>
      </c>
    </row>
    <row r="46" spans="2:16" hidden="1" outlineLevel="1" x14ac:dyDescent="0.25">
      <c r="B46" s="79" t="s">
        <v>36</v>
      </c>
      <c r="C46" s="80">
        <v>3858837</v>
      </c>
      <c r="D46" s="81">
        <f t="shared" si="15"/>
        <v>7.0787629618920489E-2</v>
      </c>
      <c r="E46" s="82">
        <v>1461141</v>
      </c>
      <c r="F46" s="83">
        <f t="shared" si="12"/>
        <v>5.1947210449053927E-2</v>
      </c>
      <c r="G46" s="80">
        <v>1221327</v>
      </c>
      <c r="H46" s="81">
        <f t="shared" si="13"/>
        <v>4.8292667435151593E-2</v>
      </c>
      <c r="I46" s="82">
        <v>496356</v>
      </c>
      <c r="J46" s="83">
        <f t="shared" si="14"/>
        <v>0.1115102113937656</v>
      </c>
    </row>
    <row r="47" spans="2:16" hidden="1" outlineLevel="1" x14ac:dyDescent="0.25">
      <c r="B47" s="79" t="s">
        <v>37</v>
      </c>
      <c r="C47" s="80">
        <v>3554722</v>
      </c>
      <c r="D47" s="81">
        <f t="shared" si="15"/>
        <v>9.2600105979740999E-2</v>
      </c>
      <c r="E47" s="82">
        <v>1396810</v>
      </c>
      <c r="F47" s="83">
        <f t="shared" si="12"/>
        <v>6.9248828986478994E-2</v>
      </c>
      <c r="G47" s="80">
        <v>1146555</v>
      </c>
      <c r="H47" s="81">
        <f t="shared" si="13"/>
        <v>6.3812711140224465E-2</v>
      </c>
      <c r="I47" s="82">
        <v>413348</v>
      </c>
      <c r="J47" s="83">
        <f t="shared" si="14"/>
        <v>0.11183198304337072</v>
      </c>
    </row>
    <row r="48" spans="2:16" hidden="1" outlineLevel="1" x14ac:dyDescent="0.25">
      <c r="B48" s="79" t="s">
        <v>38</v>
      </c>
      <c r="C48" s="80">
        <v>2885529</v>
      </c>
      <c r="D48" s="81">
        <f t="shared" si="15"/>
        <v>8.4266846831139386E-2</v>
      </c>
      <c r="E48" s="82">
        <v>1128843</v>
      </c>
      <c r="F48" s="83">
        <f t="shared" si="12"/>
        <v>0.13264756316467019</v>
      </c>
      <c r="G48" s="80">
        <v>943805</v>
      </c>
      <c r="H48" s="81">
        <f t="shared" si="13"/>
        <v>0.1211775271502189</v>
      </c>
      <c r="I48" s="82">
        <v>374950</v>
      </c>
      <c r="J48" s="83">
        <f t="shared" si="14"/>
        <v>-8.8200962988181475E-2</v>
      </c>
      <c r="L48" s="84"/>
      <c r="M48" s="84"/>
      <c r="N48" s="84"/>
    </row>
    <row r="49" spans="2:16" hidden="1" outlineLevel="1" x14ac:dyDescent="0.25">
      <c r="B49" s="79" t="s">
        <v>39</v>
      </c>
      <c r="C49" s="80">
        <v>2621208</v>
      </c>
      <c r="D49" s="81">
        <f t="shared" si="15"/>
        <v>6.6137585505909424E-2</v>
      </c>
      <c r="E49" s="82">
        <v>1030395</v>
      </c>
      <c r="F49" s="83">
        <f t="shared" si="12"/>
        <v>8.1722744212902265E-2</v>
      </c>
      <c r="G49" s="80">
        <v>818155</v>
      </c>
      <c r="H49" s="81">
        <f t="shared" si="13"/>
        <v>7.9202122116682094E-2</v>
      </c>
      <c r="I49" s="82">
        <v>337728</v>
      </c>
      <c r="J49" s="83">
        <f t="shared" si="14"/>
        <v>-0.10121593246771221</v>
      </c>
    </row>
    <row r="50" spans="2:16" hidden="1" outlineLevel="1" x14ac:dyDescent="0.25">
      <c r="B50" s="79" t="s">
        <v>40</v>
      </c>
      <c r="C50" s="80">
        <v>3387557</v>
      </c>
      <c r="D50" s="81">
        <f t="shared" si="15"/>
        <v>0.25249552067072734</v>
      </c>
      <c r="E50" s="82">
        <v>1290783</v>
      </c>
      <c r="F50" s="83">
        <f t="shared" si="12"/>
        <v>0.21625113071008584</v>
      </c>
      <c r="G50" s="80">
        <v>1065250</v>
      </c>
      <c r="H50" s="81">
        <f t="shared" si="13"/>
        <v>0.29587412655468404</v>
      </c>
      <c r="I50" s="82">
        <v>434718</v>
      </c>
      <c r="J50" s="83">
        <f t="shared" si="14"/>
        <v>0.15690026373146759</v>
      </c>
    </row>
    <row r="51" spans="2:16" hidden="1" outlineLevel="1" x14ac:dyDescent="0.25">
      <c r="B51" s="79" t="s">
        <v>41</v>
      </c>
      <c r="C51" s="80">
        <v>3657065</v>
      </c>
      <c r="D51" s="81">
        <f t="shared" si="15"/>
        <v>0.1506685054381256</v>
      </c>
      <c r="E51" s="82">
        <v>1346616</v>
      </c>
      <c r="F51" s="83">
        <f t="shared" si="12"/>
        <v>0.18307587286610039</v>
      </c>
      <c r="G51" s="80">
        <v>1159384</v>
      </c>
      <c r="H51" s="81">
        <f t="shared" si="13"/>
        <v>0.14445458987507953</v>
      </c>
      <c r="I51" s="82">
        <v>553005</v>
      </c>
      <c r="J51" s="83">
        <f t="shared" si="14"/>
        <v>0.13452748280785842</v>
      </c>
    </row>
    <row r="52" spans="2:16" hidden="1" outlineLevel="1" x14ac:dyDescent="0.25">
      <c r="B52" s="79" t="s">
        <v>42</v>
      </c>
      <c r="C52" s="80">
        <v>3577582</v>
      </c>
      <c r="D52" s="81">
        <f>C52/C65-1</f>
        <v>0.17311309370786399</v>
      </c>
      <c r="E52" s="82">
        <v>1316062</v>
      </c>
      <c r="F52" s="83">
        <f t="shared" si="12"/>
        <v>0.21722683285284727</v>
      </c>
      <c r="G52" s="80">
        <v>1123275</v>
      </c>
      <c r="H52" s="81">
        <f t="shared" si="13"/>
        <v>0.19382149351636246</v>
      </c>
      <c r="I52" s="82">
        <v>533909</v>
      </c>
      <c r="J52" s="83">
        <f t="shared" si="14"/>
        <v>2.1569505353630447E-2</v>
      </c>
    </row>
    <row r="53" spans="2:16" hidden="1" outlineLevel="1" x14ac:dyDescent="0.25">
      <c r="B53" s="79" t="s">
        <v>43</v>
      </c>
      <c r="C53" s="80">
        <v>3415932</v>
      </c>
      <c r="D53" s="81">
        <f t="shared" si="15"/>
        <v>5.8338344739510717E-2</v>
      </c>
      <c r="E53" s="82">
        <v>1266965</v>
      </c>
      <c r="F53" s="83">
        <f t="shared" si="12"/>
        <v>8.9998322371392492E-2</v>
      </c>
      <c r="G53" s="80">
        <v>1116370</v>
      </c>
      <c r="H53" s="81">
        <f t="shared" si="13"/>
        <v>9.1681620160079857E-2</v>
      </c>
      <c r="I53" s="82">
        <v>520157</v>
      </c>
      <c r="J53" s="83">
        <f t="shared" si="14"/>
        <v>-4.7212839694320885E-2</v>
      </c>
    </row>
    <row r="54" spans="2:16" ht="15" customHeight="1" collapsed="1" x14ac:dyDescent="0.25">
      <c r="B54" s="32">
        <v>2011</v>
      </c>
      <c r="C54" s="88">
        <v>40230487</v>
      </c>
      <c r="D54" s="89">
        <f>C54/C67-1</f>
        <v>0.11043781800147245</v>
      </c>
      <c r="E54" s="88">
        <v>15355866</v>
      </c>
      <c r="F54" s="89">
        <f>E54/E67-1</f>
        <v>0.12129901828523426</v>
      </c>
      <c r="G54" s="88">
        <v>12823569</v>
      </c>
      <c r="H54" s="89">
        <f>G54/G67-1</f>
        <v>0.10600887286283589</v>
      </c>
      <c r="I54" s="88">
        <v>5397757</v>
      </c>
      <c r="J54" s="89">
        <f>I54/I67-1</f>
        <v>5.4957801742654633E-2</v>
      </c>
      <c r="M54" s="78"/>
      <c r="N54" s="78"/>
      <c r="O54" s="78"/>
      <c r="P54" s="78"/>
    </row>
    <row r="55" spans="2:16" hidden="1" outlineLevel="1" x14ac:dyDescent="0.25">
      <c r="B55" s="79" t="s">
        <v>32</v>
      </c>
      <c r="C55" s="80">
        <v>3039598</v>
      </c>
      <c r="D55" s="81">
        <f>C55/C68-1</f>
        <v>6.4640757384912817E-3</v>
      </c>
      <c r="E55" s="82">
        <v>1136712</v>
      </c>
      <c r="F55" s="83">
        <f>E55/E68-1</f>
        <v>2.0222028557298932E-2</v>
      </c>
      <c r="G55" s="80">
        <v>972231</v>
      </c>
      <c r="H55" s="81">
        <f>G55/G68-1</f>
        <v>6.1057422090288416E-2</v>
      </c>
      <c r="I55" s="82">
        <v>446812</v>
      </c>
      <c r="J55" s="83">
        <f>I55/I68-1</f>
        <v>-0.11982854058568837</v>
      </c>
    </row>
    <row r="56" spans="2:16" hidden="1" outlineLevel="1" x14ac:dyDescent="0.25">
      <c r="B56" s="79" t="s">
        <v>33</v>
      </c>
      <c r="C56" s="80">
        <v>3220843</v>
      </c>
      <c r="D56" s="81">
        <f t="shared" ref="D56:F106" si="16">C56/C69-1</f>
        <v>7.4448105062862036E-2</v>
      </c>
      <c r="E56" s="82">
        <v>1217507</v>
      </c>
      <c r="F56" s="83">
        <f t="shared" si="16"/>
        <v>6.7316374423827874E-2</v>
      </c>
      <c r="G56" s="80">
        <v>1034902</v>
      </c>
      <c r="H56" s="81">
        <f t="shared" ref="H56:H66" si="17">G56/G69-1</f>
        <v>0.16204480864867787</v>
      </c>
      <c r="I56" s="82">
        <v>445278</v>
      </c>
      <c r="J56" s="83">
        <f t="shared" ref="J56:J66" si="18">I56/I69-1</f>
        <v>-8.6603609868368459E-2</v>
      </c>
    </row>
    <row r="57" spans="2:16" hidden="1" outlineLevel="1" x14ac:dyDescent="0.25">
      <c r="B57" s="79" t="s">
        <v>34</v>
      </c>
      <c r="C57" s="80">
        <v>3061159</v>
      </c>
      <c r="D57" s="81">
        <f t="shared" si="16"/>
        <v>6.3841048647435006E-2</v>
      </c>
      <c r="E57" s="82">
        <v>1172998</v>
      </c>
      <c r="F57" s="83">
        <f t="shared" si="16"/>
        <v>6.7908343628545698E-2</v>
      </c>
      <c r="G57" s="80">
        <v>1051574</v>
      </c>
      <c r="H57" s="81">
        <f t="shared" si="17"/>
        <v>0.12665906685123351</v>
      </c>
      <c r="I57" s="82">
        <v>342522</v>
      </c>
      <c r="J57" s="83">
        <f t="shared" si="18"/>
        <v>-8.60523198104447E-2</v>
      </c>
    </row>
    <row r="58" spans="2:16" hidden="1" outlineLevel="1" x14ac:dyDescent="0.25">
      <c r="B58" s="79" t="s">
        <v>35</v>
      </c>
      <c r="C58" s="80">
        <v>2770589</v>
      </c>
      <c r="D58" s="81">
        <f t="shared" si="16"/>
        <v>1.9562233433795928E-2</v>
      </c>
      <c r="E58" s="82">
        <v>1079904</v>
      </c>
      <c r="F58" s="83">
        <f t="shared" si="16"/>
        <v>2.1019749033726942E-2</v>
      </c>
      <c r="G58" s="80">
        <v>894397</v>
      </c>
      <c r="H58" s="81">
        <f t="shared" si="17"/>
        <v>5.5148941190349854E-2</v>
      </c>
      <c r="I58" s="82">
        <v>344876</v>
      </c>
      <c r="J58" s="83">
        <f t="shared" si="18"/>
        <v>-0.11994488108604673</v>
      </c>
    </row>
    <row r="59" spans="2:16" hidden="1" outlineLevel="1" x14ac:dyDescent="0.25">
      <c r="B59" s="79" t="s">
        <v>36</v>
      </c>
      <c r="C59" s="80">
        <v>3603737</v>
      </c>
      <c r="D59" s="81">
        <f t="shared" si="16"/>
        <v>9.482941182402671E-3</v>
      </c>
      <c r="E59" s="82">
        <v>1388987</v>
      </c>
      <c r="F59" s="83">
        <f t="shared" si="16"/>
        <v>-5.6241109416018675E-3</v>
      </c>
      <c r="G59" s="80">
        <v>1165063</v>
      </c>
      <c r="H59" s="81">
        <f t="shared" si="17"/>
        <v>6.6312834692007883E-2</v>
      </c>
      <c r="I59" s="82">
        <v>446560</v>
      </c>
      <c r="J59" s="83">
        <f t="shared" si="18"/>
        <v>-0.20802333933369399</v>
      </c>
    </row>
    <row r="60" spans="2:16" hidden="1" outlineLevel="1" x14ac:dyDescent="0.25">
      <c r="B60" s="79" t="s">
        <v>37</v>
      </c>
      <c r="C60" s="80">
        <v>3253452</v>
      </c>
      <c r="D60" s="81">
        <f t="shared" si="16"/>
        <v>2.3377128292525029E-2</v>
      </c>
      <c r="E60" s="82">
        <v>1306347</v>
      </c>
      <c r="F60" s="83">
        <f t="shared" si="16"/>
        <v>6.2691066817865959E-2</v>
      </c>
      <c r="G60" s="80">
        <v>1077779</v>
      </c>
      <c r="H60" s="81">
        <f t="shared" si="17"/>
        <v>5.9954800081823967E-2</v>
      </c>
      <c r="I60" s="82">
        <v>371772</v>
      </c>
      <c r="J60" s="83">
        <f t="shared" si="18"/>
        <v>-0.18210977890221103</v>
      </c>
    </row>
    <row r="61" spans="2:16" hidden="1" outlineLevel="1" x14ac:dyDescent="0.25">
      <c r="B61" s="79" t="s">
        <v>38</v>
      </c>
      <c r="C61" s="80">
        <v>2661272</v>
      </c>
      <c r="D61" s="81">
        <f t="shared" si="16"/>
        <v>3.607557089287261E-2</v>
      </c>
      <c r="E61" s="82">
        <v>996641</v>
      </c>
      <c r="F61" s="83">
        <f t="shared" si="16"/>
        <v>2.8320468678580957E-2</v>
      </c>
      <c r="G61" s="80">
        <v>841798</v>
      </c>
      <c r="H61" s="81">
        <f t="shared" si="17"/>
        <v>3.9864019359453051E-2</v>
      </c>
      <c r="I61" s="82">
        <v>411220</v>
      </c>
      <c r="J61" s="83">
        <f t="shared" si="18"/>
        <v>1.8269521248408971E-2</v>
      </c>
      <c r="L61" s="84"/>
      <c r="M61" s="84"/>
      <c r="N61" s="84"/>
    </row>
    <row r="62" spans="2:16" hidden="1" outlineLevel="1" x14ac:dyDescent="0.25">
      <c r="B62" s="79" t="s">
        <v>39</v>
      </c>
      <c r="C62" s="80">
        <v>2458602</v>
      </c>
      <c r="D62" s="81">
        <f t="shared" si="16"/>
        <v>1.4648129592242709E-2</v>
      </c>
      <c r="E62" s="82">
        <v>952550</v>
      </c>
      <c r="F62" s="83">
        <f t="shared" si="16"/>
        <v>5.6023396480771925E-2</v>
      </c>
      <c r="G62" s="80">
        <v>758111</v>
      </c>
      <c r="H62" s="81">
        <f t="shared" si="17"/>
        <v>1.3876573919904711E-2</v>
      </c>
      <c r="I62" s="82">
        <v>375761</v>
      </c>
      <c r="J62" s="83">
        <f t="shared" si="18"/>
        <v>-6.123107523355098E-3</v>
      </c>
    </row>
    <row r="63" spans="2:16" hidden="1" outlineLevel="1" x14ac:dyDescent="0.25">
      <c r="B63" s="79" t="s">
        <v>40</v>
      </c>
      <c r="C63" s="80">
        <v>2704646</v>
      </c>
      <c r="D63" s="81">
        <f t="shared" si="16"/>
        <v>-7.3257212835748375E-2</v>
      </c>
      <c r="E63" s="82">
        <v>1061280</v>
      </c>
      <c r="F63" s="83">
        <f t="shared" si="16"/>
        <v>-3.62592387094548E-2</v>
      </c>
      <c r="G63" s="80">
        <v>822032</v>
      </c>
      <c r="H63" s="81">
        <f t="shared" si="17"/>
        <v>-8.4832298150475771E-2</v>
      </c>
      <c r="I63" s="82">
        <v>375761</v>
      </c>
      <c r="J63" s="83">
        <f t="shared" si="18"/>
        <v>-0.16679749170702285</v>
      </c>
    </row>
    <row r="64" spans="2:16" hidden="1" outlineLevel="1" x14ac:dyDescent="0.25">
      <c r="B64" s="79" t="s">
        <v>41</v>
      </c>
      <c r="C64" s="80">
        <v>3178209</v>
      </c>
      <c r="D64" s="81">
        <f t="shared" si="16"/>
        <v>-3.2647373846854788E-2</v>
      </c>
      <c r="E64" s="82">
        <v>1138233</v>
      </c>
      <c r="F64" s="83">
        <f t="shared" si="16"/>
        <v>-1.7154822554183546E-2</v>
      </c>
      <c r="G64" s="80">
        <v>1013045</v>
      </c>
      <c r="H64" s="81">
        <f t="shared" si="17"/>
        <v>-2.182026045654728E-2</v>
      </c>
      <c r="I64" s="82">
        <v>487432</v>
      </c>
      <c r="J64" s="83">
        <f t="shared" si="18"/>
        <v>-0.10964006174023433</v>
      </c>
    </row>
    <row r="65" spans="2:15" hidden="1" outlineLevel="1" x14ac:dyDescent="0.25">
      <c r="B65" s="79" t="s">
        <v>42</v>
      </c>
      <c r="C65" s="80">
        <v>3049648</v>
      </c>
      <c r="D65" s="81">
        <f t="shared" si="16"/>
        <v>-3.0898829095330149E-2</v>
      </c>
      <c r="E65" s="82">
        <v>1081197</v>
      </c>
      <c r="F65" s="83">
        <f t="shared" si="16"/>
        <v>-2.5021980350693696E-2</v>
      </c>
      <c r="G65" s="80">
        <v>940907</v>
      </c>
      <c r="H65" s="81">
        <f t="shared" si="17"/>
        <v>-6.0253586820276928E-2</v>
      </c>
      <c r="I65" s="82">
        <v>522636</v>
      </c>
      <c r="J65" s="83">
        <f t="shared" si="18"/>
        <v>-1.6238661453931491E-2</v>
      </c>
    </row>
    <row r="66" spans="2:15" hidden="1" outlineLevel="1" x14ac:dyDescent="0.25">
      <c r="B66" s="79" t="s">
        <v>43</v>
      </c>
      <c r="C66" s="80">
        <v>3227637</v>
      </c>
      <c r="D66" s="81">
        <f t="shared" si="16"/>
        <v>-5.6395205550938021E-2</v>
      </c>
      <c r="E66" s="82">
        <v>1162355</v>
      </c>
      <c r="F66" s="83">
        <f t="shared" si="16"/>
        <v>-6.4817630768884138E-2</v>
      </c>
      <c r="G66" s="80">
        <v>1022615</v>
      </c>
      <c r="H66" s="81">
        <f t="shared" si="17"/>
        <v>-5.5476328141885189E-2</v>
      </c>
      <c r="I66" s="82">
        <v>545932</v>
      </c>
      <c r="J66" s="83">
        <f t="shared" si="18"/>
        <v>-8.1423600594961676E-2</v>
      </c>
    </row>
    <row r="67" spans="2:15" collapsed="1" x14ac:dyDescent="0.25">
      <c r="B67" s="32">
        <v>2010</v>
      </c>
      <c r="C67" s="88">
        <v>36229392</v>
      </c>
      <c r="D67" s="89">
        <f>C67/C80-1</f>
        <v>2.8979059372828964E-3</v>
      </c>
      <c r="E67" s="88">
        <v>13694711</v>
      </c>
      <c r="F67" s="89">
        <f>E67/E80-1</f>
        <v>1.2961071591193862E-2</v>
      </c>
      <c r="G67" s="88">
        <v>11594454</v>
      </c>
      <c r="H67" s="89">
        <f>G67/G80-1</f>
        <v>2.8574515770976694E-2</v>
      </c>
      <c r="I67" s="88">
        <v>5116562</v>
      </c>
      <c r="J67" s="89">
        <f>I67/I80-1</f>
        <v>-0.10016953504486348</v>
      </c>
    </row>
    <row r="68" spans="2:15" ht="15" hidden="1" customHeight="1" outlineLevel="1" x14ac:dyDescent="0.25">
      <c r="B68" s="79" t="s">
        <v>32</v>
      </c>
      <c r="C68" s="80">
        <v>3020076</v>
      </c>
      <c r="D68" s="81">
        <f t="shared" si="16"/>
        <v>-0.10062421660235699</v>
      </c>
      <c r="E68" s="82">
        <v>1114181</v>
      </c>
      <c r="F68" s="83">
        <f t="shared" si="16"/>
        <v>-9.2075037504899426E-2</v>
      </c>
      <c r="G68" s="80">
        <v>916285</v>
      </c>
      <c r="H68" s="81">
        <f t="shared" ref="H68:H106" si="19">G68/G81-1</f>
        <v>-0.12024590887968012</v>
      </c>
      <c r="I68" s="82">
        <v>507642</v>
      </c>
      <c r="J68" s="83">
        <f t="shared" ref="J68:J106" si="20">I68/I81-1</f>
        <v>-0.12698887673607528</v>
      </c>
      <c r="L68" s="84"/>
      <c r="M68" s="84"/>
      <c r="N68" s="84"/>
    </row>
    <row r="69" spans="2:15" ht="15" hidden="1" customHeight="1" outlineLevel="1" x14ac:dyDescent="0.25">
      <c r="B69" s="79" t="s">
        <v>33</v>
      </c>
      <c r="C69" s="80">
        <v>2997672</v>
      </c>
      <c r="D69" s="81">
        <f t="shared" si="16"/>
        <v>-0.11885319628502189</v>
      </c>
      <c r="E69" s="82">
        <v>1140718</v>
      </c>
      <c r="F69" s="83">
        <f t="shared" si="16"/>
        <v>-9.1916617178084081E-2</v>
      </c>
      <c r="G69" s="80">
        <v>890587</v>
      </c>
      <c r="H69" s="81">
        <f t="shared" si="19"/>
        <v>-0.16278385482275881</v>
      </c>
      <c r="I69" s="82">
        <v>487497</v>
      </c>
      <c r="J69" s="83">
        <f t="shared" si="20"/>
        <v>-0.11267867121220665</v>
      </c>
      <c r="M69" s="84"/>
      <c r="N69" s="84"/>
      <c r="O69" s="84"/>
    </row>
    <row r="70" spans="2:15" ht="15" hidden="1" customHeight="1" outlineLevel="1" x14ac:dyDescent="0.25">
      <c r="B70" s="79" t="s">
        <v>34</v>
      </c>
      <c r="C70" s="80">
        <v>2877459</v>
      </c>
      <c r="D70" s="81">
        <f t="shared" si="16"/>
        <v>-0.12571846305344481</v>
      </c>
      <c r="E70" s="82">
        <v>1098407</v>
      </c>
      <c r="F70" s="83">
        <f t="shared" si="16"/>
        <v>-0.14627355913207107</v>
      </c>
      <c r="G70" s="80">
        <v>933356</v>
      </c>
      <c r="H70" s="81">
        <f t="shared" si="19"/>
        <v>-9.4199361231962486E-2</v>
      </c>
      <c r="I70" s="82">
        <v>374772</v>
      </c>
      <c r="J70" s="83">
        <f t="shared" si="20"/>
        <v>-0.21729922998043105</v>
      </c>
    </row>
    <row r="71" spans="2:15" ht="15" hidden="1" customHeight="1" outlineLevel="1" x14ac:dyDescent="0.25">
      <c r="B71" s="79" t="s">
        <v>35</v>
      </c>
      <c r="C71" s="80">
        <v>2717430</v>
      </c>
      <c r="D71" s="81">
        <f t="shared" si="16"/>
        <v>-0.11981197986997827</v>
      </c>
      <c r="E71" s="82">
        <v>1057672</v>
      </c>
      <c r="F71" s="83">
        <f t="shared" si="16"/>
        <v>-0.1130276103356781</v>
      </c>
      <c r="G71" s="80">
        <v>847650</v>
      </c>
      <c r="H71" s="81">
        <f t="shared" si="19"/>
        <v>-9.9423095311454213E-2</v>
      </c>
      <c r="I71" s="82">
        <v>391880</v>
      </c>
      <c r="J71" s="83">
        <f t="shared" si="20"/>
        <v>-0.22710382858540357</v>
      </c>
    </row>
    <row r="72" spans="2:15" ht="15" hidden="1" customHeight="1" outlineLevel="1" x14ac:dyDescent="0.25">
      <c r="B72" s="79" t="s">
        <v>36</v>
      </c>
      <c r="C72" s="80">
        <v>3569884</v>
      </c>
      <c r="D72" s="81">
        <f t="shared" si="16"/>
        <v>-0.14115038584531348</v>
      </c>
      <c r="E72" s="82">
        <v>1396843</v>
      </c>
      <c r="F72" s="83">
        <f t="shared" si="16"/>
        <v>-0.12639381489850454</v>
      </c>
      <c r="G72" s="80">
        <v>1092609</v>
      </c>
      <c r="H72" s="81">
        <f t="shared" si="19"/>
        <v>-0.11538875696384754</v>
      </c>
      <c r="I72" s="82">
        <v>563855</v>
      </c>
      <c r="J72" s="83">
        <f t="shared" si="20"/>
        <v>-0.24445590856101518</v>
      </c>
    </row>
    <row r="73" spans="2:15" ht="15" hidden="1" customHeight="1" outlineLevel="1" x14ac:dyDescent="0.25">
      <c r="B73" s="79" t="s">
        <v>37</v>
      </c>
      <c r="C73" s="80">
        <v>3179133</v>
      </c>
      <c r="D73" s="81">
        <f t="shared" si="16"/>
        <v>-0.16385121540279957</v>
      </c>
      <c r="E73" s="82">
        <v>1229282</v>
      </c>
      <c r="F73" s="83">
        <f t="shared" si="16"/>
        <v>-0.17766683546607032</v>
      </c>
      <c r="G73" s="80">
        <v>1016816</v>
      </c>
      <c r="H73" s="81">
        <f t="shared" si="19"/>
        <v>-0.13327628003395919</v>
      </c>
      <c r="I73" s="82">
        <v>454550</v>
      </c>
      <c r="J73" s="83">
        <f t="shared" si="20"/>
        <v>-0.24326043128578301</v>
      </c>
      <c r="M73" s="78"/>
      <c r="N73" s="78"/>
      <c r="O73" s="78"/>
    </row>
    <row r="74" spans="2:15" ht="15" hidden="1" customHeight="1" outlineLevel="1" x14ac:dyDescent="0.25">
      <c r="B74" s="79" t="s">
        <v>38</v>
      </c>
      <c r="C74" s="80">
        <v>2568608</v>
      </c>
      <c r="D74" s="81">
        <f t="shared" si="16"/>
        <v>-0.16802419155012427</v>
      </c>
      <c r="E74" s="82">
        <v>969193</v>
      </c>
      <c r="F74" s="83">
        <f t="shared" si="16"/>
        <v>-0.20338817271116283</v>
      </c>
      <c r="G74" s="80">
        <v>809527</v>
      </c>
      <c r="H74" s="81">
        <f t="shared" si="19"/>
        <v>-0.18128786859779866</v>
      </c>
      <c r="I74" s="82">
        <v>403842</v>
      </c>
      <c r="J74" s="83">
        <f t="shared" si="20"/>
        <v>-0.20322858134983268</v>
      </c>
    </row>
    <row r="75" spans="2:15" ht="15" hidden="1" customHeight="1" outlineLevel="1" x14ac:dyDescent="0.25">
      <c r="B75" s="79" t="s">
        <v>39</v>
      </c>
      <c r="C75" s="80">
        <v>2423108</v>
      </c>
      <c r="D75" s="81">
        <f t="shared" si="16"/>
        <v>-0.18381636922596034</v>
      </c>
      <c r="E75" s="82">
        <v>902016</v>
      </c>
      <c r="F75" s="83">
        <f t="shared" si="16"/>
        <v>-0.24811887179820602</v>
      </c>
      <c r="G75" s="80">
        <v>747735</v>
      </c>
      <c r="H75" s="81">
        <f t="shared" si="19"/>
        <v>-0.15025961495845819</v>
      </c>
      <c r="I75" s="82">
        <v>378076</v>
      </c>
      <c r="J75" s="83">
        <f t="shared" si="20"/>
        <v>-0.25850731047196918</v>
      </c>
    </row>
    <row r="76" spans="2:15" ht="15" hidden="1" customHeight="1" outlineLevel="1" x14ac:dyDescent="0.25">
      <c r="B76" s="79" t="s">
        <v>40</v>
      </c>
      <c r="C76" s="80">
        <v>2918443</v>
      </c>
      <c r="D76" s="81">
        <f t="shared" si="16"/>
        <v>-0.13583689398582843</v>
      </c>
      <c r="E76" s="82">
        <v>1101209</v>
      </c>
      <c r="F76" s="83">
        <f t="shared" si="16"/>
        <v>-0.16406812804258264</v>
      </c>
      <c r="G76" s="80">
        <v>898231</v>
      </c>
      <c r="H76" s="81">
        <f t="shared" si="19"/>
        <v>-8.3659359930302601E-2</v>
      </c>
      <c r="I76" s="82">
        <v>450984</v>
      </c>
      <c r="J76" s="83">
        <f t="shared" si="20"/>
        <v>-0.26445855052419376</v>
      </c>
    </row>
    <row r="77" spans="2:15" ht="15" hidden="1" customHeight="1" outlineLevel="1" x14ac:dyDescent="0.25">
      <c r="B77" s="79" t="s">
        <v>41</v>
      </c>
      <c r="C77" s="80">
        <v>3285471</v>
      </c>
      <c r="D77" s="81">
        <f t="shared" si="16"/>
        <v>-0.17517913745897196</v>
      </c>
      <c r="E77" s="82">
        <v>1158100</v>
      </c>
      <c r="F77" s="83">
        <f t="shared" si="16"/>
        <v>-0.23331495125217727</v>
      </c>
      <c r="G77" s="80">
        <v>1035643</v>
      </c>
      <c r="H77" s="81">
        <f t="shared" si="19"/>
        <v>-0.16210452223089711</v>
      </c>
      <c r="I77" s="82">
        <v>547455</v>
      </c>
      <c r="J77" s="83">
        <f t="shared" si="20"/>
        <v>-0.17383614503649758</v>
      </c>
    </row>
    <row r="78" spans="2:15" ht="15" hidden="1" customHeight="1" outlineLevel="1" x14ac:dyDescent="0.25">
      <c r="B78" s="79" t="s">
        <v>42</v>
      </c>
      <c r="C78" s="80">
        <v>3146883</v>
      </c>
      <c r="D78" s="81">
        <f t="shared" si="16"/>
        <v>-0.16047434562851515</v>
      </c>
      <c r="E78" s="82">
        <v>1108945</v>
      </c>
      <c r="F78" s="83">
        <f t="shared" si="16"/>
        <v>-0.20602548433773582</v>
      </c>
      <c r="G78" s="80">
        <v>1001235</v>
      </c>
      <c r="H78" s="81">
        <f t="shared" si="19"/>
        <v>-0.16602043561664603</v>
      </c>
      <c r="I78" s="82">
        <v>531263</v>
      </c>
      <c r="J78" s="83">
        <f t="shared" si="20"/>
        <v>-0.16080813186639598</v>
      </c>
    </row>
    <row r="79" spans="2:15" ht="15" hidden="1" customHeight="1" outlineLevel="1" x14ac:dyDescent="0.25">
      <c r="B79" s="79" t="s">
        <v>43</v>
      </c>
      <c r="C79" s="80">
        <v>3420539</v>
      </c>
      <c r="D79" s="81">
        <f t="shared" si="16"/>
        <v>-9.9811253323199511E-2</v>
      </c>
      <c r="E79" s="82">
        <v>1242918</v>
      </c>
      <c r="F79" s="83">
        <f t="shared" si="16"/>
        <v>-0.14317681089085155</v>
      </c>
      <c r="G79" s="80">
        <v>1082678</v>
      </c>
      <c r="H79" s="81">
        <f t="shared" si="19"/>
        <v>-0.10436098286529238</v>
      </c>
      <c r="I79" s="82">
        <v>594324</v>
      </c>
      <c r="J79" s="83">
        <f t="shared" si="20"/>
        <v>-6.7863041156349002E-2</v>
      </c>
    </row>
    <row r="80" spans="2:15" collapsed="1" x14ac:dyDescent="0.25">
      <c r="B80" s="32">
        <v>2009</v>
      </c>
      <c r="C80" s="88">
        <v>36124706</v>
      </c>
      <c r="D80" s="89">
        <f t="shared" si="16"/>
        <v>-0.1411573422777006</v>
      </c>
      <c r="E80" s="88">
        <v>13519484</v>
      </c>
      <c r="F80" s="89">
        <f t="shared" si="16"/>
        <v>-0.16276246416833373</v>
      </c>
      <c r="G80" s="88">
        <v>11272352</v>
      </c>
      <c r="H80" s="89">
        <f t="shared" si="19"/>
        <v>-0.13153237221397163</v>
      </c>
      <c r="I80" s="88">
        <v>5686140</v>
      </c>
      <c r="J80" s="89">
        <f t="shared" si="20"/>
        <v>-0.1907996498579807</v>
      </c>
    </row>
    <row r="81" spans="2:10" ht="15" hidden="1" customHeight="1" outlineLevel="1" x14ac:dyDescent="0.25">
      <c r="B81" s="79" t="s">
        <v>32</v>
      </c>
      <c r="C81" s="80">
        <v>3357969</v>
      </c>
      <c r="D81" s="81">
        <f t="shared" si="16"/>
        <v>-7.3087376260990933E-2</v>
      </c>
      <c r="E81" s="82">
        <v>1227173</v>
      </c>
      <c r="F81" s="83">
        <f t="shared" si="16"/>
        <v>-9.7680844634016717E-2</v>
      </c>
      <c r="G81" s="80">
        <v>1041524</v>
      </c>
      <c r="H81" s="81">
        <f t="shared" si="19"/>
        <v>-7.734611347096787E-2</v>
      </c>
      <c r="I81" s="82">
        <v>581484</v>
      </c>
      <c r="J81" s="83">
        <f t="shared" si="20"/>
        <v>-7.5771350825550421E-2</v>
      </c>
    </row>
    <row r="82" spans="2:10" ht="15" hidden="1" customHeight="1" outlineLevel="1" x14ac:dyDescent="0.25">
      <c r="B82" s="79" t="s">
        <v>33</v>
      </c>
      <c r="C82" s="80">
        <v>3402012</v>
      </c>
      <c r="D82" s="81">
        <f t="shared" si="16"/>
        <v>-6.7762877199155191E-2</v>
      </c>
      <c r="E82" s="82">
        <v>1256182</v>
      </c>
      <c r="F82" s="83">
        <f t="shared" si="16"/>
        <v>-9.2129046432750328E-2</v>
      </c>
      <c r="G82" s="80">
        <v>1063748</v>
      </c>
      <c r="H82" s="81">
        <f t="shared" si="19"/>
        <v>-5.7954817169829753E-2</v>
      </c>
      <c r="I82" s="82">
        <v>549403</v>
      </c>
      <c r="J82" s="83">
        <f t="shared" si="20"/>
        <v>-9.6544556686010696E-2</v>
      </c>
    </row>
    <row r="83" spans="2:10" ht="15" hidden="1" customHeight="1" outlineLevel="1" x14ac:dyDescent="0.25">
      <c r="B83" s="79" t="s">
        <v>34</v>
      </c>
      <c r="C83" s="80">
        <v>3291227</v>
      </c>
      <c r="D83" s="81">
        <f t="shared" si="16"/>
        <v>-4.4851448513034131E-2</v>
      </c>
      <c r="E83" s="82">
        <v>1286603</v>
      </c>
      <c r="F83" s="83">
        <f t="shared" si="16"/>
        <v>-6.4076357689890395E-2</v>
      </c>
      <c r="G83" s="80">
        <v>1030421</v>
      </c>
      <c r="H83" s="81">
        <f t="shared" si="19"/>
        <v>-6.7350550603041404E-3</v>
      </c>
      <c r="I83" s="82">
        <v>478819</v>
      </c>
      <c r="J83" s="83">
        <f t="shared" si="20"/>
        <v>-7.7478695959601773E-2</v>
      </c>
    </row>
    <row r="84" spans="2:10" ht="15" hidden="1" customHeight="1" outlineLevel="1" x14ac:dyDescent="0.25">
      <c r="B84" s="79" t="s">
        <v>35</v>
      </c>
      <c r="C84" s="80">
        <v>3087329</v>
      </c>
      <c r="D84" s="81">
        <f t="shared" si="16"/>
        <v>-4.1075012121172594E-2</v>
      </c>
      <c r="E84" s="82">
        <v>1192452</v>
      </c>
      <c r="F84" s="83">
        <f t="shared" si="16"/>
        <v>-4.1001741144490844E-2</v>
      </c>
      <c r="G84" s="80">
        <v>941230</v>
      </c>
      <c r="H84" s="81">
        <f t="shared" si="19"/>
        <v>-6.6907985689711458E-3</v>
      </c>
      <c r="I84" s="82">
        <v>507028</v>
      </c>
      <c r="J84" s="83">
        <f t="shared" si="20"/>
        <v>-9.5819958627576862E-2</v>
      </c>
    </row>
    <row r="85" spans="2:10" ht="13.5" hidden="1" customHeight="1" outlineLevel="1" x14ac:dyDescent="0.25">
      <c r="B85" s="79" t="s">
        <v>36</v>
      </c>
      <c r="C85" s="80">
        <v>4156588</v>
      </c>
      <c r="D85" s="81">
        <f t="shared" si="16"/>
        <v>-1.7439634036220064E-2</v>
      </c>
      <c r="E85" s="82">
        <v>1598939</v>
      </c>
      <c r="F85" s="83">
        <f t="shared" si="16"/>
        <v>-2.3279694132551931E-2</v>
      </c>
      <c r="G85" s="80">
        <v>1235129</v>
      </c>
      <c r="H85" s="81">
        <f t="shared" si="19"/>
        <v>1.4205606862704112E-2</v>
      </c>
      <c r="I85" s="82">
        <v>746290</v>
      </c>
      <c r="J85" s="83">
        <f t="shared" si="20"/>
        <v>-3.5677690040457399E-2</v>
      </c>
    </row>
    <row r="86" spans="2:10" ht="13.5" hidden="1" customHeight="1" outlineLevel="1" x14ac:dyDescent="0.25">
      <c r="B86" s="79" t="s">
        <v>37</v>
      </c>
      <c r="C86" s="80">
        <v>3802114</v>
      </c>
      <c r="D86" s="81">
        <f t="shared" si="16"/>
        <v>3.2414452282811146E-2</v>
      </c>
      <c r="E86" s="82">
        <v>1494871</v>
      </c>
      <c r="F86" s="83">
        <f t="shared" si="16"/>
        <v>5.8478364463779631E-2</v>
      </c>
      <c r="G86" s="80">
        <v>1173172</v>
      </c>
      <c r="H86" s="81">
        <f t="shared" si="19"/>
        <v>5.9619947559663711E-2</v>
      </c>
      <c r="I86" s="82">
        <v>600669</v>
      </c>
      <c r="J86" s="83">
        <f t="shared" si="20"/>
        <v>-8.5029474934881E-2</v>
      </c>
    </row>
    <row r="87" spans="2:10" ht="15" hidden="1" customHeight="1" outlineLevel="1" x14ac:dyDescent="0.25">
      <c r="B87" s="79" t="s">
        <v>38</v>
      </c>
      <c r="C87" s="80">
        <v>3087359</v>
      </c>
      <c r="D87" s="81">
        <f t="shared" si="16"/>
        <v>5.3191050247438643E-2</v>
      </c>
      <c r="E87" s="82">
        <v>1216644</v>
      </c>
      <c r="F87" s="83">
        <f t="shared" si="16"/>
        <v>0.10804253505426176</v>
      </c>
      <c r="G87" s="80">
        <v>988781</v>
      </c>
      <c r="H87" s="81">
        <f t="shared" si="19"/>
        <v>0.1353905793382042</v>
      </c>
      <c r="I87" s="82">
        <v>506848</v>
      </c>
      <c r="J87" s="83">
        <f t="shared" si="20"/>
        <v>-2.2996349112722636E-2</v>
      </c>
    </row>
    <row r="88" spans="2:10" ht="15" hidden="1" customHeight="1" outlineLevel="1" x14ac:dyDescent="0.25">
      <c r="B88" s="79" t="s">
        <v>39</v>
      </c>
      <c r="C88" s="80">
        <v>2968827</v>
      </c>
      <c r="D88" s="81">
        <f t="shared" si="16"/>
        <v>9.5694103058083568E-2</v>
      </c>
      <c r="E88" s="82">
        <v>1199679</v>
      </c>
      <c r="F88" s="83">
        <f t="shared" si="16"/>
        <v>0.19350856074096923</v>
      </c>
      <c r="G88" s="80">
        <v>879957</v>
      </c>
      <c r="H88" s="81">
        <f t="shared" si="19"/>
        <v>4.3191420753884824E-2</v>
      </c>
      <c r="I88" s="82">
        <v>509885</v>
      </c>
      <c r="J88" s="83">
        <f t="shared" si="20"/>
        <v>0.18899488616887061</v>
      </c>
    </row>
    <row r="89" spans="2:10" ht="15" hidden="1" customHeight="1" outlineLevel="1" x14ac:dyDescent="0.25">
      <c r="B89" s="79" t="s">
        <v>40</v>
      </c>
      <c r="C89" s="80">
        <v>3377190</v>
      </c>
      <c r="D89" s="81">
        <f t="shared" si="16"/>
        <v>2.2995041009888029E-2</v>
      </c>
      <c r="E89" s="82">
        <v>1317343</v>
      </c>
      <c r="F89" s="83">
        <f t="shared" si="16"/>
        <v>1.5665862775091188E-2</v>
      </c>
      <c r="G89" s="80">
        <v>980237</v>
      </c>
      <c r="H89" s="81">
        <f t="shared" si="19"/>
        <v>6.3934607720127046E-2</v>
      </c>
      <c r="I89" s="82">
        <v>613132</v>
      </c>
      <c r="J89" s="83">
        <f t="shared" si="20"/>
        <v>0.10866361563512017</v>
      </c>
    </row>
    <row r="90" spans="2:10" ht="15" hidden="1" customHeight="1" outlineLevel="1" x14ac:dyDescent="0.25">
      <c r="B90" s="79" t="s">
        <v>41</v>
      </c>
      <c r="C90" s="80">
        <v>3983254</v>
      </c>
      <c r="D90" s="81">
        <f t="shared" si="16"/>
        <v>3.0876709520935686E-2</v>
      </c>
      <c r="E90" s="82">
        <v>1510529</v>
      </c>
      <c r="F90" s="83">
        <f t="shared" si="16"/>
        <v>6.5267447166076353E-2</v>
      </c>
      <c r="G90" s="80">
        <v>1236005</v>
      </c>
      <c r="H90" s="81">
        <f t="shared" si="19"/>
        <v>6.4159244415554317E-2</v>
      </c>
      <c r="I90" s="82">
        <v>662647</v>
      </c>
      <c r="J90" s="83">
        <f t="shared" si="20"/>
        <v>-2.3091211982721793E-2</v>
      </c>
    </row>
    <row r="91" spans="2:10" ht="15" hidden="1" customHeight="1" outlineLevel="1" x14ac:dyDescent="0.25">
      <c r="B91" s="79" t="s">
        <v>42</v>
      </c>
      <c r="C91" s="80">
        <v>3748406</v>
      </c>
      <c r="D91" s="81">
        <f t="shared" si="16"/>
        <v>5.9235601833850238E-2</v>
      </c>
      <c r="E91" s="82">
        <v>1396701</v>
      </c>
      <c r="F91" s="83">
        <f t="shared" si="16"/>
        <v>8.3445489163613606E-2</v>
      </c>
      <c r="G91" s="80">
        <v>1200551</v>
      </c>
      <c r="H91" s="81">
        <f t="shared" si="19"/>
        <v>0.1040351437023932</v>
      </c>
      <c r="I91" s="82">
        <v>633065</v>
      </c>
      <c r="J91" s="83">
        <f t="shared" si="20"/>
        <v>1.6640356638718545E-2</v>
      </c>
    </row>
    <row r="92" spans="2:10" ht="15" hidden="1" customHeight="1" outlineLevel="1" x14ac:dyDescent="0.25">
      <c r="B92" s="79" t="s">
        <v>43</v>
      </c>
      <c r="C92" s="80">
        <v>3799802</v>
      </c>
      <c r="D92" s="81">
        <f t="shared" si="16"/>
        <v>1.5006585866151667E-2</v>
      </c>
      <c r="E92" s="82">
        <v>1450612</v>
      </c>
      <c r="F92" s="83">
        <f t="shared" si="16"/>
        <v>3.2811757979732681E-2</v>
      </c>
      <c r="G92" s="80">
        <v>1208833</v>
      </c>
      <c r="H92" s="81">
        <f t="shared" si="19"/>
        <v>6.4048926605690282E-2</v>
      </c>
      <c r="I92" s="82">
        <v>637593</v>
      </c>
      <c r="J92" s="83">
        <f t="shared" si="20"/>
        <v>-8.9654175494007227E-3</v>
      </c>
    </row>
    <row r="93" spans="2:10" collapsed="1" x14ac:dyDescent="0.25">
      <c r="B93" s="32">
        <v>2008</v>
      </c>
      <c r="C93" s="88">
        <v>42062077</v>
      </c>
      <c r="D93" s="89">
        <f t="shared" si="16"/>
        <v>2.9322277811290043E-3</v>
      </c>
      <c r="E93" s="88">
        <v>16147728</v>
      </c>
      <c r="F93" s="89">
        <f t="shared" si="16"/>
        <v>1.411494936624913E-2</v>
      </c>
      <c r="G93" s="88">
        <v>12979588</v>
      </c>
      <c r="H93" s="89">
        <f t="shared" si="19"/>
        <v>3.1050786105855765E-2</v>
      </c>
      <c r="I93" s="88">
        <v>7026863</v>
      </c>
      <c r="J93" s="89">
        <f t="shared" si="20"/>
        <v>-2.3026275085405223E-2</v>
      </c>
    </row>
    <row r="94" spans="2:10" ht="15" hidden="1" customHeight="1" outlineLevel="1" x14ac:dyDescent="0.25">
      <c r="B94" s="79" t="s">
        <v>32</v>
      </c>
      <c r="C94" s="80">
        <v>3622746</v>
      </c>
      <c r="D94" s="81">
        <f t="shared" si="16"/>
        <v>1.0631483921937912E-2</v>
      </c>
      <c r="E94" s="82">
        <v>1360021</v>
      </c>
      <c r="F94" s="83">
        <f t="shared" si="16"/>
        <v>3.7176087664429813E-2</v>
      </c>
      <c r="G94" s="80">
        <v>1128835</v>
      </c>
      <c r="H94" s="81">
        <f t="shared" si="19"/>
        <v>8.9468862422630302E-3</v>
      </c>
      <c r="I94" s="82">
        <v>629156</v>
      </c>
      <c r="J94" s="83">
        <f t="shared" si="20"/>
        <v>3.0739212277991479E-2</v>
      </c>
    </row>
    <row r="95" spans="2:10" ht="15" hidden="1" customHeight="1" outlineLevel="1" x14ac:dyDescent="0.25">
      <c r="B95" s="79" t="s">
        <v>33</v>
      </c>
      <c r="C95" s="80">
        <v>3649299</v>
      </c>
      <c r="D95" s="81">
        <f t="shared" si="16"/>
        <v>1.7668444628620383E-2</v>
      </c>
      <c r="E95" s="82">
        <v>1383657</v>
      </c>
      <c r="F95" s="83">
        <f t="shared" si="16"/>
        <v>4.4559545594549999E-2</v>
      </c>
      <c r="G95" s="80">
        <v>1129190</v>
      </c>
      <c r="H95" s="81">
        <f t="shared" si="19"/>
        <v>3.1531790772221457E-2</v>
      </c>
      <c r="I95" s="82">
        <v>608113</v>
      </c>
      <c r="J95" s="83">
        <f t="shared" si="20"/>
        <v>8.5244281253058496E-3</v>
      </c>
    </row>
    <row r="96" spans="2:10" ht="15" hidden="1" customHeight="1" outlineLevel="1" x14ac:dyDescent="0.25">
      <c r="B96" s="79" t="s">
        <v>34</v>
      </c>
      <c r="C96" s="80">
        <v>3445775</v>
      </c>
      <c r="D96" s="81">
        <f t="shared" si="16"/>
        <v>-6.5837034579028564E-2</v>
      </c>
      <c r="E96" s="82">
        <v>1374688</v>
      </c>
      <c r="F96" s="83">
        <f t="shared" si="16"/>
        <v>-2.2951285732561888E-2</v>
      </c>
      <c r="G96" s="80">
        <v>1037408</v>
      </c>
      <c r="H96" s="81">
        <f t="shared" si="19"/>
        <v>-0.10735339291722135</v>
      </c>
      <c r="I96" s="82">
        <v>519033</v>
      </c>
      <c r="J96" s="83">
        <f t="shared" si="20"/>
        <v>-7.8429701440860811E-2</v>
      </c>
    </row>
    <row r="97" spans="2:12" ht="15" hidden="1" customHeight="1" outlineLevel="1" x14ac:dyDescent="0.25">
      <c r="B97" s="79" t="s">
        <v>35</v>
      </c>
      <c r="C97" s="80">
        <v>3219573</v>
      </c>
      <c r="D97" s="81">
        <f t="shared" si="16"/>
        <v>-7.6750556819058402E-2</v>
      </c>
      <c r="E97" s="82">
        <v>1243435</v>
      </c>
      <c r="F97" s="83">
        <f t="shared" si="16"/>
        <v>-5.5843672644990794E-2</v>
      </c>
      <c r="G97" s="80">
        <v>947570</v>
      </c>
      <c r="H97" s="81">
        <f t="shared" si="19"/>
        <v>-9.0699720848643195E-2</v>
      </c>
      <c r="I97" s="82">
        <v>560760</v>
      </c>
      <c r="J97" s="83">
        <f t="shared" si="20"/>
        <v>-9.3703635464445378E-2</v>
      </c>
    </row>
    <row r="98" spans="2:12" ht="15" hidden="1" customHeight="1" outlineLevel="1" x14ac:dyDescent="0.25">
      <c r="B98" s="79" t="s">
        <v>36</v>
      </c>
      <c r="C98" s="80">
        <v>4230364</v>
      </c>
      <c r="D98" s="81">
        <f t="shared" si="16"/>
        <v>-6.9784562610975764E-2</v>
      </c>
      <c r="E98" s="82">
        <v>1637049</v>
      </c>
      <c r="F98" s="83">
        <f t="shared" si="16"/>
        <v>-5.6503218570596148E-2</v>
      </c>
      <c r="G98" s="80">
        <v>1217829</v>
      </c>
      <c r="H98" s="81">
        <f t="shared" si="19"/>
        <v>-9.9613178545604586E-2</v>
      </c>
      <c r="I98" s="82">
        <v>773901</v>
      </c>
      <c r="J98" s="83">
        <f t="shared" si="20"/>
        <v>-1.3515546128509248E-2</v>
      </c>
    </row>
    <row r="99" spans="2:12" ht="15" hidden="1" customHeight="1" outlineLevel="1" x14ac:dyDescent="0.25">
      <c r="B99" s="79" t="s">
        <v>37</v>
      </c>
      <c r="C99" s="80">
        <v>3682740</v>
      </c>
      <c r="D99" s="81">
        <f t="shared" si="16"/>
        <v>-8.5730656550322304E-2</v>
      </c>
      <c r="E99" s="82">
        <v>1412283</v>
      </c>
      <c r="F99" s="83">
        <f t="shared" si="16"/>
        <v>-7.5245645947676687E-2</v>
      </c>
      <c r="G99" s="80">
        <v>1107163</v>
      </c>
      <c r="H99" s="81">
        <f t="shared" si="19"/>
        <v>-8.1355676253345832E-2</v>
      </c>
      <c r="I99" s="82">
        <v>656490</v>
      </c>
      <c r="J99" s="83">
        <f t="shared" si="20"/>
        <v>-7.6680951490201932E-2</v>
      </c>
    </row>
    <row r="100" spans="2:12" ht="15" hidden="1" customHeight="1" outlineLevel="1" thickBot="1" x14ac:dyDescent="0.25">
      <c r="B100" s="79" t="s">
        <v>38</v>
      </c>
      <c r="C100" s="80">
        <v>2931433</v>
      </c>
      <c r="D100" s="81">
        <f t="shared" si="16"/>
        <v>-7.9909843855735074E-2</v>
      </c>
      <c r="E100" s="82">
        <v>1098012</v>
      </c>
      <c r="F100" s="83">
        <f t="shared" si="16"/>
        <v>-8.5760246991909317E-2</v>
      </c>
      <c r="G100" s="80">
        <v>870873</v>
      </c>
      <c r="H100" s="81">
        <f t="shared" si="19"/>
        <v>-9.5817833155619869E-2</v>
      </c>
      <c r="I100" s="82">
        <v>518778</v>
      </c>
      <c r="J100" s="83">
        <f t="shared" si="20"/>
        <v>-5.9211612011700554E-2</v>
      </c>
    </row>
    <row r="101" spans="2:12" ht="16.5" hidden="1" customHeight="1" outlineLevel="1" thickBot="1" x14ac:dyDescent="0.3">
      <c r="B101" s="79" t="s">
        <v>39</v>
      </c>
      <c r="C101" s="80">
        <v>2709540</v>
      </c>
      <c r="D101" s="81">
        <f t="shared" si="16"/>
        <v>-9.3656559277397911E-2</v>
      </c>
      <c r="E101" s="82">
        <v>1005170</v>
      </c>
      <c r="F101" s="83">
        <f t="shared" si="16"/>
        <v>-0.11041549402972928</v>
      </c>
      <c r="G101" s="80">
        <v>843524</v>
      </c>
      <c r="H101" s="81">
        <f t="shared" si="19"/>
        <v>-5.591699916618631E-2</v>
      </c>
      <c r="I101" s="82">
        <v>428837</v>
      </c>
      <c r="J101" s="83">
        <f t="shared" si="20"/>
        <v>-0.16024305419568097</v>
      </c>
      <c r="L101" s="35" t="s">
        <v>44</v>
      </c>
    </row>
    <row r="102" spans="2:12" ht="15" hidden="1" customHeight="1" outlineLevel="1" x14ac:dyDescent="0.25">
      <c r="B102" s="79" t="s">
        <v>40</v>
      </c>
      <c r="C102" s="80">
        <v>3301277</v>
      </c>
      <c r="D102" s="81">
        <f t="shared" si="16"/>
        <v>-7.8833618272889594E-2</v>
      </c>
      <c r="E102" s="82">
        <v>1297024</v>
      </c>
      <c r="F102" s="83">
        <f t="shared" si="16"/>
        <v>-7.7182934247832624E-2</v>
      </c>
      <c r="G102" s="80">
        <v>921332</v>
      </c>
      <c r="H102" s="81">
        <f t="shared" si="19"/>
        <v>-0.1249494249161831</v>
      </c>
      <c r="I102" s="82">
        <v>553037</v>
      </c>
      <c r="J102" s="83">
        <f t="shared" si="20"/>
        <v>-6.5807988243143933E-2</v>
      </c>
    </row>
    <row r="103" spans="2:12" ht="15" hidden="1" customHeight="1" outlineLevel="1" x14ac:dyDescent="0.25">
      <c r="B103" s="79" t="s">
        <v>41</v>
      </c>
      <c r="C103" s="80">
        <v>3863948</v>
      </c>
      <c r="D103" s="81">
        <f t="shared" si="16"/>
        <v>-1.5442163722078073E-3</v>
      </c>
      <c r="E103" s="82">
        <v>1417981</v>
      </c>
      <c r="F103" s="83">
        <f t="shared" si="16"/>
        <v>-1.4362830554327521E-2</v>
      </c>
      <c r="G103" s="80">
        <v>1161485</v>
      </c>
      <c r="H103" s="81">
        <f t="shared" si="19"/>
        <v>-1.0291735509725508E-2</v>
      </c>
      <c r="I103" s="82">
        <v>678310</v>
      </c>
      <c r="J103" s="83">
        <f t="shared" si="20"/>
        <v>-1.4293478418823891E-2</v>
      </c>
    </row>
    <row r="104" spans="2:12" ht="15" hidden="1" customHeight="1" outlineLevel="1" x14ac:dyDescent="0.25">
      <c r="B104" s="79" t="s">
        <v>42</v>
      </c>
      <c r="C104" s="80">
        <v>3538784</v>
      </c>
      <c r="D104" s="81">
        <f t="shared" si="16"/>
        <v>-1.0038137818151993E-2</v>
      </c>
      <c r="E104" s="82">
        <v>1289129</v>
      </c>
      <c r="F104" s="83">
        <f t="shared" si="16"/>
        <v>-2.6236118266103281E-2</v>
      </c>
      <c r="G104" s="80">
        <v>1087421</v>
      </c>
      <c r="H104" s="81">
        <f t="shared" si="19"/>
        <v>-1.5865597819949562E-3</v>
      </c>
      <c r="I104" s="82">
        <v>622703</v>
      </c>
      <c r="J104" s="83">
        <f t="shared" si="20"/>
        <v>-1.4874111104958843E-2</v>
      </c>
    </row>
    <row r="105" spans="2:12" ht="15" hidden="1" customHeight="1" outlineLevel="1" x14ac:dyDescent="0.25">
      <c r="B105" s="79" t="s">
        <v>43</v>
      </c>
      <c r="C105" s="80">
        <v>3743623</v>
      </c>
      <c r="D105" s="81">
        <f t="shared" si="16"/>
        <v>-4.9914908105271882E-3</v>
      </c>
      <c r="E105" s="82">
        <v>1404527</v>
      </c>
      <c r="F105" s="83">
        <f t="shared" si="16"/>
        <v>-4.0809051255802364E-2</v>
      </c>
      <c r="G105" s="80">
        <v>1136069</v>
      </c>
      <c r="H105" s="81">
        <f t="shared" si="19"/>
        <v>-1.7869199534207847E-2</v>
      </c>
      <c r="I105" s="82">
        <v>643361</v>
      </c>
      <c r="J105" s="83">
        <f t="shared" si="20"/>
        <v>2.5186637027830194E-2</v>
      </c>
    </row>
    <row r="106" spans="2:12" collapsed="1" x14ac:dyDescent="0.25">
      <c r="B106" s="32">
        <v>2007</v>
      </c>
      <c r="C106" s="88">
        <v>41939102</v>
      </c>
      <c r="D106" s="89">
        <f t="shared" si="16"/>
        <v>-4.4418472100876349E-2</v>
      </c>
      <c r="E106" s="88">
        <v>15922976</v>
      </c>
      <c r="F106" s="89">
        <f t="shared" si="16"/>
        <v>-3.9939435841925164E-2</v>
      </c>
      <c r="G106" s="88">
        <v>12588699</v>
      </c>
      <c r="H106" s="89">
        <f t="shared" si="19"/>
        <v>-5.3802771825121942E-2</v>
      </c>
      <c r="I106" s="88">
        <v>7192479</v>
      </c>
      <c r="J106" s="89">
        <f t="shared" si="20"/>
        <v>-4.0071285175133919E-2</v>
      </c>
    </row>
    <row r="107" spans="2:12" ht="15" hidden="1" customHeight="1" outlineLevel="1" x14ac:dyDescent="0.25">
      <c r="B107" s="79" t="s">
        <v>32</v>
      </c>
      <c r="C107" s="80">
        <v>3584636</v>
      </c>
      <c r="D107" s="80"/>
      <c r="E107" s="82">
        <v>1311273</v>
      </c>
      <c r="F107" s="83"/>
      <c r="G107" s="80">
        <v>1118825</v>
      </c>
      <c r="H107" s="80"/>
      <c r="I107" s="82">
        <v>610393</v>
      </c>
      <c r="J107" s="83"/>
    </row>
    <row r="108" spans="2:12" ht="15" hidden="1" customHeight="1" outlineLevel="1" x14ac:dyDescent="0.25">
      <c r="B108" s="79" t="s">
        <v>33</v>
      </c>
      <c r="C108" s="80">
        <v>3585941</v>
      </c>
      <c r="D108" s="80"/>
      <c r="E108" s="82">
        <v>1324632</v>
      </c>
      <c r="F108" s="83"/>
      <c r="G108" s="80">
        <v>1094673</v>
      </c>
      <c r="H108" s="80"/>
      <c r="I108" s="82">
        <v>602973</v>
      </c>
      <c r="J108" s="83"/>
    </row>
    <row r="109" spans="2:12" ht="15" hidden="1" customHeight="1" outlineLevel="1" x14ac:dyDescent="0.25">
      <c r="B109" s="79" t="s">
        <v>34</v>
      </c>
      <c r="C109" s="80">
        <v>3688623</v>
      </c>
      <c r="D109" s="80"/>
      <c r="E109" s="82">
        <v>1406980</v>
      </c>
      <c r="F109" s="83"/>
      <c r="G109" s="80">
        <v>1162171</v>
      </c>
      <c r="H109" s="80"/>
      <c r="I109" s="82">
        <v>563205</v>
      </c>
      <c r="J109" s="83"/>
    </row>
    <row r="110" spans="2:12" ht="15" hidden="1" customHeight="1" outlineLevel="1" x14ac:dyDescent="0.25">
      <c r="B110" s="79" t="s">
        <v>35</v>
      </c>
      <c r="C110" s="80">
        <v>3487219</v>
      </c>
      <c r="D110" s="80"/>
      <c r="E110" s="82">
        <v>1316980</v>
      </c>
      <c r="F110" s="83"/>
      <c r="G110" s="80">
        <v>1042087</v>
      </c>
      <c r="H110" s="80"/>
      <c r="I110" s="82">
        <v>618738</v>
      </c>
      <c r="J110" s="83"/>
    </row>
    <row r="111" spans="2:12" ht="15" hidden="1" customHeight="1" outlineLevel="1" x14ac:dyDescent="0.25">
      <c r="B111" s="79" t="s">
        <v>36</v>
      </c>
      <c r="C111" s="80">
        <v>4547725</v>
      </c>
      <c r="D111" s="80"/>
      <c r="E111" s="82">
        <v>1735087</v>
      </c>
      <c r="F111" s="83"/>
      <c r="G111" s="80">
        <v>1352562</v>
      </c>
      <c r="H111" s="80"/>
      <c r="I111" s="82">
        <v>784504</v>
      </c>
      <c r="J111" s="83"/>
    </row>
    <row r="112" spans="2:12" ht="15" hidden="1" customHeight="1" outlineLevel="1" x14ac:dyDescent="0.25">
      <c r="B112" s="79" t="s">
        <v>37</v>
      </c>
      <c r="C112" s="80">
        <v>4028069</v>
      </c>
      <c r="D112" s="80"/>
      <c r="E112" s="82">
        <v>1527198</v>
      </c>
      <c r="F112" s="83"/>
      <c r="G112" s="80">
        <v>1205214</v>
      </c>
      <c r="H112" s="80"/>
      <c r="I112" s="82">
        <v>711011</v>
      </c>
      <c r="J112" s="83"/>
    </row>
    <row r="113" spans="2:10" ht="15" hidden="1" customHeight="1" outlineLevel="1" x14ac:dyDescent="0.25">
      <c r="B113" s="79" t="s">
        <v>38</v>
      </c>
      <c r="C113" s="80">
        <v>3186028</v>
      </c>
      <c r="D113" s="80"/>
      <c r="E113" s="82">
        <v>1201011</v>
      </c>
      <c r="F113" s="83"/>
      <c r="G113" s="80">
        <v>963161</v>
      </c>
      <c r="H113" s="80"/>
      <c r="I113" s="82">
        <v>551429</v>
      </c>
      <c r="J113" s="83"/>
    </row>
    <row r="114" spans="2:10" ht="15" hidden="1" customHeight="1" outlineLevel="1" x14ac:dyDescent="0.25">
      <c r="B114" s="79" t="s">
        <v>39</v>
      </c>
      <c r="C114" s="80">
        <v>2989529</v>
      </c>
      <c r="D114" s="80"/>
      <c r="E114" s="82">
        <v>1129932</v>
      </c>
      <c r="F114" s="83"/>
      <c r="G114" s="80">
        <v>893485</v>
      </c>
      <c r="H114" s="80"/>
      <c r="I114" s="82">
        <v>510668</v>
      </c>
      <c r="J114" s="83"/>
    </row>
    <row r="115" spans="2:10" ht="15" hidden="1" customHeight="1" outlineLevel="1" x14ac:dyDescent="0.25">
      <c r="B115" s="79" t="s">
        <v>40</v>
      </c>
      <c r="C115" s="80">
        <v>3583801</v>
      </c>
      <c r="D115" s="80"/>
      <c r="E115" s="82">
        <v>1405505</v>
      </c>
      <c r="F115" s="83"/>
      <c r="G115" s="80">
        <v>1052890</v>
      </c>
      <c r="H115" s="80"/>
      <c r="I115" s="82">
        <v>591995</v>
      </c>
      <c r="J115" s="83"/>
    </row>
    <row r="116" spans="2:10" ht="15" hidden="1" customHeight="1" outlineLevel="1" x14ac:dyDescent="0.25">
      <c r="B116" s="79" t="s">
        <v>41</v>
      </c>
      <c r="C116" s="80">
        <v>3869924</v>
      </c>
      <c r="D116" s="80"/>
      <c r="E116" s="82">
        <v>1438644</v>
      </c>
      <c r="F116" s="83"/>
      <c r="G116" s="80">
        <v>1173563</v>
      </c>
      <c r="H116" s="80"/>
      <c r="I116" s="82">
        <v>688146</v>
      </c>
      <c r="J116" s="83"/>
    </row>
    <row r="117" spans="2:10" ht="15" hidden="1" customHeight="1" outlineLevel="1" x14ac:dyDescent="0.25">
      <c r="B117" s="79" t="s">
        <v>42</v>
      </c>
      <c r="C117" s="80">
        <v>3574667</v>
      </c>
      <c r="D117" s="80"/>
      <c r="E117" s="82">
        <v>1323862</v>
      </c>
      <c r="F117" s="83"/>
      <c r="G117" s="80">
        <v>1089149</v>
      </c>
      <c r="H117" s="80"/>
      <c r="I117" s="82">
        <v>632105</v>
      </c>
      <c r="J117" s="83"/>
    </row>
    <row r="118" spans="2:10" ht="15" hidden="1" customHeight="1" outlineLevel="1" x14ac:dyDescent="0.25">
      <c r="B118" s="79" t="s">
        <v>43</v>
      </c>
      <c r="C118" s="80">
        <v>3762403</v>
      </c>
      <c r="D118" s="80"/>
      <c r="E118" s="82">
        <v>1464283</v>
      </c>
      <c r="F118" s="83"/>
      <c r="G118" s="80">
        <v>1156739</v>
      </c>
      <c r="H118" s="80"/>
      <c r="I118" s="82">
        <v>627555</v>
      </c>
      <c r="J118" s="83"/>
    </row>
    <row r="119" spans="2:10" collapsed="1" x14ac:dyDescent="0.25">
      <c r="B119" s="32">
        <v>2006</v>
      </c>
      <c r="C119" s="88">
        <v>43888565</v>
      </c>
      <c r="D119" s="88"/>
      <c r="E119" s="88">
        <v>16585387</v>
      </c>
      <c r="F119" s="89"/>
      <c r="G119" s="88">
        <v>13304519</v>
      </c>
      <c r="H119" s="88"/>
      <c r="I119" s="88">
        <v>7492722</v>
      </c>
      <c r="J119" s="89"/>
    </row>
    <row r="120" spans="2:10" ht="15" customHeight="1" x14ac:dyDescent="0.25">
      <c r="B120" s="235" t="s">
        <v>45</v>
      </c>
      <c r="C120" s="235"/>
      <c r="D120" s="235"/>
      <c r="E120" s="235"/>
      <c r="F120" s="235"/>
      <c r="G120" s="235"/>
      <c r="H120" s="235"/>
      <c r="I120" s="36"/>
      <c r="J120" s="36"/>
    </row>
  </sheetData>
  <mergeCells count="6">
    <mergeCell ref="B120:H120"/>
    <mergeCell ref="B5:J5"/>
    <mergeCell ref="C6:D6"/>
    <mergeCell ref="E6:F6"/>
    <mergeCell ref="G6:H6"/>
    <mergeCell ref="I6:J6"/>
  </mergeCells>
  <hyperlinks>
    <hyperlink ref="L10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31"/>
  <sheetViews>
    <sheetView showGridLines="0" showRowColHeaders="0" showOutlineSymbols="0" zoomScaleNormal="100" workbookViewId="0">
      <selection activeCell="B23" sqref="B23:G26"/>
    </sheetView>
  </sheetViews>
  <sheetFormatPr baseColWidth="10" defaultRowHeight="12.75" x14ac:dyDescent="0.25"/>
  <cols>
    <col min="1" max="1" width="15.7109375" style="37" customWidth="1"/>
    <col min="2" max="2" width="25.7109375" style="37" customWidth="1"/>
    <col min="3" max="3" width="11.140625" style="37" customWidth="1"/>
    <col min="4" max="4" width="10.7109375" style="37" customWidth="1"/>
    <col min="5" max="5" width="11.140625" style="37" customWidth="1"/>
    <col min="6" max="8" width="10.7109375" style="37" customWidth="1"/>
    <col min="9" max="15" width="11.42578125" style="37"/>
    <col min="16" max="16" width="13.85546875" style="37" customWidth="1"/>
    <col min="17" max="257" width="11.42578125" style="37"/>
    <col min="258" max="258" width="26.85546875" style="37" bestFit="1" customWidth="1"/>
    <col min="259" max="263" width="11.7109375" style="37" customWidth="1"/>
    <col min="264" max="264" width="10.7109375" style="37" customWidth="1"/>
    <col min="265" max="271" width="11.42578125" style="37"/>
    <col min="272" max="272" width="13.85546875" style="37" customWidth="1"/>
    <col min="273" max="513" width="11.42578125" style="37"/>
    <col min="514" max="514" width="26.85546875" style="37" bestFit="1" customWidth="1"/>
    <col min="515" max="519" width="11.7109375" style="37" customWidth="1"/>
    <col min="520" max="520" width="10.7109375" style="37" customWidth="1"/>
    <col min="521" max="527" width="11.42578125" style="37"/>
    <col min="528" max="528" width="13.85546875" style="37" customWidth="1"/>
    <col min="529" max="769" width="11.42578125" style="37"/>
    <col min="770" max="770" width="26.85546875" style="37" bestFit="1" customWidth="1"/>
    <col min="771" max="775" width="11.7109375" style="37" customWidth="1"/>
    <col min="776" max="776" width="10.7109375" style="37" customWidth="1"/>
    <col min="777" max="783" width="11.42578125" style="37"/>
    <col min="784" max="784" width="13.85546875" style="37" customWidth="1"/>
    <col min="785" max="1025" width="11.42578125" style="37"/>
    <col min="1026" max="1026" width="26.85546875" style="37" bestFit="1" customWidth="1"/>
    <col min="1027" max="1031" width="11.7109375" style="37" customWidth="1"/>
    <col min="1032" max="1032" width="10.7109375" style="37" customWidth="1"/>
    <col min="1033" max="1039" width="11.42578125" style="37"/>
    <col min="1040" max="1040" width="13.85546875" style="37" customWidth="1"/>
    <col min="1041" max="1281" width="11.42578125" style="37"/>
    <col min="1282" max="1282" width="26.85546875" style="37" bestFit="1" customWidth="1"/>
    <col min="1283" max="1287" width="11.7109375" style="37" customWidth="1"/>
    <col min="1288" max="1288" width="10.7109375" style="37" customWidth="1"/>
    <col min="1289" max="1295" width="11.42578125" style="37"/>
    <col min="1296" max="1296" width="13.85546875" style="37" customWidth="1"/>
    <col min="1297" max="1537" width="11.42578125" style="37"/>
    <col min="1538" max="1538" width="26.85546875" style="37" bestFit="1" customWidth="1"/>
    <col min="1539" max="1543" width="11.7109375" style="37" customWidth="1"/>
    <col min="1544" max="1544" width="10.7109375" style="37" customWidth="1"/>
    <col min="1545" max="1551" width="11.42578125" style="37"/>
    <col min="1552" max="1552" width="13.85546875" style="37" customWidth="1"/>
    <col min="1553" max="1793" width="11.42578125" style="37"/>
    <col min="1794" max="1794" width="26.85546875" style="37" bestFit="1" customWidth="1"/>
    <col min="1795" max="1799" width="11.7109375" style="37" customWidth="1"/>
    <col min="1800" max="1800" width="10.7109375" style="37" customWidth="1"/>
    <col min="1801" max="1807" width="11.42578125" style="37"/>
    <col min="1808" max="1808" width="13.85546875" style="37" customWidth="1"/>
    <col min="1809" max="2049" width="11.42578125" style="37"/>
    <col min="2050" max="2050" width="26.85546875" style="37" bestFit="1" customWidth="1"/>
    <col min="2051" max="2055" width="11.7109375" style="37" customWidth="1"/>
    <col min="2056" max="2056" width="10.7109375" style="37" customWidth="1"/>
    <col min="2057" max="2063" width="11.42578125" style="37"/>
    <col min="2064" max="2064" width="13.85546875" style="37" customWidth="1"/>
    <col min="2065" max="2305" width="11.42578125" style="37"/>
    <col min="2306" max="2306" width="26.85546875" style="37" bestFit="1" customWidth="1"/>
    <col min="2307" max="2311" width="11.7109375" style="37" customWidth="1"/>
    <col min="2312" max="2312" width="10.7109375" style="37" customWidth="1"/>
    <col min="2313" max="2319" width="11.42578125" style="37"/>
    <col min="2320" max="2320" width="13.85546875" style="37" customWidth="1"/>
    <col min="2321" max="2561" width="11.42578125" style="37"/>
    <col min="2562" max="2562" width="26.85546875" style="37" bestFit="1" customWidth="1"/>
    <col min="2563" max="2567" width="11.7109375" style="37" customWidth="1"/>
    <col min="2568" max="2568" width="10.7109375" style="37" customWidth="1"/>
    <col min="2569" max="2575" width="11.42578125" style="37"/>
    <col min="2576" max="2576" width="13.85546875" style="37" customWidth="1"/>
    <col min="2577" max="2817" width="11.42578125" style="37"/>
    <col min="2818" max="2818" width="26.85546875" style="37" bestFit="1" customWidth="1"/>
    <col min="2819" max="2823" width="11.7109375" style="37" customWidth="1"/>
    <col min="2824" max="2824" width="10.7109375" style="37" customWidth="1"/>
    <col min="2825" max="2831" width="11.42578125" style="37"/>
    <col min="2832" max="2832" width="13.85546875" style="37" customWidth="1"/>
    <col min="2833" max="3073" width="11.42578125" style="37"/>
    <col min="3074" max="3074" width="26.85546875" style="37" bestFit="1" customWidth="1"/>
    <col min="3075" max="3079" width="11.7109375" style="37" customWidth="1"/>
    <col min="3080" max="3080" width="10.7109375" style="37" customWidth="1"/>
    <col min="3081" max="3087" width="11.42578125" style="37"/>
    <col min="3088" max="3088" width="13.85546875" style="37" customWidth="1"/>
    <col min="3089" max="3329" width="11.42578125" style="37"/>
    <col min="3330" max="3330" width="26.85546875" style="37" bestFit="1" customWidth="1"/>
    <col min="3331" max="3335" width="11.7109375" style="37" customWidth="1"/>
    <col min="3336" max="3336" width="10.7109375" style="37" customWidth="1"/>
    <col min="3337" max="3343" width="11.42578125" style="37"/>
    <col min="3344" max="3344" width="13.85546875" style="37" customWidth="1"/>
    <col min="3345" max="3585" width="11.42578125" style="37"/>
    <col min="3586" max="3586" width="26.85546875" style="37" bestFit="1" customWidth="1"/>
    <col min="3587" max="3591" width="11.7109375" style="37" customWidth="1"/>
    <col min="3592" max="3592" width="10.7109375" style="37" customWidth="1"/>
    <col min="3593" max="3599" width="11.42578125" style="37"/>
    <col min="3600" max="3600" width="13.85546875" style="37" customWidth="1"/>
    <col min="3601" max="3841" width="11.42578125" style="37"/>
    <col min="3842" max="3842" width="26.85546875" style="37" bestFit="1" customWidth="1"/>
    <col min="3843" max="3847" width="11.7109375" style="37" customWidth="1"/>
    <col min="3848" max="3848" width="10.7109375" style="37" customWidth="1"/>
    <col min="3849" max="3855" width="11.42578125" style="37"/>
    <col min="3856" max="3856" width="13.85546875" style="37" customWidth="1"/>
    <col min="3857" max="4097" width="11.42578125" style="37"/>
    <col min="4098" max="4098" width="26.85546875" style="37" bestFit="1" customWidth="1"/>
    <col min="4099" max="4103" width="11.7109375" style="37" customWidth="1"/>
    <col min="4104" max="4104" width="10.7109375" style="37" customWidth="1"/>
    <col min="4105" max="4111" width="11.42578125" style="37"/>
    <col min="4112" max="4112" width="13.85546875" style="37" customWidth="1"/>
    <col min="4113" max="4353" width="11.42578125" style="37"/>
    <col min="4354" max="4354" width="26.85546875" style="37" bestFit="1" customWidth="1"/>
    <col min="4355" max="4359" width="11.7109375" style="37" customWidth="1"/>
    <col min="4360" max="4360" width="10.7109375" style="37" customWidth="1"/>
    <col min="4361" max="4367" width="11.42578125" style="37"/>
    <col min="4368" max="4368" width="13.85546875" style="37" customWidth="1"/>
    <col min="4369" max="4609" width="11.42578125" style="37"/>
    <col min="4610" max="4610" width="26.85546875" style="37" bestFit="1" customWidth="1"/>
    <col min="4611" max="4615" width="11.7109375" style="37" customWidth="1"/>
    <col min="4616" max="4616" width="10.7109375" style="37" customWidth="1"/>
    <col min="4617" max="4623" width="11.42578125" style="37"/>
    <col min="4624" max="4624" width="13.85546875" style="37" customWidth="1"/>
    <col min="4625" max="4865" width="11.42578125" style="37"/>
    <col min="4866" max="4866" width="26.85546875" style="37" bestFit="1" customWidth="1"/>
    <col min="4867" max="4871" width="11.7109375" style="37" customWidth="1"/>
    <col min="4872" max="4872" width="10.7109375" style="37" customWidth="1"/>
    <col min="4873" max="4879" width="11.42578125" style="37"/>
    <col min="4880" max="4880" width="13.85546875" style="37" customWidth="1"/>
    <col min="4881" max="5121" width="11.42578125" style="37"/>
    <col min="5122" max="5122" width="26.85546875" style="37" bestFit="1" customWidth="1"/>
    <col min="5123" max="5127" width="11.7109375" style="37" customWidth="1"/>
    <col min="5128" max="5128" width="10.7109375" style="37" customWidth="1"/>
    <col min="5129" max="5135" width="11.42578125" style="37"/>
    <col min="5136" max="5136" width="13.85546875" style="37" customWidth="1"/>
    <col min="5137" max="5377" width="11.42578125" style="37"/>
    <col min="5378" max="5378" width="26.85546875" style="37" bestFit="1" customWidth="1"/>
    <col min="5379" max="5383" width="11.7109375" style="37" customWidth="1"/>
    <col min="5384" max="5384" width="10.7109375" style="37" customWidth="1"/>
    <col min="5385" max="5391" width="11.42578125" style="37"/>
    <col min="5392" max="5392" width="13.85546875" style="37" customWidth="1"/>
    <col min="5393" max="5633" width="11.42578125" style="37"/>
    <col min="5634" max="5634" width="26.85546875" style="37" bestFit="1" customWidth="1"/>
    <col min="5635" max="5639" width="11.7109375" style="37" customWidth="1"/>
    <col min="5640" max="5640" width="10.7109375" style="37" customWidth="1"/>
    <col min="5641" max="5647" width="11.42578125" style="37"/>
    <col min="5648" max="5648" width="13.85546875" style="37" customWidth="1"/>
    <col min="5649" max="5889" width="11.42578125" style="37"/>
    <col min="5890" max="5890" width="26.85546875" style="37" bestFit="1" customWidth="1"/>
    <col min="5891" max="5895" width="11.7109375" style="37" customWidth="1"/>
    <col min="5896" max="5896" width="10.7109375" style="37" customWidth="1"/>
    <col min="5897" max="5903" width="11.42578125" style="37"/>
    <col min="5904" max="5904" width="13.85546875" style="37" customWidth="1"/>
    <col min="5905" max="6145" width="11.42578125" style="37"/>
    <col min="6146" max="6146" width="26.85546875" style="37" bestFit="1" customWidth="1"/>
    <col min="6147" max="6151" width="11.7109375" style="37" customWidth="1"/>
    <col min="6152" max="6152" width="10.7109375" style="37" customWidth="1"/>
    <col min="6153" max="6159" width="11.42578125" style="37"/>
    <col min="6160" max="6160" width="13.85546875" style="37" customWidth="1"/>
    <col min="6161" max="6401" width="11.42578125" style="37"/>
    <col min="6402" max="6402" width="26.85546875" style="37" bestFit="1" customWidth="1"/>
    <col min="6403" max="6407" width="11.7109375" style="37" customWidth="1"/>
    <col min="6408" max="6408" width="10.7109375" style="37" customWidth="1"/>
    <col min="6409" max="6415" width="11.42578125" style="37"/>
    <col min="6416" max="6416" width="13.85546875" style="37" customWidth="1"/>
    <col min="6417" max="6657" width="11.42578125" style="37"/>
    <col min="6658" max="6658" width="26.85546875" style="37" bestFit="1" customWidth="1"/>
    <col min="6659" max="6663" width="11.7109375" style="37" customWidth="1"/>
    <col min="6664" max="6664" width="10.7109375" style="37" customWidth="1"/>
    <col min="6665" max="6671" width="11.42578125" style="37"/>
    <col min="6672" max="6672" width="13.85546875" style="37" customWidth="1"/>
    <col min="6673" max="6913" width="11.42578125" style="37"/>
    <col min="6914" max="6914" width="26.85546875" style="37" bestFit="1" customWidth="1"/>
    <col min="6915" max="6919" width="11.7109375" style="37" customWidth="1"/>
    <col min="6920" max="6920" width="10.7109375" style="37" customWidth="1"/>
    <col min="6921" max="6927" width="11.42578125" style="37"/>
    <col min="6928" max="6928" width="13.85546875" style="37" customWidth="1"/>
    <col min="6929" max="7169" width="11.42578125" style="37"/>
    <col min="7170" max="7170" width="26.85546875" style="37" bestFit="1" customWidth="1"/>
    <col min="7171" max="7175" width="11.7109375" style="37" customWidth="1"/>
    <col min="7176" max="7176" width="10.7109375" style="37" customWidth="1"/>
    <col min="7177" max="7183" width="11.42578125" style="37"/>
    <col min="7184" max="7184" width="13.85546875" style="37" customWidth="1"/>
    <col min="7185" max="7425" width="11.42578125" style="37"/>
    <col min="7426" max="7426" width="26.85546875" style="37" bestFit="1" customWidth="1"/>
    <col min="7427" max="7431" width="11.7109375" style="37" customWidth="1"/>
    <col min="7432" max="7432" width="10.7109375" style="37" customWidth="1"/>
    <col min="7433" max="7439" width="11.42578125" style="37"/>
    <col min="7440" max="7440" width="13.85546875" style="37" customWidth="1"/>
    <col min="7441" max="7681" width="11.42578125" style="37"/>
    <col min="7682" max="7682" width="26.85546875" style="37" bestFit="1" customWidth="1"/>
    <col min="7683" max="7687" width="11.7109375" style="37" customWidth="1"/>
    <col min="7688" max="7688" width="10.7109375" style="37" customWidth="1"/>
    <col min="7689" max="7695" width="11.42578125" style="37"/>
    <col min="7696" max="7696" width="13.85546875" style="37" customWidth="1"/>
    <col min="7697" max="7937" width="11.42578125" style="37"/>
    <col min="7938" max="7938" width="26.85546875" style="37" bestFit="1" customWidth="1"/>
    <col min="7939" max="7943" width="11.7109375" style="37" customWidth="1"/>
    <col min="7944" max="7944" width="10.7109375" style="37" customWidth="1"/>
    <col min="7945" max="7951" width="11.42578125" style="37"/>
    <col min="7952" max="7952" width="13.85546875" style="37" customWidth="1"/>
    <col min="7953" max="8193" width="11.42578125" style="37"/>
    <col min="8194" max="8194" width="26.85546875" style="37" bestFit="1" customWidth="1"/>
    <col min="8195" max="8199" width="11.7109375" style="37" customWidth="1"/>
    <col min="8200" max="8200" width="10.7109375" style="37" customWidth="1"/>
    <col min="8201" max="8207" width="11.42578125" style="37"/>
    <col min="8208" max="8208" width="13.85546875" style="37" customWidth="1"/>
    <col min="8209" max="8449" width="11.42578125" style="37"/>
    <col min="8450" max="8450" width="26.85546875" style="37" bestFit="1" customWidth="1"/>
    <col min="8451" max="8455" width="11.7109375" style="37" customWidth="1"/>
    <col min="8456" max="8456" width="10.7109375" style="37" customWidth="1"/>
    <col min="8457" max="8463" width="11.42578125" style="37"/>
    <col min="8464" max="8464" width="13.85546875" style="37" customWidth="1"/>
    <col min="8465" max="8705" width="11.42578125" style="37"/>
    <col min="8706" max="8706" width="26.85546875" style="37" bestFit="1" customWidth="1"/>
    <col min="8707" max="8711" width="11.7109375" style="37" customWidth="1"/>
    <col min="8712" max="8712" width="10.7109375" style="37" customWidth="1"/>
    <col min="8713" max="8719" width="11.42578125" style="37"/>
    <col min="8720" max="8720" width="13.85546875" style="37" customWidth="1"/>
    <col min="8721" max="8961" width="11.42578125" style="37"/>
    <col min="8962" max="8962" width="26.85546875" style="37" bestFit="1" customWidth="1"/>
    <col min="8963" max="8967" width="11.7109375" style="37" customWidth="1"/>
    <col min="8968" max="8968" width="10.7109375" style="37" customWidth="1"/>
    <col min="8969" max="8975" width="11.42578125" style="37"/>
    <col min="8976" max="8976" width="13.85546875" style="37" customWidth="1"/>
    <col min="8977" max="9217" width="11.42578125" style="37"/>
    <col min="9218" max="9218" width="26.85546875" style="37" bestFit="1" customWidth="1"/>
    <col min="9219" max="9223" width="11.7109375" style="37" customWidth="1"/>
    <col min="9224" max="9224" width="10.7109375" style="37" customWidth="1"/>
    <col min="9225" max="9231" width="11.42578125" style="37"/>
    <col min="9232" max="9232" width="13.85546875" style="37" customWidth="1"/>
    <col min="9233" max="9473" width="11.42578125" style="37"/>
    <col min="9474" max="9474" width="26.85546875" style="37" bestFit="1" customWidth="1"/>
    <col min="9475" max="9479" width="11.7109375" style="37" customWidth="1"/>
    <col min="9480" max="9480" width="10.7109375" style="37" customWidth="1"/>
    <col min="9481" max="9487" width="11.42578125" style="37"/>
    <col min="9488" max="9488" width="13.85546875" style="37" customWidth="1"/>
    <col min="9489" max="9729" width="11.42578125" style="37"/>
    <col min="9730" max="9730" width="26.85546875" style="37" bestFit="1" customWidth="1"/>
    <col min="9731" max="9735" width="11.7109375" style="37" customWidth="1"/>
    <col min="9736" max="9736" width="10.7109375" style="37" customWidth="1"/>
    <col min="9737" max="9743" width="11.42578125" style="37"/>
    <col min="9744" max="9744" width="13.85546875" style="37" customWidth="1"/>
    <col min="9745" max="9985" width="11.42578125" style="37"/>
    <col min="9986" max="9986" width="26.85546875" style="37" bestFit="1" customWidth="1"/>
    <col min="9987" max="9991" width="11.7109375" style="37" customWidth="1"/>
    <col min="9992" max="9992" width="10.7109375" style="37" customWidth="1"/>
    <col min="9993" max="9999" width="11.42578125" style="37"/>
    <col min="10000" max="10000" width="13.85546875" style="37" customWidth="1"/>
    <col min="10001" max="10241" width="11.42578125" style="37"/>
    <col min="10242" max="10242" width="26.85546875" style="37" bestFit="1" customWidth="1"/>
    <col min="10243" max="10247" width="11.7109375" style="37" customWidth="1"/>
    <col min="10248" max="10248" width="10.7109375" style="37" customWidth="1"/>
    <col min="10249" max="10255" width="11.42578125" style="37"/>
    <col min="10256" max="10256" width="13.85546875" style="37" customWidth="1"/>
    <col min="10257" max="10497" width="11.42578125" style="37"/>
    <col min="10498" max="10498" width="26.85546875" style="37" bestFit="1" customWidth="1"/>
    <col min="10499" max="10503" width="11.7109375" style="37" customWidth="1"/>
    <col min="10504" max="10504" width="10.7109375" style="37" customWidth="1"/>
    <col min="10505" max="10511" width="11.42578125" style="37"/>
    <col min="10512" max="10512" width="13.85546875" style="37" customWidth="1"/>
    <col min="10513" max="10753" width="11.42578125" style="37"/>
    <col min="10754" max="10754" width="26.85546875" style="37" bestFit="1" customWidth="1"/>
    <col min="10755" max="10759" width="11.7109375" style="37" customWidth="1"/>
    <col min="10760" max="10760" width="10.7109375" style="37" customWidth="1"/>
    <col min="10761" max="10767" width="11.42578125" style="37"/>
    <col min="10768" max="10768" width="13.85546875" style="37" customWidth="1"/>
    <col min="10769" max="11009" width="11.42578125" style="37"/>
    <col min="11010" max="11010" width="26.85546875" style="37" bestFit="1" customWidth="1"/>
    <col min="11011" max="11015" width="11.7109375" style="37" customWidth="1"/>
    <col min="11016" max="11016" width="10.7109375" style="37" customWidth="1"/>
    <col min="11017" max="11023" width="11.42578125" style="37"/>
    <col min="11024" max="11024" width="13.85546875" style="37" customWidth="1"/>
    <col min="11025" max="11265" width="11.42578125" style="37"/>
    <col min="11266" max="11266" width="26.85546875" style="37" bestFit="1" customWidth="1"/>
    <col min="11267" max="11271" width="11.7109375" style="37" customWidth="1"/>
    <col min="11272" max="11272" width="10.7109375" style="37" customWidth="1"/>
    <col min="11273" max="11279" width="11.42578125" style="37"/>
    <col min="11280" max="11280" width="13.85546875" style="37" customWidth="1"/>
    <col min="11281" max="11521" width="11.42578125" style="37"/>
    <col min="11522" max="11522" width="26.85546875" style="37" bestFit="1" customWidth="1"/>
    <col min="11523" max="11527" width="11.7109375" style="37" customWidth="1"/>
    <col min="11528" max="11528" width="10.7109375" style="37" customWidth="1"/>
    <col min="11529" max="11535" width="11.42578125" style="37"/>
    <col min="11536" max="11536" width="13.85546875" style="37" customWidth="1"/>
    <col min="11537" max="11777" width="11.42578125" style="37"/>
    <col min="11778" max="11778" width="26.85546875" style="37" bestFit="1" customWidth="1"/>
    <col min="11779" max="11783" width="11.7109375" style="37" customWidth="1"/>
    <col min="11784" max="11784" width="10.7109375" style="37" customWidth="1"/>
    <col min="11785" max="11791" width="11.42578125" style="37"/>
    <col min="11792" max="11792" width="13.85546875" style="37" customWidth="1"/>
    <col min="11793" max="12033" width="11.42578125" style="37"/>
    <col min="12034" max="12034" width="26.85546875" style="37" bestFit="1" customWidth="1"/>
    <col min="12035" max="12039" width="11.7109375" style="37" customWidth="1"/>
    <col min="12040" max="12040" width="10.7109375" style="37" customWidth="1"/>
    <col min="12041" max="12047" width="11.42578125" style="37"/>
    <col min="12048" max="12048" width="13.85546875" style="37" customWidth="1"/>
    <col min="12049" max="12289" width="11.42578125" style="37"/>
    <col min="12290" max="12290" width="26.85546875" style="37" bestFit="1" customWidth="1"/>
    <col min="12291" max="12295" width="11.7109375" style="37" customWidth="1"/>
    <col min="12296" max="12296" width="10.7109375" style="37" customWidth="1"/>
    <col min="12297" max="12303" width="11.42578125" style="37"/>
    <col min="12304" max="12304" width="13.85546875" style="37" customWidth="1"/>
    <col min="12305" max="12545" width="11.42578125" style="37"/>
    <col min="12546" max="12546" width="26.85546875" style="37" bestFit="1" customWidth="1"/>
    <col min="12547" max="12551" width="11.7109375" style="37" customWidth="1"/>
    <col min="12552" max="12552" width="10.7109375" style="37" customWidth="1"/>
    <col min="12553" max="12559" width="11.42578125" style="37"/>
    <col min="12560" max="12560" width="13.85546875" style="37" customWidth="1"/>
    <col min="12561" max="12801" width="11.42578125" style="37"/>
    <col min="12802" max="12802" width="26.85546875" style="37" bestFit="1" customWidth="1"/>
    <col min="12803" max="12807" width="11.7109375" style="37" customWidth="1"/>
    <col min="12808" max="12808" width="10.7109375" style="37" customWidth="1"/>
    <col min="12809" max="12815" width="11.42578125" style="37"/>
    <col min="12816" max="12816" width="13.85546875" style="37" customWidth="1"/>
    <col min="12817" max="13057" width="11.42578125" style="37"/>
    <col min="13058" max="13058" width="26.85546875" style="37" bestFit="1" customWidth="1"/>
    <col min="13059" max="13063" width="11.7109375" style="37" customWidth="1"/>
    <col min="13064" max="13064" width="10.7109375" style="37" customWidth="1"/>
    <col min="13065" max="13071" width="11.42578125" style="37"/>
    <col min="13072" max="13072" width="13.85546875" style="37" customWidth="1"/>
    <col min="13073" max="13313" width="11.42578125" style="37"/>
    <col min="13314" max="13314" width="26.85546875" style="37" bestFit="1" customWidth="1"/>
    <col min="13315" max="13319" width="11.7109375" style="37" customWidth="1"/>
    <col min="13320" max="13320" width="10.7109375" style="37" customWidth="1"/>
    <col min="13321" max="13327" width="11.42578125" style="37"/>
    <col min="13328" max="13328" width="13.85546875" style="37" customWidth="1"/>
    <col min="13329" max="13569" width="11.42578125" style="37"/>
    <col min="13570" max="13570" width="26.85546875" style="37" bestFit="1" customWidth="1"/>
    <col min="13571" max="13575" width="11.7109375" style="37" customWidth="1"/>
    <col min="13576" max="13576" width="10.7109375" style="37" customWidth="1"/>
    <col min="13577" max="13583" width="11.42578125" style="37"/>
    <col min="13584" max="13584" width="13.85546875" style="37" customWidth="1"/>
    <col min="13585" max="13825" width="11.42578125" style="37"/>
    <col min="13826" max="13826" width="26.85546875" style="37" bestFit="1" customWidth="1"/>
    <col min="13827" max="13831" width="11.7109375" style="37" customWidth="1"/>
    <col min="13832" max="13832" width="10.7109375" style="37" customWidth="1"/>
    <col min="13833" max="13839" width="11.42578125" style="37"/>
    <col min="13840" max="13840" width="13.85546875" style="37" customWidth="1"/>
    <col min="13841" max="14081" width="11.42578125" style="37"/>
    <col min="14082" max="14082" width="26.85546875" style="37" bestFit="1" customWidth="1"/>
    <col min="14083" max="14087" width="11.7109375" style="37" customWidth="1"/>
    <col min="14088" max="14088" width="10.7109375" style="37" customWidth="1"/>
    <col min="14089" max="14095" width="11.42578125" style="37"/>
    <col min="14096" max="14096" width="13.85546875" style="37" customWidth="1"/>
    <col min="14097" max="14337" width="11.42578125" style="37"/>
    <col min="14338" max="14338" width="26.85546875" style="37" bestFit="1" customWidth="1"/>
    <col min="14339" max="14343" width="11.7109375" style="37" customWidth="1"/>
    <col min="14344" max="14344" width="10.7109375" style="37" customWidth="1"/>
    <col min="14345" max="14351" width="11.42578125" style="37"/>
    <col min="14352" max="14352" width="13.85546875" style="37" customWidth="1"/>
    <col min="14353" max="14593" width="11.42578125" style="37"/>
    <col min="14594" max="14594" width="26.85546875" style="37" bestFit="1" customWidth="1"/>
    <col min="14595" max="14599" width="11.7109375" style="37" customWidth="1"/>
    <col min="14600" max="14600" width="10.7109375" style="37" customWidth="1"/>
    <col min="14601" max="14607" width="11.42578125" style="37"/>
    <col min="14608" max="14608" width="13.85546875" style="37" customWidth="1"/>
    <col min="14609" max="14849" width="11.42578125" style="37"/>
    <col min="14850" max="14850" width="26.85546875" style="37" bestFit="1" customWidth="1"/>
    <col min="14851" max="14855" width="11.7109375" style="37" customWidth="1"/>
    <col min="14856" max="14856" width="10.7109375" style="37" customWidth="1"/>
    <col min="14857" max="14863" width="11.42578125" style="37"/>
    <col min="14864" max="14864" width="13.85546875" style="37" customWidth="1"/>
    <col min="14865" max="15105" width="11.42578125" style="37"/>
    <col min="15106" max="15106" width="26.85546875" style="37" bestFit="1" customWidth="1"/>
    <col min="15107" max="15111" width="11.7109375" style="37" customWidth="1"/>
    <col min="15112" max="15112" width="10.7109375" style="37" customWidth="1"/>
    <col min="15113" max="15119" width="11.42578125" style="37"/>
    <col min="15120" max="15120" width="13.85546875" style="37" customWidth="1"/>
    <col min="15121" max="15361" width="11.42578125" style="37"/>
    <col min="15362" max="15362" width="26.85546875" style="37" bestFit="1" customWidth="1"/>
    <col min="15363" max="15367" width="11.7109375" style="37" customWidth="1"/>
    <col min="15368" max="15368" width="10.7109375" style="37" customWidth="1"/>
    <col min="15369" max="15375" width="11.42578125" style="37"/>
    <col min="15376" max="15376" width="13.85546875" style="37" customWidth="1"/>
    <col min="15377" max="15617" width="11.42578125" style="37"/>
    <col min="15618" max="15618" width="26.85546875" style="37" bestFit="1" customWidth="1"/>
    <col min="15619" max="15623" width="11.7109375" style="37" customWidth="1"/>
    <col min="15624" max="15624" width="10.7109375" style="37" customWidth="1"/>
    <col min="15625" max="15631" width="11.42578125" style="37"/>
    <col min="15632" max="15632" width="13.85546875" style="37" customWidth="1"/>
    <col min="15633" max="15873" width="11.42578125" style="37"/>
    <col min="15874" max="15874" width="26.85546875" style="37" bestFit="1" customWidth="1"/>
    <col min="15875" max="15879" width="11.7109375" style="37" customWidth="1"/>
    <col min="15880" max="15880" width="10.7109375" style="37" customWidth="1"/>
    <col min="15881" max="15887" width="11.42578125" style="37"/>
    <col min="15888" max="15888" width="13.85546875" style="37" customWidth="1"/>
    <col min="15889" max="16129" width="11.42578125" style="37"/>
    <col min="16130" max="16130" width="26.85546875" style="37" bestFit="1" customWidth="1"/>
    <col min="16131" max="16135" width="11.7109375" style="37" customWidth="1"/>
    <col min="16136" max="16136" width="10.7109375" style="37" customWidth="1"/>
    <col min="16137" max="16143" width="11.42578125" style="37"/>
    <col min="16144" max="16144" width="13.85546875" style="37" customWidth="1"/>
    <col min="16145" max="16384" width="11.42578125" style="37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239" t="s">
        <v>80</v>
      </c>
      <c r="C5" s="239"/>
      <c r="D5" s="239"/>
      <c r="E5" s="239"/>
      <c r="F5" s="239"/>
      <c r="G5" s="239"/>
    </row>
    <row r="6" spans="2:8" ht="48" customHeight="1" x14ac:dyDescent="0.25">
      <c r="B6" s="38" t="s">
        <v>47</v>
      </c>
      <c r="C6" s="39" t="str">
        <f>actualizaciones!A3</f>
        <v>acum. julio 2013</v>
      </c>
      <c r="D6" s="40" t="s">
        <v>48</v>
      </c>
      <c r="E6" s="39" t="str">
        <f>actualizaciones!A2</f>
        <v>acum. julio 2014</v>
      </c>
      <c r="F6" s="40" t="s">
        <v>48</v>
      </c>
      <c r="G6" s="41" t="s">
        <v>49</v>
      </c>
      <c r="H6" s="90"/>
    </row>
    <row r="7" spans="2:8" ht="15" customHeight="1" x14ac:dyDescent="0.25">
      <c r="B7" s="91" t="s">
        <v>50</v>
      </c>
      <c r="C7" s="92"/>
      <c r="D7" s="92"/>
      <c r="E7" s="92"/>
      <c r="F7" s="92"/>
      <c r="G7" s="92"/>
      <c r="H7" s="90"/>
    </row>
    <row r="8" spans="2:8" ht="15" customHeight="1" x14ac:dyDescent="0.25">
      <c r="B8" s="44" t="s">
        <v>81</v>
      </c>
      <c r="C8" s="45">
        <v>21778618</v>
      </c>
      <c r="D8" s="46">
        <f>C8/C8</f>
        <v>1</v>
      </c>
      <c r="E8" s="45">
        <v>22702483</v>
      </c>
      <c r="F8" s="46">
        <f>E8/E8</f>
        <v>1</v>
      </c>
      <c r="G8" s="46">
        <f>(E8-C8)/C8</f>
        <v>4.2420735787734559E-2</v>
      </c>
      <c r="H8" s="90"/>
    </row>
    <row r="9" spans="2:8" ht="15" customHeight="1" x14ac:dyDescent="0.25">
      <c r="B9" s="44" t="s">
        <v>82</v>
      </c>
      <c r="C9" s="45">
        <v>13401562</v>
      </c>
      <c r="D9" s="46">
        <f>C9/C8</f>
        <v>0.61535410557272274</v>
      </c>
      <c r="E9" s="45">
        <v>14219295</v>
      </c>
      <c r="F9" s="46">
        <f>E9/E8</f>
        <v>0.62633215054053781</v>
      </c>
      <c r="G9" s="46">
        <f>(E9-C9)/C9</f>
        <v>6.1017738081575866E-2</v>
      </c>
      <c r="H9" s="90"/>
    </row>
    <row r="10" spans="2:8" ht="15" customHeight="1" x14ac:dyDescent="0.2">
      <c r="B10" s="47" t="s">
        <v>83</v>
      </c>
      <c r="C10" s="45">
        <v>8377056</v>
      </c>
      <c r="D10" s="46">
        <f>C10/C8</f>
        <v>0.38464589442727726</v>
      </c>
      <c r="E10" s="45">
        <v>8483188</v>
      </c>
      <c r="F10" s="46">
        <f>E10/E8</f>
        <v>0.37366784945946219</v>
      </c>
      <c r="G10" s="46">
        <f>(E10-C10)/C10</f>
        <v>1.2669367376796813E-2</v>
      </c>
      <c r="H10" s="90"/>
    </row>
    <row r="11" spans="2:8" ht="15" customHeight="1" x14ac:dyDescent="0.25">
      <c r="B11" s="91" t="s">
        <v>54</v>
      </c>
      <c r="C11" s="92"/>
      <c r="D11" s="92"/>
      <c r="E11" s="92"/>
      <c r="F11" s="92"/>
      <c r="G11" s="92"/>
      <c r="H11" s="90"/>
    </row>
    <row r="12" spans="2:8" ht="15" customHeight="1" x14ac:dyDescent="0.25">
      <c r="B12" s="48" t="s">
        <v>81</v>
      </c>
      <c r="C12" s="49">
        <v>8198856</v>
      </c>
      <c r="D12" s="50">
        <f>C12/C12</f>
        <v>1</v>
      </c>
      <c r="E12" s="49">
        <v>8564749</v>
      </c>
      <c r="F12" s="50">
        <f>E12/E12</f>
        <v>1</v>
      </c>
      <c r="G12" s="51">
        <f>(E12-C12)/C12</f>
        <v>4.4627323616855813E-2</v>
      </c>
      <c r="H12" s="90"/>
    </row>
    <row r="13" spans="2:8" ht="15" customHeight="1" x14ac:dyDescent="0.25">
      <c r="B13" s="48" t="s">
        <v>82</v>
      </c>
      <c r="C13" s="49">
        <v>5534715</v>
      </c>
      <c r="D13" s="50">
        <f>C13/C12</f>
        <v>0.67505942292436893</v>
      </c>
      <c r="E13" s="49">
        <v>5991053</v>
      </c>
      <c r="F13" s="50">
        <f>E13/E12</f>
        <v>0.69950129303263875</v>
      </c>
      <c r="G13" s="51">
        <f>(E13-C13)/C13</f>
        <v>8.2450135192146293E-2</v>
      </c>
      <c r="H13" s="90"/>
    </row>
    <row r="14" spans="2:8" ht="15" customHeight="1" x14ac:dyDescent="0.25">
      <c r="B14" s="48" t="s">
        <v>83</v>
      </c>
      <c r="C14" s="49">
        <v>2664141</v>
      </c>
      <c r="D14" s="50">
        <f>C14/C12</f>
        <v>0.32494057707563107</v>
      </c>
      <c r="E14" s="49">
        <v>2573696</v>
      </c>
      <c r="F14" s="50">
        <f>E14/E13</f>
        <v>0.42958992350760378</v>
      </c>
      <c r="G14" s="51">
        <f>(E14-C14)/C14</f>
        <v>-3.3949028974067062E-2</v>
      </c>
      <c r="H14" s="90"/>
    </row>
    <row r="15" spans="2:8" ht="15" customHeight="1" x14ac:dyDescent="0.25">
      <c r="B15" s="91" t="s">
        <v>55</v>
      </c>
      <c r="C15" s="92"/>
      <c r="D15" s="92"/>
      <c r="E15" s="92"/>
      <c r="F15" s="92"/>
      <c r="G15" s="92"/>
      <c r="H15" s="90"/>
    </row>
    <row r="16" spans="2:8" ht="15" customHeight="1" x14ac:dyDescent="0.25">
      <c r="B16" s="48" t="s">
        <v>81</v>
      </c>
      <c r="C16" s="49">
        <v>6708708</v>
      </c>
      <c r="D16" s="50">
        <f>C16/C16</f>
        <v>1</v>
      </c>
      <c r="E16" s="49">
        <v>6904207</v>
      </c>
      <c r="F16" s="50">
        <f>E16/E16</f>
        <v>1</v>
      </c>
      <c r="G16" s="51">
        <f>(E16-C16)/C16</f>
        <v>2.9141080518037155E-2</v>
      </c>
      <c r="H16" s="90"/>
    </row>
    <row r="17" spans="2:12" ht="15" customHeight="1" x14ac:dyDescent="0.25">
      <c r="B17" s="48" t="s">
        <v>82</v>
      </c>
      <c r="C17" s="49">
        <v>3304052</v>
      </c>
      <c r="D17" s="50">
        <f>C17/C16</f>
        <v>0.49250198398857126</v>
      </c>
      <c r="E17" s="49">
        <v>3441065</v>
      </c>
      <c r="F17" s="50">
        <f>E17/E16</f>
        <v>0.49840119220063939</v>
      </c>
      <c r="G17" s="51">
        <f>(E17-C17)/C17</f>
        <v>4.1468173019068709E-2</v>
      </c>
      <c r="H17" s="90"/>
    </row>
    <row r="18" spans="2:12" ht="15" customHeight="1" x14ac:dyDescent="0.25">
      <c r="B18" s="48" t="s">
        <v>83</v>
      </c>
      <c r="C18" s="49">
        <v>3404656</v>
      </c>
      <c r="D18" s="50">
        <f>C18/C16</f>
        <v>0.50749801601142874</v>
      </c>
      <c r="E18" s="49">
        <v>3463142</v>
      </c>
      <c r="F18" s="50">
        <f>E18/E16</f>
        <v>0.50159880779936061</v>
      </c>
      <c r="G18" s="51">
        <f>(E18-C18)/C18</f>
        <v>1.7178240621078898E-2</v>
      </c>
      <c r="H18" s="90"/>
    </row>
    <row r="19" spans="2:12" ht="15" customHeight="1" x14ac:dyDescent="0.25">
      <c r="B19" s="91" t="s">
        <v>56</v>
      </c>
      <c r="C19" s="92"/>
      <c r="D19" s="92"/>
      <c r="E19" s="92"/>
      <c r="F19" s="92"/>
      <c r="G19" s="92"/>
      <c r="H19" s="90"/>
    </row>
    <row r="20" spans="2:12" ht="15" customHeight="1" x14ac:dyDescent="0.25">
      <c r="B20" s="48" t="s">
        <v>81</v>
      </c>
      <c r="C20" s="49">
        <v>3115271</v>
      </c>
      <c r="D20" s="50">
        <f>C20/C20</f>
        <v>1</v>
      </c>
      <c r="E20" s="49">
        <v>3236490</v>
      </c>
      <c r="F20" s="50">
        <f>E20/E20</f>
        <v>1</v>
      </c>
      <c r="G20" s="51">
        <f>(E20-C20)/C20</f>
        <v>3.8911221527757937E-2</v>
      </c>
      <c r="H20" s="90"/>
    </row>
    <row r="21" spans="2:12" ht="15" customHeight="1" x14ac:dyDescent="0.25">
      <c r="B21" s="48" t="s">
        <v>82</v>
      </c>
      <c r="C21" s="49">
        <v>2273592</v>
      </c>
      <c r="D21" s="50">
        <f>C21/C20</f>
        <v>0.72982157892523636</v>
      </c>
      <c r="E21" s="49">
        <v>2330082</v>
      </c>
      <c r="F21" s="50">
        <f>E21/E20</f>
        <v>0.71994104724562724</v>
      </c>
      <c r="G21" s="51">
        <f>(E21-C21)/C21</f>
        <v>2.4846146538165158E-2</v>
      </c>
      <c r="H21" s="90"/>
    </row>
    <row r="22" spans="2:12" ht="15" customHeight="1" x14ac:dyDescent="0.2">
      <c r="B22" s="52" t="s">
        <v>83</v>
      </c>
      <c r="C22" s="49">
        <v>841679</v>
      </c>
      <c r="D22" s="50">
        <f>C22/C20</f>
        <v>0.27017842107476364</v>
      </c>
      <c r="E22" s="49">
        <v>906408</v>
      </c>
      <c r="F22" s="50">
        <f>E22/E20</f>
        <v>0.28005895275437281</v>
      </c>
      <c r="G22" s="51">
        <f>(E22-C22)/C22</f>
        <v>7.690461565513694E-2</v>
      </c>
      <c r="H22" s="90"/>
    </row>
    <row r="23" spans="2:12" ht="15" customHeight="1" x14ac:dyDescent="0.25">
      <c r="B23" s="240" t="s">
        <v>57</v>
      </c>
      <c r="C23" s="240"/>
      <c r="D23" s="240"/>
      <c r="E23" s="240"/>
      <c r="F23" s="240"/>
      <c r="G23" s="240"/>
      <c r="H23" s="90"/>
    </row>
    <row r="24" spans="2:12" ht="15" customHeight="1" x14ac:dyDescent="0.25">
      <c r="B24" s="90"/>
      <c r="C24" s="90"/>
      <c r="D24" s="90"/>
      <c r="E24" s="90"/>
      <c r="F24" s="90"/>
      <c r="G24" s="90"/>
      <c r="H24" s="90"/>
    </row>
    <row r="25" spans="2:12" ht="15" customHeight="1" x14ac:dyDescent="0.25">
      <c r="B25" s="95"/>
      <c r="C25" s="95"/>
      <c r="D25" s="95"/>
      <c r="E25" s="95"/>
      <c r="F25" s="95"/>
      <c r="G25" s="54" t="s">
        <v>44</v>
      </c>
      <c r="H25" s="90"/>
    </row>
    <row r="26" spans="2:12" ht="15" customHeight="1" x14ac:dyDescent="0.25">
      <c r="B26" s="90"/>
      <c r="C26" s="90"/>
      <c r="D26" s="90"/>
      <c r="E26" s="90"/>
      <c r="F26" s="90"/>
      <c r="G26" s="90"/>
      <c r="H26" s="90"/>
    </row>
    <row r="27" spans="2:12" ht="15" customHeight="1" x14ac:dyDescent="0.25">
      <c r="B27" s="90"/>
      <c r="C27" s="90"/>
      <c r="D27" s="90"/>
      <c r="E27" s="90"/>
      <c r="F27" s="90"/>
      <c r="G27" s="90"/>
      <c r="H27" s="90"/>
    </row>
    <row r="28" spans="2:12" ht="15" customHeight="1" x14ac:dyDescent="0.25">
      <c r="H28" s="90"/>
    </row>
    <row r="29" spans="2:12" ht="30" customHeight="1" x14ac:dyDescent="0.25">
      <c r="H29" s="95"/>
      <c r="I29" s="53"/>
      <c r="J29" s="53"/>
      <c r="K29" s="53"/>
      <c r="L29" s="53"/>
    </row>
    <row r="30" spans="2:12" x14ac:dyDescent="0.25">
      <c r="H30" s="90"/>
    </row>
    <row r="31" spans="2:12" x14ac:dyDescent="0.25">
      <c r="H31" s="90"/>
    </row>
  </sheetData>
  <mergeCells count="2">
    <mergeCell ref="B5:G5"/>
    <mergeCell ref="B23:G23"/>
  </mergeCells>
  <hyperlinks>
    <hyperlink ref="G25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M28" sqref="M28"/>
    </sheetView>
  </sheetViews>
  <sheetFormatPr baseColWidth="10" defaultRowHeight="12.75" x14ac:dyDescent="0.25"/>
  <cols>
    <col min="1" max="1" width="18.5703125" style="37" customWidth="1"/>
    <col min="2" max="8" width="11.42578125" style="37"/>
    <col min="9" max="9" width="12.85546875" style="37" customWidth="1"/>
    <col min="10" max="33" width="11.42578125" style="37"/>
    <col min="34" max="34" width="13.85546875" style="37" customWidth="1"/>
    <col min="35" max="264" width="11.42578125" style="37"/>
    <col min="265" max="265" width="12.85546875" style="37" customWidth="1"/>
    <col min="266" max="289" width="11.42578125" style="37"/>
    <col min="290" max="290" width="13.85546875" style="37" customWidth="1"/>
    <col min="291" max="520" width="11.42578125" style="37"/>
    <col min="521" max="521" width="12.85546875" style="37" customWidth="1"/>
    <col min="522" max="545" width="11.42578125" style="37"/>
    <col min="546" max="546" width="13.85546875" style="37" customWidth="1"/>
    <col min="547" max="776" width="11.42578125" style="37"/>
    <col min="777" max="777" width="12.85546875" style="37" customWidth="1"/>
    <col min="778" max="801" width="11.42578125" style="37"/>
    <col min="802" max="802" width="13.85546875" style="37" customWidth="1"/>
    <col min="803" max="1032" width="11.42578125" style="37"/>
    <col min="1033" max="1033" width="12.85546875" style="37" customWidth="1"/>
    <col min="1034" max="1057" width="11.42578125" style="37"/>
    <col min="1058" max="1058" width="13.85546875" style="37" customWidth="1"/>
    <col min="1059" max="1288" width="11.42578125" style="37"/>
    <col min="1289" max="1289" width="12.85546875" style="37" customWidth="1"/>
    <col min="1290" max="1313" width="11.42578125" style="37"/>
    <col min="1314" max="1314" width="13.85546875" style="37" customWidth="1"/>
    <col min="1315" max="1544" width="11.42578125" style="37"/>
    <col min="1545" max="1545" width="12.85546875" style="37" customWidth="1"/>
    <col min="1546" max="1569" width="11.42578125" style="37"/>
    <col min="1570" max="1570" width="13.85546875" style="37" customWidth="1"/>
    <col min="1571" max="1800" width="11.42578125" style="37"/>
    <col min="1801" max="1801" width="12.85546875" style="37" customWidth="1"/>
    <col min="1802" max="1825" width="11.42578125" style="37"/>
    <col min="1826" max="1826" width="13.85546875" style="37" customWidth="1"/>
    <col min="1827" max="2056" width="11.42578125" style="37"/>
    <col min="2057" max="2057" width="12.85546875" style="37" customWidth="1"/>
    <col min="2058" max="2081" width="11.42578125" style="37"/>
    <col min="2082" max="2082" width="13.85546875" style="37" customWidth="1"/>
    <col min="2083" max="2312" width="11.42578125" style="37"/>
    <col min="2313" max="2313" width="12.85546875" style="37" customWidth="1"/>
    <col min="2314" max="2337" width="11.42578125" style="37"/>
    <col min="2338" max="2338" width="13.85546875" style="37" customWidth="1"/>
    <col min="2339" max="2568" width="11.42578125" style="37"/>
    <col min="2569" max="2569" width="12.85546875" style="37" customWidth="1"/>
    <col min="2570" max="2593" width="11.42578125" style="37"/>
    <col min="2594" max="2594" width="13.85546875" style="37" customWidth="1"/>
    <col min="2595" max="2824" width="11.42578125" style="37"/>
    <col min="2825" max="2825" width="12.85546875" style="37" customWidth="1"/>
    <col min="2826" max="2849" width="11.42578125" style="37"/>
    <col min="2850" max="2850" width="13.85546875" style="37" customWidth="1"/>
    <col min="2851" max="3080" width="11.42578125" style="37"/>
    <col min="3081" max="3081" width="12.85546875" style="37" customWidth="1"/>
    <col min="3082" max="3105" width="11.42578125" style="37"/>
    <col min="3106" max="3106" width="13.85546875" style="37" customWidth="1"/>
    <col min="3107" max="3336" width="11.42578125" style="37"/>
    <col min="3337" max="3337" width="12.85546875" style="37" customWidth="1"/>
    <col min="3338" max="3361" width="11.42578125" style="37"/>
    <col min="3362" max="3362" width="13.85546875" style="37" customWidth="1"/>
    <col min="3363" max="3592" width="11.42578125" style="37"/>
    <col min="3593" max="3593" width="12.85546875" style="37" customWidth="1"/>
    <col min="3594" max="3617" width="11.42578125" style="37"/>
    <col min="3618" max="3618" width="13.85546875" style="37" customWidth="1"/>
    <col min="3619" max="3848" width="11.42578125" style="37"/>
    <col min="3849" max="3849" width="12.85546875" style="37" customWidth="1"/>
    <col min="3850" max="3873" width="11.42578125" style="37"/>
    <col min="3874" max="3874" width="13.85546875" style="37" customWidth="1"/>
    <col min="3875" max="4104" width="11.42578125" style="37"/>
    <col min="4105" max="4105" width="12.85546875" style="37" customWidth="1"/>
    <col min="4106" max="4129" width="11.42578125" style="37"/>
    <col min="4130" max="4130" width="13.85546875" style="37" customWidth="1"/>
    <col min="4131" max="4360" width="11.42578125" style="37"/>
    <col min="4361" max="4361" width="12.85546875" style="37" customWidth="1"/>
    <col min="4362" max="4385" width="11.42578125" style="37"/>
    <col min="4386" max="4386" width="13.85546875" style="37" customWidth="1"/>
    <col min="4387" max="4616" width="11.42578125" style="37"/>
    <col min="4617" max="4617" width="12.85546875" style="37" customWidth="1"/>
    <col min="4618" max="4641" width="11.42578125" style="37"/>
    <col min="4642" max="4642" width="13.85546875" style="37" customWidth="1"/>
    <col min="4643" max="4872" width="11.42578125" style="37"/>
    <col min="4873" max="4873" width="12.85546875" style="37" customWidth="1"/>
    <col min="4874" max="4897" width="11.42578125" style="37"/>
    <col min="4898" max="4898" width="13.85546875" style="37" customWidth="1"/>
    <col min="4899" max="5128" width="11.42578125" style="37"/>
    <col min="5129" max="5129" width="12.85546875" style="37" customWidth="1"/>
    <col min="5130" max="5153" width="11.42578125" style="37"/>
    <col min="5154" max="5154" width="13.85546875" style="37" customWidth="1"/>
    <col min="5155" max="5384" width="11.42578125" style="37"/>
    <col min="5385" max="5385" width="12.85546875" style="37" customWidth="1"/>
    <col min="5386" max="5409" width="11.42578125" style="37"/>
    <col min="5410" max="5410" width="13.85546875" style="37" customWidth="1"/>
    <col min="5411" max="5640" width="11.42578125" style="37"/>
    <col min="5641" max="5641" width="12.85546875" style="37" customWidth="1"/>
    <col min="5642" max="5665" width="11.42578125" style="37"/>
    <col min="5666" max="5666" width="13.85546875" style="37" customWidth="1"/>
    <col min="5667" max="5896" width="11.42578125" style="37"/>
    <col min="5897" max="5897" width="12.85546875" style="37" customWidth="1"/>
    <col min="5898" max="5921" width="11.42578125" style="37"/>
    <col min="5922" max="5922" width="13.85546875" style="37" customWidth="1"/>
    <col min="5923" max="6152" width="11.42578125" style="37"/>
    <col min="6153" max="6153" width="12.85546875" style="37" customWidth="1"/>
    <col min="6154" max="6177" width="11.42578125" style="37"/>
    <col min="6178" max="6178" width="13.85546875" style="37" customWidth="1"/>
    <col min="6179" max="6408" width="11.42578125" style="37"/>
    <col min="6409" max="6409" width="12.85546875" style="37" customWidth="1"/>
    <col min="6410" max="6433" width="11.42578125" style="37"/>
    <col min="6434" max="6434" width="13.85546875" style="37" customWidth="1"/>
    <col min="6435" max="6664" width="11.42578125" style="37"/>
    <col min="6665" max="6665" width="12.85546875" style="37" customWidth="1"/>
    <col min="6666" max="6689" width="11.42578125" style="37"/>
    <col min="6690" max="6690" width="13.85546875" style="37" customWidth="1"/>
    <col min="6691" max="6920" width="11.42578125" style="37"/>
    <col min="6921" max="6921" width="12.85546875" style="37" customWidth="1"/>
    <col min="6922" max="6945" width="11.42578125" style="37"/>
    <col min="6946" max="6946" width="13.85546875" style="37" customWidth="1"/>
    <col min="6947" max="7176" width="11.42578125" style="37"/>
    <col min="7177" max="7177" width="12.85546875" style="37" customWidth="1"/>
    <col min="7178" max="7201" width="11.42578125" style="37"/>
    <col min="7202" max="7202" width="13.85546875" style="37" customWidth="1"/>
    <col min="7203" max="7432" width="11.42578125" style="37"/>
    <col min="7433" max="7433" width="12.85546875" style="37" customWidth="1"/>
    <col min="7434" max="7457" width="11.42578125" style="37"/>
    <col min="7458" max="7458" width="13.85546875" style="37" customWidth="1"/>
    <col min="7459" max="7688" width="11.42578125" style="37"/>
    <col min="7689" max="7689" width="12.85546875" style="37" customWidth="1"/>
    <col min="7690" max="7713" width="11.42578125" style="37"/>
    <col min="7714" max="7714" width="13.85546875" style="37" customWidth="1"/>
    <col min="7715" max="7944" width="11.42578125" style="37"/>
    <col min="7945" max="7945" width="12.85546875" style="37" customWidth="1"/>
    <col min="7946" max="7969" width="11.42578125" style="37"/>
    <col min="7970" max="7970" width="13.85546875" style="37" customWidth="1"/>
    <col min="7971" max="8200" width="11.42578125" style="37"/>
    <col min="8201" max="8201" width="12.85546875" style="37" customWidth="1"/>
    <col min="8202" max="8225" width="11.42578125" style="37"/>
    <col min="8226" max="8226" width="13.85546875" style="37" customWidth="1"/>
    <col min="8227" max="8456" width="11.42578125" style="37"/>
    <col min="8457" max="8457" width="12.85546875" style="37" customWidth="1"/>
    <col min="8458" max="8481" width="11.42578125" style="37"/>
    <col min="8482" max="8482" width="13.85546875" style="37" customWidth="1"/>
    <col min="8483" max="8712" width="11.42578125" style="37"/>
    <col min="8713" max="8713" width="12.85546875" style="37" customWidth="1"/>
    <col min="8714" max="8737" width="11.42578125" style="37"/>
    <col min="8738" max="8738" width="13.85546875" style="37" customWidth="1"/>
    <col min="8739" max="8968" width="11.42578125" style="37"/>
    <col min="8969" max="8969" width="12.85546875" style="37" customWidth="1"/>
    <col min="8970" max="8993" width="11.42578125" style="37"/>
    <col min="8994" max="8994" width="13.85546875" style="37" customWidth="1"/>
    <col min="8995" max="9224" width="11.42578125" style="37"/>
    <col min="9225" max="9225" width="12.85546875" style="37" customWidth="1"/>
    <col min="9226" max="9249" width="11.42578125" style="37"/>
    <col min="9250" max="9250" width="13.85546875" style="37" customWidth="1"/>
    <col min="9251" max="9480" width="11.42578125" style="37"/>
    <col min="9481" max="9481" width="12.85546875" style="37" customWidth="1"/>
    <col min="9482" max="9505" width="11.42578125" style="37"/>
    <col min="9506" max="9506" width="13.85546875" style="37" customWidth="1"/>
    <col min="9507" max="9736" width="11.42578125" style="37"/>
    <col min="9737" max="9737" width="12.85546875" style="37" customWidth="1"/>
    <col min="9738" max="9761" width="11.42578125" style="37"/>
    <col min="9762" max="9762" width="13.85546875" style="37" customWidth="1"/>
    <col min="9763" max="9992" width="11.42578125" style="37"/>
    <col min="9993" max="9993" width="12.85546875" style="37" customWidth="1"/>
    <col min="9994" max="10017" width="11.42578125" style="37"/>
    <col min="10018" max="10018" width="13.85546875" style="37" customWidth="1"/>
    <col min="10019" max="10248" width="11.42578125" style="37"/>
    <col min="10249" max="10249" width="12.85546875" style="37" customWidth="1"/>
    <col min="10250" max="10273" width="11.42578125" style="37"/>
    <col min="10274" max="10274" width="13.85546875" style="37" customWidth="1"/>
    <col min="10275" max="10504" width="11.42578125" style="37"/>
    <col min="10505" max="10505" width="12.85546875" style="37" customWidth="1"/>
    <col min="10506" max="10529" width="11.42578125" style="37"/>
    <col min="10530" max="10530" width="13.85546875" style="37" customWidth="1"/>
    <col min="10531" max="10760" width="11.42578125" style="37"/>
    <col min="10761" max="10761" width="12.85546875" style="37" customWidth="1"/>
    <col min="10762" max="10785" width="11.42578125" style="37"/>
    <col min="10786" max="10786" width="13.85546875" style="37" customWidth="1"/>
    <col min="10787" max="11016" width="11.42578125" style="37"/>
    <col min="11017" max="11017" width="12.85546875" style="37" customWidth="1"/>
    <col min="11018" max="11041" width="11.42578125" style="37"/>
    <col min="11042" max="11042" width="13.85546875" style="37" customWidth="1"/>
    <col min="11043" max="11272" width="11.42578125" style="37"/>
    <col min="11273" max="11273" width="12.85546875" style="37" customWidth="1"/>
    <col min="11274" max="11297" width="11.42578125" style="37"/>
    <col min="11298" max="11298" width="13.85546875" style="37" customWidth="1"/>
    <col min="11299" max="11528" width="11.42578125" style="37"/>
    <col min="11529" max="11529" width="12.85546875" style="37" customWidth="1"/>
    <col min="11530" max="11553" width="11.42578125" style="37"/>
    <col min="11554" max="11554" width="13.85546875" style="37" customWidth="1"/>
    <col min="11555" max="11784" width="11.42578125" style="37"/>
    <col min="11785" max="11785" width="12.85546875" style="37" customWidth="1"/>
    <col min="11786" max="11809" width="11.42578125" style="37"/>
    <col min="11810" max="11810" width="13.85546875" style="37" customWidth="1"/>
    <col min="11811" max="12040" width="11.42578125" style="37"/>
    <col min="12041" max="12041" width="12.85546875" style="37" customWidth="1"/>
    <col min="12042" max="12065" width="11.42578125" style="37"/>
    <col min="12066" max="12066" width="13.85546875" style="37" customWidth="1"/>
    <col min="12067" max="12296" width="11.42578125" style="37"/>
    <col min="12297" max="12297" width="12.85546875" style="37" customWidth="1"/>
    <col min="12298" max="12321" width="11.42578125" style="37"/>
    <col min="12322" max="12322" width="13.85546875" style="37" customWidth="1"/>
    <col min="12323" max="12552" width="11.42578125" style="37"/>
    <col min="12553" max="12553" width="12.85546875" style="37" customWidth="1"/>
    <col min="12554" max="12577" width="11.42578125" style="37"/>
    <col min="12578" max="12578" width="13.85546875" style="37" customWidth="1"/>
    <col min="12579" max="12808" width="11.42578125" style="37"/>
    <col min="12809" max="12809" width="12.85546875" style="37" customWidth="1"/>
    <col min="12810" max="12833" width="11.42578125" style="37"/>
    <col min="12834" max="12834" width="13.85546875" style="37" customWidth="1"/>
    <col min="12835" max="13064" width="11.42578125" style="37"/>
    <col min="13065" max="13065" width="12.85546875" style="37" customWidth="1"/>
    <col min="13066" max="13089" width="11.42578125" style="37"/>
    <col min="13090" max="13090" width="13.85546875" style="37" customWidth="1"/>
    <col min="13091" max="13320" width="11.42578125" style="37"/>
    <col min="13321" max="13321" width="12.85546875" style="37" customWidth="1"/>
    <col min="13322" max="13345" width="11.42578125" style="37"/>
    <col min="13346" max="13346" width="13.85546875" style="37" customWidth="1"/>
    <col min="13347" max="13576" width="11.42578125" style="37"/>
    <col min="13577" max="13577" width="12.85546875" style="37" customWidth="1"/>
    <col min="13578" max="13601" width="11.42578125" style="37"/>
    <col min="13602" max="13602" width="13.85546875" style="37" customWidth="1"/>
    <col min="13603" max="13832" width="11.42578125" style="37"/>
    <col min="13833" max="13833" width="12.85546875" style="37" customWidth="1"/>
    <col min="13834" max="13857" width="11.42578125" style="37"/>
    <col min="13858" max="13858" width="13.85546875" style="37" customWidth="1"/>
    <col min="13859" max="14088" width="11.42578125" style="37"/>
    <col min="14089" max="14089" width="12.85546875" style="37" customWidth="1"/>
    <col min="14090" max="14113" width="11.42578125" style="37"/>
    <col min="14114" max="14114" width="13.85546875" style="37" customWidth="1"/>
    <col min="14115" max="14344" width="11.42578125" style="37"/>
    <col min="14345" max="14345" width="12.85546875" style="37" customWidth="1"/>
    <col min="14346" max="14369" width="11.42578125" style="37"/>
    <col min="14370" max="14370" width="13.85546875" style="37" customWidth="1"/>
    <col min="14371" max="14600" width="11.42578125" style="37"/>
    <col min="14601" max="14601" width="12.85546875" style="37" customWidth="1"/>
    <col min="14602" max="14625" width="11.42578125" style="37"/>
    <col min="14626" max="14626" width="13.85546875" style="37" customWidth="1"/>
    <col min="14627" max="14856" width="11.42578125" style="37"/>
    <col min="14857" max="14857" width="12.85546875" style="37" customWidth="1"/>
    <col min="14858" max="14881" width="11.42578125" style="37"/>
    <col min="14882" max="14882" width="13.85546875" style="37" customWidth="1"/>
    <col min="14883" max="15112" width="11.42578125" style="37"/>
    <col min="15113" max="15113" width="12.85546875" style="37" customWidth="1"/>
    <col min="15114" max="15137" width="11.42578125" style="37"/>
    <col min="15138" max="15138" width="13.85546875" style="37" customWidth="1"/>
    <col min="15139" max="15368" width="11.42578125" style="37"/>
    <col min="15369" max="15369" width="12.85546875" style="37" customWidth="1"/>
    <col min="15370" max="15393" width="11.42578125" style="37"/>
    <col min="15394" max="15394" width="13.85546875" style="37" customWidth="1"/>
    <col min="15395" max="15624" width="11.42578125" style="37"/>
    <col min="15625" max="15625" width="12.85546875" style="37" customWidth="1"/>
    <col min="15626" max="15649" width="11.42578125" style="37"/>
    <col min="15650" max="15650" width="13.85546875" style="37" customWidth="1"/>
    <col min="15651" max="15880" width="11.42578125" style="37"/>
    <col min="15881" max="15881" width="12.85546875" style="37" customWidth="1"/>
    <col min="15882" max="15905" width="11.42578125" style="37"/>
    <col min="15906" max="15906" width="13.85546875" style="37" customWidth="1"/>
    <col min="15907" max="16136" width="11.42578125" style="37"/>
    <col min="16137" max="16137" width="12.85546875" style="37" customWidth="1"/>
    <col min="16138" max="16161" width="11.42578125" style="37"/>
    <col min="16162" max="16162" width="13.85546875" style="37" customWidth="1"/>
    <col min="16163" max="16384" width="11.42578125" style="37"/>
  </cols>
  <sheetData>
    <row r="27" spans="2:12" ht="12.75" customHeight="1" x14ac:dyDescent="0.25"/>
    <row r="28" spans="2:12" x14ac:dyDescent="0.25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2:12" ht="24.95" customHeight="1" x14ac:dyDescent="0.25"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2:12" ht="15" customHeight="1" x14ac:dyDescent="0.25"/>
    <row r="31" spans="2:12" ht="30" customHeight="1" x14ac:dyDescent="0.25">
      <c r="I31" s="54" t="s">
        <v>58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julio</mes>
    <year xmlns="f58ff5a6-252f-4ce0-9aec-4d01cb81bd09">2014</year>
    <PublishingExpirationDate xmlns="http://schemas.microsoft.com/sharepoint/v3" xsi:nil="true"/>
    <mercado xmlns="f58ff5a6-252f-4ce0-9aec-4d01cb81bd09">espana</mercado>
    <PublishingStartDate xmlns="http://schemas.microsoft.com/sharepoint/v3">2014-09-09T13:25:57+00:00</PublishingStartDate>
    <_dlc_DocId xmlns="8b099203-c902-4a5b-992f-1f849b15ff82">Q5F7QW3RQ55V-2054-437</_dlc_DocId>
    <_dlc_DocIdUrl xmlns="8b099203-c902-4a5b-992f-1f849b15ff82">
      <Url>http://cd102671/es/investigacion/Situacion-turistica/zonas-turisticas-tenerife/_layouts/DocIdRedir.aspx?ID=Q5F7QW3RQ55V-2054-437</Url>
      <Description>Q5F7QW3RQ55V-2054-437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F99243A-A6BD-4170-8DA1-D44C17B8710E}"/>
</file>

<file path=customXml/itemProps2.xml><?xml version="1.0" encoding="utf-8"?>
<ds:datastoreItem xmlns:ds="http://schemas.openxmlformats.org/officeDocument/2006/customXml" ds:itemID="{FB66AB1F-A74C-4BB5-AE38-31DAED64C858}"/>
</file>

<file path=customXml/itemProps3.xml><?xml version="1.0" encoding="utf-8"?>
<ds:datastoreItem xmlns:ds="http://schemas.openxmlformats.org/officeDocument/2006/customXml" ds:itemID="{52914964-4A9E-475E-99E5-3E21F35851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34</vt:i4>
      </vt:variant>
    </vt:vector>
  </HeadingPairs>
  <TitlesOfParts>
    <vt:vector size="69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(julio 2014)</dc:title>
  <dc:creator>Alejandro Garcia</dc:creator>
  <cp:lastModifiedBy>Alejandro Garcia</cp:lastModifiedBy>
  <cp:lastPrinted>2014-09-09T13:35:12Z</cp:lastPrinted>
  <dcterms:created xsi:type="dcterms:W3CDTF">2014-09-09T12:46:29Z</dcterms:created>
  <dcterms:modified xsi:type="dcterms:W3CDTF">2014-09-09T13:38:10Z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19292f3c-a63e-4888-a8b6-804e59f7d3e0</vt:lpwstr>
  </property>
</Properties>
</file>