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worksheets/sheet6.xml" ContentType="application/vnd.openxmlformats-officedocument.spreadsheetml.worksheet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harts/chart33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worksheets/sheet16.xml" ContentType="application/vnd.openxmlformats-officedocument.spreadsheetml.workshee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worksheets/sheet13.xml" ContentType="application/vnd.openxmlformats-officedocument.spreadsheetml.workshee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4.xml" ContentType="application/vnd.openxmlformats-officedocument.spreadsheetml.worksheet+xml"/>
  <Override PartName="/xl/charts/chart1.xml" ContentType="application/vnd.openxmlformats-officedocument.drawingml.char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drawings/drawing27.xml" ContentType="application/vnd.openxmlformats-officedocument.drawing+xml"/>
  <Override PartName="/xl/drawings/drawing25.xml" ContentType="application/vnd.openxmlformats-officedocument.drawing+xml"/>
  <Override PartName="/xl/drawings/drawing30.xml" ContentType="application/vnd.openxmlformats-officedocument.drawing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charts/chart22.xml" ContentType="application/vnd.openxmlformats-officedocument.drawingml.chart+xml"/>
  <Override PartName="/xl/worksheets/sheet12.xml" ContentType="application/vnd.openxmlformats-officedocument.spreadsheetml.worksheet+xml"/>
  <Override PartName="/xl/charts/chart21.xml" ContentType="application/vnd.openxmlformats-officedocument.drawingml.chart+xml"/>
  <Override PartName="/xl/worksheets/sheet11.xml" ContentType="application/vnd.openxmlformats-officedocument.spreadsheetml.worksheet+xml"/>
  <Override PartName="/xl/drawings/drawing18.xml" ContentType="application/vnd.openxmlformats-officedocument.drawing+xml"/>
  <Override PartName="/xl/charts/chart26.xml" ContentType="application/vnd.openxmlformats-officedocument.drawingml.chart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17.xml" ContentType="application/vnd.openxmlformats-officedocument.drawingml.chart+xml"/>
  <Override PartName="/xl/charts/chart14.xml" ContentType="application/vnd.openxmlformats-officedocument.drawingml.chart+xml"/>
  <Override PartName="/xl/drawings/drawing32.xml" ContentType="application/vnd.openxmlformats-officedocument.drawing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drawings/drawing33.xml" ContentType="application/vnd.openxmlformats-officedocument.drawing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28515" windowHeight="1258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'!$B$5:$H$39</definedName>
    <definedName name="_xlnm.Print_Area" localSheetId="26">'Oferta Alojat Estim tipol categ'!$B$5:$H$63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MUNICIPIOS'!$B$5:$L$106</definedName>
    <definedName name="_xlnm.Print_Area" localSheetId="16">'SERIE EM MUNICIPIOS'!$B$5:$L$106</definedName>
    <definedName name="_xlnm.Print_Area" localSheetId="11">'SERIE IO MUNICIPIOS'!$B$5:$L$106</definedName>
    <definedName name="_xlnm.Print_Area" localSheetId="6">'SERIE PERNOCTACIONES MUN'!$B$5:$L$106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M30" i="10" l="1"/>
  <c r="M28" i="10"/>
  <c r="M27" i="10"/>
  <c r="M26" i="10"/>
  <c r="M25" i="10"/>
  <c r="M24" i="10"/>
  <c r="M30" i="5"/>
  <c r="M28" i="5"/>
  <c r="M27" i="5"/>
  <c r="M26" i="5"/>
  <c r="M25" i="5"/>
  <c r="M24" i="5"/>
  <c r="M22" i="10"/>
  <c r="M22" i="5"/>
  <c r="K30" i="10"/>
  <c r="K28" i="10"/>
  <c r="K27" i="10"/>
  <c r="K26" i="10"/>
  <c r="K25" i="10"/>
  <c r="K24" i="10"/>
  <c r="K30" i="5"/>
  <c r="K28" i="5"/>
  <c r="K27" i="5"/>
  <c r="K26" i="5"/>
  <c r="K25" i="5"/>
  <c r="K24" i="5"/>
  <c r="K22" i="10"/>
  <c r="K22" i="5"/>
  <c r="F29" i="10"/>
  <c r="F27" i="10"/>
  <c r="F26" i="10"/>
  <c r="F25" i="10"/>
  <c r="F24" i="10"/>
  <c r="F29" i="5"/>
  <c r="F27" i="5"/>
  <c r="F26" i="5"/>
  <c r="F25" i="5"/>
  <c r="F24" i="5"/>
  <c r="F22" i="10"/>
  <c r="F22" i="5"/>
  <c r="D29" i="10"/>
  <c r="D27" i="10"/>
  <c r="D26" i="10"/>
  <c r="D25" i="10"/>
  <c r="D24" i="10"/>
  <c r="D29" i="5"/>
  <c r="D27" i="5"/>
  <c r="D26" i="5"/>
  <c r="D25" i="5"/>
  <c r="D24" i="5"/>
  <c r="D22" i="10"/>
  <c r="D22" i="5"/>
  <c r="M16" i="10"/>
  <c r="M14" i="10"/>
  <c r="M13" i="10"/>
  <c r="M12" i="10"/>
  <c r="M11" i="10"/>
  <c r="M10" i="10"/>
  <c r="M16" i="5"/>
  <c r="M14" i="5"/>
  <c r="M13" i="5"/>
  <c r="M12" i="5"/>
  <c r="M11" i="5"/>
  <c r="M10" i="5"/>
  <c r="M8" i="10"/>
  <c r="M8" i="5"/>
  <c r="K16" i="10"/>
  <c r="K14" i="10"/>
  <c r="K13" i="10"/>
  <c r="K12" i="10"/>
  <c r="K11" i="10"/>
  <c r="K10" i="10"/>
  <c r="K16" i="5"/>
  <c r="K14" i="5"/>
  <c r="K13" i="5"/>
  <c r="K12" i="5"/>
  <c r="K11" i="5"/>
  <c r="K10" i="5"/>
  <c r="K8" i="10"/>
  <c r="K8" i="5"/>
  <c r="C6" i="30" l="1"/>
  <c r="E54" i="27"/>
  <c r="C54" i="27"/>
  <c r="E42" i="27"/>
  <c r="C42" i="27"/>
  <c r="E31" i="27"/>
  <c r="C31" i="27"/>
  <c r="E19" i="27"/>
  <c r="C19" i="27"/>
  <c r="E6" i="27"/>
  <c r="C6" i="27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6" i="20"/>
  <c r="C36" i="20"/>
  <c r="J30" i="20"/>
  <c r="I20" i="20"/>
  <c r="H20" i="20"/>
  <c r="D20" i="20"/>
  <c r="C20" i="20"/>
  <c r="I6" i="20"/>
  <c r="H6" i="20"/>
  <c r="D6" i="20"/>
  <c r="C6" i="20"/>
  <c r="D6" i="18"/>
  <c r="C6" i="18"/>
  <c r="B14" i="17"/>
  <c r="D36" i="15"/>
  <c r="C36" i="15"/>
  <c r="I20" i="15"/>
  <c r="H20" i="15"/>
  <c r="D20" i="15"/>
  <c r="C20" i="15"/>
  <c r="I6" i="15"/>
  <c r="H6" i="15"/>
  <c r="D6" i="15"/>
  <c r="C6" i="15"/>
  <c r="D6" i="13"/>
  <c r="C6" i="13"/>
  <c r="B14" i="12"/>
  <c r="E36" i="10"/>
  <c r="C36" i="10"/>
  <c r="L20" i="10"/>
  <c r="J20" i="10"/>
  <c r="E20" i="10"/>
  <c r="C20" i="10"/>
  <c r="L6" i="10"/>
  <c r="J6" i="10"/>
  <c r="E6" i="10"/>
  <c r="C6" i="10"/>
  <c r="G26" i="8"/>
  <c r="E6" i="8"/>
  <c r="C6" i="8"/>
  <c r="B14" i="7"/>
  <c r="E36" i="5"/>
  <c r="C36" i="5"/>
  <c r="L20" i="5"/>
  <c r="J20" i="5"/>
  <c r="E20" i="5"/>
  <c r="C20" i="5"/>
  <c r="L6" i="5"/>
  <c r="J6" i="5"/>
  <c r="E6" i="5"/>
  <c r="C6" i="5"/>
  <c r="E6" i="3"/>
  <c r="C6" i="3"/>
  <c r="B14" i="2"/>
  <c r="D6" i="1"/>
  <c r="F15" i="2" l="1"/>
  <c r="D16" i="2"/>
  <c r="L16" i="2"/>
  <c r="F17" i="2"/>
  <c r="D18" i="2"/>
  <c r="L18" i="2"/>
  <c r="J19" i="2"/>
  <c r="H20" i="2"/>
  <c r="F21" i="2"/>
  <c r="D22" i="2"/>
  <c r="L22" i="2"/>
  <c r="F23" i="2"/>
  <c r="D24" i="2"/>
  <c r="L24" i="2"/>
  <c r="J25" i="2"/>
  <c r="H26" i="2"/>
  <c r="F27" i="2"/>
  <c r="D28" i="2"/>
  <c r="L28" i="2"/>
  <c r="J29" i="2"/>
  <c r="D30" i="2"/>
  <c r="L30" i="2"/>
  <c r="F33" i="2"/>
  <c r="F8" i="2"/>
  <c r="J8" i="2"/>
  <c r="D9" i="2"/>
  <c r="H9" i="2"/>
  <c r="L9" i="2"/>
  <c r="F10" i="2"/>
  <c r="J10" i="2"/>
  <c r="D11" i="2"/>
  <c r="H11" i="2"/>
  <c r="L11" i="2"/>
  <c r="F12" i="2"/>
  <c r="J12" i="2"/>
  <c r="D13" i="2"/>
  <c r="H13" i="2"/>
  <c r="L13" i="2"/>
  <c r="J61" i="2"/>
  <c r="H62" i="2"/>
  <c r="F63" i="2"/>
  <c r="D64" i="2"/>
  <c r="L64" i="2"/>
  <c r="J65" i="2"/>
  <c r="H66" i="2"/>
  <c r="F67" i="2"/>
  <c r="D68" i="2"/>
  <c r="L68" i="2"/>
  <c r="J69" i="2"/>
  <c r="H70" i="2"/>
  <c r="F71" i="2"/>
  <c r="D72" i="2"/>
  <c r="L72" i="2"/>
  <c r="J73" i="2"/>
  <c r="H74" i="2"/>
  <c r="F75" i="2"/>
  <c r="D76" i="2"/>
  <c r="L76" i="2"/>
  <c r="J77" i="2"/>
  <c r="H78" i="2"/>
  <c r="F79" i="2"/>
  <c r="D80" i="2"/>
  <c r="L80" i="2"/>
  <c r="J81" i="2"/>
  <c r="H82" i="2"/>
  <c r="F83" i="2"/>
  <c r="D84" i="2"/>
  <c r="L84" i="2"/>
  <c r="J85" i="2"/>
  <c r="H86" i="2"/>
  <c r="F87" i="2"/>
  <c r="D88" i="2"/>
  <c r="L88" i="2"/>
  <c r="J89" i="2"/>
  <c r="H90" i="2"/>
  <c r="F91" i="2"/>
  <c r="D92" i="2"/>
  <c r="L92" i="2"/>
  <c r="D15" i="2"/>
  <c r="L15" i="2"/>
  <c r="J16" i="2"/>
  <c r="H17" i="2"/>
  <c r="F18" i="2"/>
  <c r="D19" i="2"/>
  <c r="L19" i="2"/>
  <c r="J20" i="2"/>
  <c r="H21" i="2"/>
  <c r="F22" i="2"/>
  <c r="D23" i="2"/>
  <c r="L23" i="2"/>
  <c r="J24" i="2"/>
  <c r="H25" i="2"/>
  <c r="J26" i="2"/>
  <c r="D27" i="2"/>
  <c r="H27" i="2"/>
  <c r="L27" i="2"/>
  <c r="F28" i="2"/>
  <c r="D29" i="2"/>
  <c r="H29" i="2"/>
  <c r="L29" i="2"/>
  <c r="F30" i="2"/>
  <c r="J30" i="2"/>
  <c r="D31" i="2"/>
  <c r="H31" i="2"/>
  <c r="L31" i="2"/>
  <c r="F32" i="2"/>
  <c r="J32" i="2"/>
  <c r="D33" i="2"/>
  <c r="H33" i="2"/>
  <c r="L33" i="2"/>
  <c r="F34" i="2"/>
  <c r="J34" i="2"/>
  <c r="D35" i="2"/>
  <c r="H35" i="2"/>
  <c r="L35" i="2"/>
  <c r="F36" i="2"/>
  <c r="J36" i="2"/>
  <c r="D37" i="2"/>
  <c r="H37" i="2"/>
  <c r="L37" i="2"/>
  <c r="F38" i="2"/>
  <c r="J38" i="2"/>
  <c r="D39" i="2"/>
  <c r="H39" i="2"/>
  <c r="L39" i="2"/>
  <c r="F40" i="2"/>
  <c r="J40" i="2"/>
  <c r="D41" i="2"/>
  <c r="H41" i="2"/>
  <c r="L41" i="2"/>
  <c r="F42" i="2"/>
  <c r="J42" i="2"/>
  <c r="D43" i="2"/>
  <c r="H43" i="2"/>
  <c r="L43" i="2"/>
  <c r="F44" i="2"/>
  <c r="J44" i="2"/>
  <c r="D45" i="2"/>
  <c r="H45" i="2"/>
  <c r="L45" i="2"/>
  <c r="F46" i="2"/>
  <c r="J46" i="2"/>
  <c r="D47" i="2"/>
  <c r="H47" i="2"/>
  <c r="L47" i="2"/>
  <c r="F48" i="2"/>
  <c r="J48" i="2"/>
  <c r="D49" i="2"/>
  <c r="H49" i="2"/>
  <c r="L49" i="2"/>
  <c r="F50" i="2"/>
  <c r="J50" i="2"/>
  <c r="D51" i="2"/>
  <c r="H51" i="2"/>
  <c r="L51" i="2"/>
  <c r="F52" i="2"/>
  <c r="J52" i="2"/>
  <c r="D53" i="2"/>
  <c r="H53" i="2"/>
  <c r="L53" i="2"/>
  <c r="F54" i="2"/>
  <c r="J54" i="2"/>
  <c r="D55" i="2"/>
  <c r="H55" i="2"/>
  <c r="L55" i="2"/>
  <c r="F56" i="2"/>
  <c r="J56" i="2"/>
  <c r="D57" i="2"/>
  <c r="H57" i="2"/>
  <c r="L57" i="2"/>
  <c r="F58" i="2"/>
  <c r="J58" i="2"/>
  <c r="D59" i="2"/>
  <c r="H59" i="2"/>
  <c r="L59" i="2"/>
  <c r="F60" i="2"/>
  <c r="J60" i="2"/>
  <c r="D61" i="2"/>
  <c r="L61" i="2"/>
  <c r="J62" i="2"/>
  <c r="H63" i="2"/>
  <c r="F64" i="2"/>
  <c r="D65" i="2"/>
  <c r="L65" i="2"/>
  <c r="J66" i="2"/>
  <c r="H67" i="2"/>
  <c r="F68" i="2"/>
  <c r="D69" i="2"/>
  <c r="L69" i="2"/>
  <c r="J70" i="2"/>
  <c r="H71" i="2"/>
  <c r="F72" i="2"/>
  <c r="D73" i="2"/>
  <c r="L73" i="2"/>
  <c r="J74" i="2"/>
  <c r="H75" i="2"/>
  <c r="F76" i="2"/>
  <c r="D77" i="2"/>
  <c r="L77" i="2"/>
  <c r="J78" i="2"/>
  <c r="H79" i="2"/>
  <c r="F80" i="2"/>
  <c r="D81" i="2"/>
  <c r="L81" i="2"/>
  <c r="J82" i="2"/>
  <c r="H83" i="2"/>
  <c r="F84" i="2"/>
  <c r="D85" i="2"/>
  <c r="L85" i="2"/>
  <c r="J86" i="2"/>
  <c r="H87" i="2"/>
  <c r="F88" i="2"/>
  <c r="D89" i="2"/>
  <c r="L89" i="2"/>
  <c r="J90" i="2"/>
  <c r="H91" i="2"/>
  <c r="F92" i="2"/>
  <c r="H15" i="2"/>
  <c r="F16" i="2"/>
  <c r="D17" i="2"/>
  <c r="L17" i="2"/>
  <c r="J18" i="2"/>
  <c r="H19" i="2"/>
  <c r="F20" i="2"/>
  <c r="D21" i="2"/>
  <c r="L21" i="2"/>
  <c r="J22" i="2"/>
  <c r="H23" i="2"/>
  <c r="F24" i="2"/>
  <c r="D25" i="2"/>
  <c r="L25" i="2"/>
  <c r="F26" i="2"/>
  <c r="J28" i="2"/>
  <c r="D8" i="2"/>
  <c r="H8" i="2"/>
  <c r="L8" i="2"/>
  <c r="F9" i="2"/>
  <c r="J9" i="2"/>
  <c r="D10" i="2"/>
  <c r="H10" i="2"/>
  <c r="L10" i="2"/>
  <c r="F11" i="2"/>
  <c r="J11" i="2"/>
  <c r="D12" i="2"/>
  <c r="H12" i="2"/>
  <c r="L12" i="2"/>
  <c r="F13" i="2"/>
  <c r="J13" i="2"/>
  <c r="F61" i="2"/>
  <c r="D62" i="2"/>
  <c r="L62" i="2"/>
  <c r="J63" i="2"/>
  <c r="H64" i="2"/>
  <c r="F65" i="2"/>
  <c r="D66" i="2"/>
  <c r="L66" i="2"/>
  <c r="J67" i="2"/>
  <c r="H68" i="2"/>
  <c r="F69" i="2"/>
  <c r="D70" i="2"/>
  <c r="L70" i="2"/>
  <c r="J71" i="2"/>
  <c r="H72" i="2"/>
  <c r="F73" i="2"/>
  <c r="D74" i="2"/>
  <c r="L74" i="2"/>
  <c r="J75" i="2"/>
  <c r="H76" i="2"/>
  <c r="F77" i="2"/>
  <c r="D78" i="2"/>
  <c r="L78" i="2"/>
  <c r="J79" i="2"/>
  <c r="H80" i="2"/>
  <c r="F81" i="2"/>
  <c r="D82" i="2"/>
  <c r="L82" i="2"/>
  <c r="J83" i="2"/>
  <c r="H84" i="2"/>
  <c r="F85" i="2"/>
  <c r="D86" i="2"/>
  <c r="L86" i="2"/>
  <c r="J87" i="2"/>
  <c r="H88" i="2"/>
  <c r="F89" i="2"/>
  <c r="D90" i="2"/>
  <c r="L90" i="2"/>
  <c r="J91" i="2"/>
  <c r="H92" i="2"/>
  <c r="D9" i="3"/>
  <c r="J15" i="2"/>
  <c r="H16" i="2"/>
  <c r="J17" i="2"/>
  <c r="H18" i="2"/>
  <c r="F19" i="2"/>
  <c r="D20" i="2"/>
  <c r="L20" i="2"/>
  <c r="J21" i="2"/>
  <c r="H22" i="2"/>
  <c r="J23" i="2"/>
  <c r="H24" i="2"/>
  <c r="F25" i="2"/>
  <c r="D26" i="2"/>
  <c r="L26" i="2"/>
  <c r="J27" i="2"/>
  <c r="H28" i="2"/>
  <c r="F29" i="2"/>
  <c r="H30" i="2"/>
  <c r="F31" i="2"/>
  <c r="J31" i="2"/>
  <c r="D32" i="2"/>
  <c r="H32" i="2"/>
  <c r="L32" i="2"/>
  <c r="J33" i="2"/>
  <c r="D34" i="2"/>
  <c r="H34" i="2"/>
  <c r="L34" i="2"/>
  <c r="F35" i="2"/>
  <c r="J35" i="2"/>
  <c r="D36" i="2"/>
  <c r="H36" i="2"/>
  <c r="L36" i="2"/>
  <c r="F37" i="2"/>
  <c r="J37" i="2"/>
  <c r="D38" i="2"/>
  <c r="H38" i="2"/>
  <c r="L38" i="2"/>
  <c r="F39" i="2"/>
  <c r="J39" i="2"/>
  <c r="D40" i="2"/>
  <c r="H40" i="2"/>
  <c r="L40" i="2"/>
  <c r="F41" i="2"/>
  <c r="J41" i="2"/>
  <c r="D42" i="2"/>
  <c r="H42" i="2"/>
  <c r="L42" i="2"/>
  <c r="F43" i="2"/>
  <c r="J43" i="2"/>
  <c r="D44" i="2"/>
  <c r="H44" i="2"/>
  <c r="L44" i="2"/>
  <c r="F45" i="2"/>
  <c r="J45" i="2"/>
  <c r="D46" i="2"/>
  <c r="H46" i="2"/>
  <c r="L46" i="2"/>
  <c r="F47" i="2"/>
  <c r="J47" i="2"/>
  <c r="D48" i="2"/>
  <c r="H48" i="2"/>
  <c r="L48" i="2"/>
  <c r="F49" i="2"/>
  <c r="J49" i="2"/>
  <c r="D50" i="2"/>
  <c r="H50" i="2"/>
  <c r="L50" i="2"/>
  <c r="F51" i="2"/>
  <c r="J51" i="2"/>
  <c r="D52" i="2"/>
  <c r="H52" i="2"/>
  <c r="L52" i="2"/>
  <c r="F53" i="2"/>
  <c r="J53" i="2"/>
  <c r="D54" i="2"/>
  <c r="H54" i="2"/>
  <c r="L54" i="2"/>
  <c r="F55" i="2"/>
  <c r="J55" i="2"/>
  <c r="D56" i="2"/>
  <c r="H56" i="2"/>
  <c r="L56" i="2"/>
  <c r="F57" i="2"/>
  <c r="J57" i="2"/>
  <c r="D58" i="2"/>
  <c r="H58" i="2"/>
  <c r="L58" i="2"/>
  <c r="F59" i="2"/>
  <c r="J59" i="2"/>
  <c r="D60" i="2"/>
  <c r="H60" i="2"/>
  <c r="L60" i="2"/>
  <c r="H61" i="2"/>
  <c r="F62" i="2"/>
  <c r="D63" i="2"/>
  <c r="L63" i="2"/>
  <c r="J64" i="2"/>
  <c r="H65" i="2"/>
  <c r="F66" i="2"/>
  <c r="D67" i="2"/>
  <c r="L67" i="2"/>
  <c r="J68" i="2"/>
  <c r="H69" i="2"/>
  <c r="F70" i="2"/>
  <c r="D71" i="2"/>
  <c r="L71" i="2"/>
  <c r="J72" i="2"/>
  <c r="H73" i="2"/>
  <c r="F74" i="2"/>
  <c r="D75" i="2"/>
  <c r="L75" i="2"/>
  <c r="J76" i="2"/>
  <c r="H77" i="2"/>
  <c r="F78" i="2"/>
  <c r="D79" i="2"/>
  <c r="L79" i="2"/>
  <c r="J80" i="2"/>
  <c r="H81" i="2"/>
  <c r="F82" i="2"/>
  <c r="D83" i="2"/>
  <c r="L83" i="2"/>
  <c r="J84" i="2"/>
  <c r="H85" i="2"/>
  <c r="F86" i="2"/>
  <c r="D87" i="2"/>
  <c r="L87" i="2"/>
  <c r="J88" i="2"/>
  <c r="H89" i="2"/>
  <c r="F90" i="2"/>
  <c r="D91" i="2"/>
  <c r="L91" i="2"/>
  <c r="J92" i="2"/>
  <c r="F9" i="3"/>
  <c r="G9" i="3"/>
  <c r="D12" i="3"/>
  <c r="G14" i="3"/>
  <c r="F14" i="3"/>
  <c r="D17" i="3"/>
  <c r="G20" i="3"/>
  <c r="F20" i="3"/>
  <c r="D22" i="3"/>
  <c r="G25" i="3"/>
  <c r="F25" i="3"/>
  <c r="D8" i="5"/>
  <c r="G10" i="5"/>
  <c r="F10" i="5"/>
  <c r="D11" i="5"/>
  <c r="G12" i="5"/>
  <c r="F12" i="5"/>
  <c r="D13" i="5"/>
  <c r="G14" i="5"/>
  <c r="F14" i="5"/>
  <c r="D16" i="5"/>
  <c r="G22" i="5"/>
  <c r="G25" i="5"/>
  <c r="G27" i="5"/>
  <c r="N30" i="5"/>
  <c r="G40" i="5"/>
  <c r="F40" i="5"/>
  <c r="D42" i="5"/>
  <c r="G44" i="5"/>
  <c r="F44" i="5"/>
  <c r="D47" i="5"/>
  <c r="D15" i="7"/>
  <c r="H15" i="7"/>
  <c r="L15" i="7"/>
  <c r="F16" i="7"/>
  <c r="J16" i="7"/>
  <c r="D17" i="7"/>
  <c r="H17" i="7"/>
  <c r="L17" i="7"/>
  <c r="F18" i="7"/>
  <c r="J18" i="7"/>
  <c r="D19" i="7"/>
  <c r="H19" i="7"/>
  <c r="L19" i="7"/>
  <c r="F20" i="7"/>
  <c r="J20" i="7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J26" i="7"/>
  <c r="D27" i="7"/>
  <c r="H27" i="7"/>
  <c r="L27" i="7"/>
  <c r="F28" i="7"/>
  <c r="J28" i="7"/>
  <c r="D29" i="7"/>
  <c r="H29" i="7"/>
  <c r="L29" i="7"/>
  <c r="F30" i="7"/>
  <c r="J30" i="7"/>
  <c r="D31" i="7"/>
  <c r="H31" i="7"/>
  <c r="L31" i="7"/>
  <c r="F32" i="7"/>
  <c r="J32" i="7"/>
  <c r="D33" i="7"/>
  <c r="H33" i="7"/>
  <c r="L33" i="7"/>
  <c r="F34" i="7"/>
  <c r="J34" i="7"/>
  <c r="D35" i="7"/>
  <c r="H35" i="7"/>
  <c r="L35" i="7"/>
  <c r="F36" i="7"/>
  <c r="J36" i="7"/>
  <c r="D37" i="7"/>
  <c r="H37" i="7"/>
  <c r="L37" i="7"/>
  <c r="F38" i="7"/>
  <c r="J38" i="7"/>
  <c r="D39" i="7"/>
  <c r="H39" i="7"/>
  <c r="L39" i="7"/>
  <c r="F40" i="7"/>
  <c r="J40" i="7"/>
  <c r="D41" i="7"/>
  <c r="H41" i="7"/>
  <c r="L41" i="7"/>
  <c r="F42" i="7"/>
  <c r="J42" i="7"/>
  <c r="D43" i="7"/>
  <c r="H43" i="7"/>
  <c r="L43" i="7"/>
  <c r="F44" i="7"/>
  <c r="J44" i="7"/>
  <c r="D45" i="7"/>
  <c r="H45" i="7"/>
  <c r="L45" i="7"/>
  <c r="F46" i="7"/>
  <c r="J46" i="7"/>
  <c r="D47" i="7"/>
  <c r="H47" i="7"/>
  <c r="L47" i="7"/>
  <c r="F48" i="7"/>
  <c r="J48" i="7"/>
  <c r="D49" i="7"/>
  <c r="H49" i="7"/>
  <c r="L49" i="7"/>
  <c r="F50" i="7"/>
  <c r="J50" i="7"/>
  <c r="D51" i="7"/>
  <c r="H51" i="7"/>
  <c r="L51" i="7"/>
  <c r="F52" i="7"/>
  <c r="J52" i="7"/>
  <c r="D53" i="7"/>
  <c r="H53" i="7"/>
  <c r="L53" i="7"/>
  <c r="F54" i="7"/>
  <c r="J54" i="7"/>
  <c r="D55" i="7"/>
  <c r="H55" i="7"/>
  <c r="L55" i="7"/>
  <c r="F56" i="7"/>
  <c r="J56" i="7"/>
  <c r="D57" i="7"/>
  <c r="H57" i="7"/>
  <c r="L57" i="7"/>
  <c r="F58" i="7"/>
  <c r="J58" i="7"/>
  <c r="D59" i="7"/>
  <c r="H59" i="7"/>
  <c r="L59" i="7"/>
  <c r="F60" i="7"/>
  <c r="J60" i="7"/>
  <c r="D61" i="7"/>
  <c r="H61" i="7"/>
  <c r="L61" i="7"/>
  <c r="F62" i="7"/>
  <c r="J62" i="7"/>
  <c r="D63" i="7"/>
  <c r="H63" i="7"/>
  <c r="L63" i="7"/>
  <c r="F64" i="7"/>
  <c r="J64" i="7"/>
  <c r="D65" i="7"/>
  <c r="H65" i="7"/>
  <c r="L65" i="7"/>
  <c r="F66" i="7"/>
  <c r="J66" i="7"/>
  <c r="D67" i="7"/>
  <c r="H67" i="7"/>
  <c r="L67" i="7"/>
  <c r="F68" i="7"/>
  <c r="J68" i="7"/>
  <c r="D69" i="7"/>
  <c r="H69" i="7"/>
  <c r="L69" i="7"/>
  <c r="F70" i="7"/>
  <c r="J70" i="7"/>
  <c r="D71" i="7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F80" i="7"/>
  <c r="J80" i="7"/>
  <c r="D81" i="7"/>
  <c r="H81" i="7"/>
  <c r="L81" i="7"/>
  <c r="D8" i="3"/>
  <c r="G10" i="3"/>
  <c r="F10" i="3"/>
  <c r="D13" i="3"/>
  <c r="G16" i="3"/>
  <c r="F16" i="3"/>
  <c r="D18" i="3"/>
  <c r="G21" i="3"/>
  <c r="F21" i="3"/>
  <c r="D24" i="3"/>
  <c r="G26" i="3"/>
  <c r="F26" i="3"/>
  <c r="N10" i="5"/>
  <c r="N12" i="5"/>
  <c r="N14" i="5"/>
  <c r="N22" i="5"/>
  <c r="N25" i="5"/>
  <c r="N27" i="5"/>
  <c r="D38" i="5"/>
  <c r="G41" i="5"/>
  <c r="F41" i="5"/>
  <c r="D43" i="5"/>
  <c r="G45" i="5"/>
  <c r="F45" i="5"/>
  <c r="D8" i="7"/>
  <c r="H8" i="7"/>
  <c r="L8" i="7"/>
  <c r="F9" i="7"/>
  <c r="J9" i="7"/>
  <c r="D10" i="7"/>
  <c r="H10" i="7"/>
  <c r="L10" i="7"/>
  <c r="F11" i="7"/>
  <c r="J11" i="7"/>
  <c r="D12" i="7"/>
  <c r="H12" i="7"/>
  <c r="L12" i="7"/>
  <c r="F13" i="7"/>
  <c r="J13" i="7"/>
  <c r="H82" i="7"/>
  <c r="F12" i="3"/>
  <c r="G12" i="3"/>
  <c r="D14" i="3"/>
  <c r="F17" i="3"/>
  <c r="G17" i="3"/>
  <c r="D20" i="3"/>
  <c r="F22" i="3"/>
  <c r="G22" i="3"/>
  <c r="D25" i="3"/>
  <c r="F8" i="5"/>
  <c r="G8" i="5"/>
  <c r="D10" i="5"/>
  <c r="F11" i="5"/>
  <c r="G11" i="5"/>
  <c r="D12" i="5"/>
  <c r="F13" i="5"/>
  <c r="G13" i="5"/>
  <c r="D14" i="5"/>
  <c r="F16" i="5"/>
  <c r="G16" i="5"/>
  <c r="G24" i="5"/>
  <c r="G26" i="5"/>
  <c r="N28" i="5"/>
  <c r="D40" i="5"/>
  <c r="F42" i="5"/>
  <c r="G42" i="5"/>
  <c r="D44" i="5"/>
  <c r="F47" i="5"/>
  <c r="G47" i="5"/>
  <c r="F15" i="7"/>
  <c r="J15" i="7"/>
  <c r="D16" i="7"/>
  <c r="H16" i="7"/>
  <c r="L16" i="7"/>
  <c r="F17" i="7"/>
  <c r="J17" i="7"/>
  <c r="D18" i="7"/>
  <c r="H18" i="7"/>
  <c r="L18" i="7"/>
  <c r="F19" i="7"/>
  <c r="J19" i="7"/>
  <c r="D20" i="7"/>
  <c r="H20" i="7"/>
  <c r="L20" i="7"/>
  <c r="F21" i="7"/>
  <c r="J21" i="7"/>
  <c r="D22" i="7"/>
  <c r="H22" i="7"/>
  <c r="L22" i="7"/>
  <c r="F23" i="7"/>
  <c r="J23" i="7"/>
  <c r="D24" i="7"/>
  <c r="H24" i="7"/>
  <c r="L24" i="7"/>
  <c r="F25" i="7"/>
  <c r="J25" i="7"/>
  <c r="D26" i="7"/>
  <c r="H26" i="7"/>
  <c r="L26" i="7"/>
  <c r="F27" i="7"/>
  <c r="J27" i="7"/>
  <c r="D28" i="7"/>
  <c r="H28" i="7"/>
  <c r="L28" i="7"/>
  <c r="F29" i="7"/>
  <c r="J29" i="7"/>
  <c r="D30" i="7"/>
  <c r="H30" i="7"/>
  <c r="L30" i="7"/>
  <c r="F31" i="7"/>
  <c r="J31" i="7"/>
  <c r="D32" i="7"/>
  <c r="H32" i="7"/>
  <c r="L32" i="7"/>
  <c r="F33" i="7"/>
  <c r="J33" i="7"/>
  <c r="D34" i="7"/>
  <c r="H34" i="7"/>
  <c r="L34" i="7"/>
  <c r="F35" i="7"/>
  <c r="J35" i="7"/>
  <c r="D36" i="7"/>
  <c r="H36" i="7"/>
  <c r="L36" i="7"/>
  <c r="F37" i="7"/>
  <c r="J37" i="7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J45" i="7"/>
  <c r="D46" i="7"/>
  <c r="H46" i="7"/>
  <c r="L46" i="7"/>
  <c r="F47" i="7"/>
  <c r="J47" i="7"/>
  <c r="D48" i="7"/>
  <c r="H48" i="7"/>
  <c r="L48" i="7"/>
  <c r="F49" i="7"/>
  <c r="J49" i="7"/>
  <c r="D50" i="7"/>
  <c r="H50" i="7"/>
  <c r="L50" i="7"/>
  <c r="F51" i="7"/>
  <c r="J51" i="7"/>
  <c r="D52" i="7"/>
  <c r="H52" i="7"/>
  <c r="L52" i="7"/>
  <c r="F53" i="7"/>
  <c r="J53" i="7"/>
  <c r="D54" i="7"/>
  <c r="H54" i="7"/>
  <c r="L54" i="7"/>
  <c r="F55" i="7"/>
  <c r="J55" i="7"/>
  <c r="D56" i="7"/>
  <c r="H56" i="7"/>
  <c r="L56" i="7"/>
  <c r="F57" i="7"/>
  <c r="J57" i="7"/>
  <c r="D58" i="7"/>
  <c r="H58" i="7"/>
  <c r="L58" i="7"/>
  <c r="F59" i="7"/>
  <c r="J59" i="7"/>
  <c r="D60" i="7"/>
  <c r="H60" i="7"/>
  <c r="L60" i="7"/>
  <c r="F61" i="7"/>
  <c r="J61" i="7"/>
  <c r="D62" i="7"/>
  <c r="H62" i="7"/>
  <c r="L62" i="7"/>
  <c r="F63" i="7"/>
  <c r="J63" i="7"/>
  <c r="D64" i="7"/>
  <c r="H64" i="7"/>
  <c r="L64" i="7"/>
  <c r="F65" i="7"/>
  <c r="J65" i="7"/>
  <c r="D66" i="7"/>
  <c r="H66" i="7"/>
  <c r="L66" i="7"/>
  <c r="F67" i="7"/>
  <c r="J67" i="7"/>
  <c r="D68" i="7"/>
  <c r="H68" i="7"/>
  <c r="L68" i="7"/>
  <c r="F69" i="7"/>
  <c r="J69" i="7"/>
  <c r="D70" i="7"/>
  <c r="H70" i="7"/>
  <c r="L70" i="7"/>
  <c r="F71" i="7"/>
  <c r="J71" i="7"/>
  <c r="D72" i="7"/>
  <c r="H72" i="7"/>
  <c r="L72" i="7"/>
  <c r="F73" i="7"/>
  <c r="J73" i="7"/>
  <c r="D74" i="7"/>
  <c r="H74" i="7"/>
  <c r="L74" i="7"/>
  <c r="F75" i="7"/>
  <c r="J75" i="7"/>
  <c r="D76" i="7"/>
  <c r="H76" i="7"/>
  <c r="L76" i="7"/>
  <c r="F77" i="7"/>
  <c r="J77" i="7"/>
  <c r="D78" i="7"/>
  <c r="H78" i="7"/>
  <c r="L78" i="7"/>
  <c r="F79" i="7"/>
  <c r="J79" i="7"/>
  <c r="D80" i="7"/>
  <c r="H80" i="7"/>
  <c r="L80" i="7"/>
  <c r="F81" i="7"/>
  <c r="J81" i="7"/>
  <c r="D82" i="7"/>
  <c r="G8" i="3"/>
  <c r="F8" i="3"/>
  <c r="D10" i="3"/>
  <c r="G13" i="3"/>
  <c r="F13" i="3"/>
  <c r="D16" i="3"/>
  <c r="G18" i="3"/>
  <c r="F18" i="3"/>
  <c r="D21" i="3"/>
  <c r="G24" i="3"/>
  <c r="F24" i="3"/>
  <c r="D26" i="3"/>
  <c r="N8" i="5"/>
  <c r="N11" i="5"/>
  <c r="N13" i="5"/>
  <c r="N16" i="5"/>
  <c r="N24" i="5"/>
  <c r="N26" i="5"/>
  <c r="G29" i="5"/>
  <c r="G38" i="5"/>
  <c r="F38" i="5"/>
  <c r="D41" i="5"/>
  <c r="G43" i="5"/>
  <c r="F43" i="5"/>
  <c r="D45" i="5"/>
  <c r="F8" i="7"/>
  <c r="J8" i="7"/>
  <c r="D9" i="7"/>
  <c r="H9" i="7"/>
  <c r="L9" i="7"/>
  <c r="F10" i="7"/>
  <c r="J10" i="7"/>
  <c r="D11" i="7"/>
  <c r="H11" i="7"/>
  <c r="L11" i="7"/>
  <c r="F12" i="7"/>
  <c r="J12" i="7"/>
  <c r="D13" i="7"/>
  <c r="H13" i="7"/>
  <c r="L13" i="7"/>
  <c r="L82" i="7"/>
  <c r="F83" i="7"/>
  <c r="J83" i="7"/>
  <c r="D84" i="7"/>
  <c r="H84" i="7"/>
  <c r="L84" i="7"/>
  <c r="F85" i="7"/>
  <c r="J85" i="7"/>
  <c r="D86" i="7"/>
  <c r="H86" i="7"/>
  <c r="L86" i="7"/>
  <c r="F87" i="7"/>
  <c r="J87" i="7"/>
  <c r="D88" i="7"/>
  <c r="H88" i="7"/>
  <c r="L88" i="7"/>
  <c r="F89" i="7"/>
  <c r="J89" i="7"/>
  <c r="D90" i="7"/>
  <c r="H90" i="7"/>
  <c r="L90" i="7"/>
  <c r="F91" i="7"/>
  <c r="J91" i="7"/>
  <c r="D92" i="7"/>
  <c r="H92" i="7"/>
  <c r="L92" i="7"/>
  <c r="G9" i="8"/>
  <c r="F9" i="8"/>
  <c r="D12" i="8"/>
  <c r="G14" i="8"/>
  <c r="F14" i="8"/>
  <c r="D17" i="8"/>
  <c r="G20" i="8"/>
  <c r="F20" i="8"/>
  <c r="D22" i="8"/>
  <c r="G25" i="8"/>
  <c r="F25" i="8"/>
  <c r="G8" i="10"/>
  <c r="F8" i="10"/>
  <c r="D10" i="10"/>
  <c r="G11" i="10"/>
  <c r="F11" i="10"/>
  <c r="D12" i="10"/>
  <c r="G13" i="10"/>
  <c r="F13" i="10"/>
  <c r="D14" i="10"/>
  <c r="G16" i="10"/>
  <c r="F16" i="10"/>
  <c r="G24" i="10"/>
  <c r="G26" i="10"/>
  <c r="N28" i="10"/>
  <c r="D40" i="10"/>
  <c r="G42" i="10"/>
  <c r="F42" i="10"/>
  <c r="D44" i="10"/>
  <c r="G47" i="10"/>
  <c r="F47" i="10"/>
  <c r="F15" i="12"/>
  <c r="J15" i="12"/>
  <c r="D16" i="12"/>
  <c r="H16" i="12"/>
  <c r="L16" i="12"/>
  <c r="F17" i="12"/>
  <c r="J17" i="12"/>
  <c r="D18" i="12"/>
  <c r="H18" i="12"/>
  <c r="L18" i="12"/>
  <c r="F19" i="12"/>
  <c r="J19" i="12"/>
  <c r="D20" i="12"/>
  <c r="H20" i="12"/>
  <c r="L20" i="12"/>
  <c r="F21" i="12"/>
  <c r="J21" i="12"/>
  <c r="D22" i="12"/>
  <c r="H22" i="12"/>
  <c r="L22" i="12"/>
  <c r="F23" i="12"/>
  <c r="J23" i="12"/>
  <c r="D24" i="12"/>
  <c r="H24" i="12"/>
  <c r="L24" i="12"/>
  <c r="F25" i="12"/>
  <c r="J25" i="12"/>
  <c r="D26" i="12"/>
  <c r="H26" i="12"/>
  <c r="L26" i="12"/>
  <c r="F27" i="12"/>
  <c r="J27" i="12"/>
  <c r="D28" i="12"/>
  <c r="H28" i="12"/>
  <c r="L28" i="12"/>
  <c r="F29" i="12"/>
  <c r="L29" i="12"/>
  <c r="J30" i="12"/>
  <c r="H31" i="12"/>
  <c r="F32" i="12"/>
  <c r="D33" i="12"/>
  <c r="L33" i="12"/>
  <c r="J34" i="12"/>
  <c r="H35" i="12"/>
  <c r="F36" i="12"/>
  <c r="D37" i="12"/>
  <c r="L37" i="12"/>
  <c r="J38" i="12"/>
  <c r="H39" i="12"/>
  <c r="F40" i="12"/>
  <c r="D41" i="12"/>
  <c r="L41" i="12"/>
  <c r="J42" i="12"/>
  <c r="H43" i="12"/>
  <c r="F44" i="12"/>
  <c r="D45" i="12"/>
  <c r="L45" i="12"/>
  <c r="J46" i="12"/>
  <c r="H47" i="12"/>
  <c r="F48" i="12"/>
  <c r="D49" i="12"/>
  <c r="L49" i="12"/>
  <c r="J50" i="12"/>
  <c r="H51" i="12"/>
  <c r="F52" i="12"/>
  <c r="D53" i="12"/>
  <c r="L53" i="12"/>
  <c r="J54" i="12"/>
  <c r="H55" i="12"/>
  <c r="F56" i="12"/>
  <c r="D57" i="12"/>
  <c r="L57" i="12"/>
  <c r="J58" i="12"/>
  <c r="H59" i="12"/>
  <c r="F60" i="12"/>
  <c r="D61" i="12"/>
  <c r="L61" i="12"/>
  <c r="J62" i="12"/>
  <c r="H63" i="12"/>
  <c r="F64" i="12"/>
  <c r="D65" i="12"/>
  <c r="L65" i="12"/>
  <c r="J66" i="12"/>
  <c r="H67" i="12"/>
  <c r="F68" i="12"/>
  <c r="D69" i="12"/>
  <c r="L69" i="12"/>
  <c r="J70" i="12"/>
  <c r="H71" i="12"/>
  <c r="F72" i="12"/>
  <c r="D73" i="12"/>
  <c r="L73" i="12"/>
  <c r="J74" i="12"/>
  <c r="H75" i="12"/>
  <c r="F76" i="12"/>
  <c r="D77" i="12"/>
  <c r="L77" i="12"/>
  <c r="J78" i="12"/>
  <c r="H79" i="12"/>
  <c r="F80" i="12"/>
  <c r="D8" i="8"/>
  <c r="G10" i="8"/>
  <c r="F10" i="8"/>
  <c r="D13" i="8"/>
  <c r="G16" i="8"/>
  <c r="F16" i="8"/>
  <c r="D18" i="8"/>
  <c r="G21" i="8"/>
  <c r="F21" i="8"/>
  <c r="D26" i="8"/>
  <c r="D24" i="8"/>
  <c r="N8" i="10"/>
  <c r="N11" i="10"/>
  <c r="N13" i="10"/>
  <c r="N16" i="10"/>
  <c r="N24" i="10"/>
  <c r="N26" i="10"/>
  <c r="G29" i="10"/>
  <c r="G38" i="10"/>
  <c r="F38" i="10"/>
  <c r="D41" i="10"/>
  <c r="G43" i="10"/>
  <c r="F43" i="10"/>
  <c r="D45" i="10"/>
  <c r="F8" i="12"/>
  <c r="J8" i="12"/>
  <c r="D9" i="12"/>
  <c r="H9" i="12"/>
  <c r="L9" i="12"/>
  <c r="F10" i="12"/>
  <c r="J10" i="12"/>
  <c r="D11" i="12"/>
  <c r="H11" i="12"/>
  <c r="L11" i="12"/>
  <c r="F12" i="12"/>
  <c r="J12" i="12"/>
  <c r="D13" i="12"/>
  <c r="H13" i="12"/>
  <c r="L13" i="12"/>
  <c r="D30" i="12"/>
  <c r="L30" i="12"/>
  <c r="J31" i="12"/>
  <c r="H32" i="12"/>
  <c r="F33" i="12"/>
  <c r="D34" i="12"/>
  <c r="L34" i="12"/>
  <c r="J35" i="12"/>
  <c r="H36" i="12"/>
  <c r="F37" i="12"/>
  <c r="D38" i="12"/>
  <c r="L38" i="12"/>
  <c r="J39" i="12"/>
  <c r="H40" i="12"/>
  <c r="F41" i="12"/>
  <c r="D42" i="12"/>
  <c r="L42" i="12"/>
  <c r="J43" i="12"/>
  <c r="H44" i="12"/>
  <c r="F45" i="12"/>
  <c r="D46" i="12"/>
  <c r="L46" i="12"/>
  <c r="J47" i="12"/>
  <c r="H48" i="12"/>
  <c r="F49" i="12"/>
  <c r="D50" i="12"/>
  <c r="L50" i="12"/>
  <c r="J51" i="12"/>
  <c r="H52" i="12"/>
  <c r="F53" i="12"/>
  <c r="D54" i="12"/>
  <c r="L54" i="12"/>
  <c r="J55" i="12"/>
  <c r="H56" i="12"/>
  <c r="F57" i="12"/>
  <c r="D58" i="12"/>
  <c r="L58" i="12"/>
  <c r="J59" i="12"/>
  <c r="H60" i="12"/>
  <c r="F61" i="12"/>
  <c r="D62" i="12"/>
  <c r="L62" i="12"/>
  <c r="J63" i="12"/>
  <c r="H64" i="12"/>
  <c r="F65" i="12"/>
  <c r="D66" i="12"/>
  <c r="L66" i="12"/>
  <c r="J67" i="12"/>
  <c r="H68" i="12"/>
  <c r="F69" i="12"/>
  <c r="D70" i="12"/>
  <c r="L70" i="12"/>
  <c r="J71" i="12"/>
  <c r="H72" i="12"/>
  <c r="F73" i="12"/>
  <c r="D74" i="12"/>
  <c r="L74" i="12"/>
  <c r="J75" i="12"/>
  <c r="H76" i="12"/>
  <c r="F77" i="12"/>
  <c r="D78" i="12"/>
  <c r="L78" i="12"/>
  <c r="J79" i="12"/>
  <c r="H80" i="12"/>
  <c r="F82" i="7"/>
  <c r="J82" i="7"/>
  <c r="D83" i="7"/>
  <c r="H83" i="7"/>
  <c r="L83" i="7"/>
  <c r="F84" i="7"/>
  <c r="J84" i="7"/>
  <c r="D85" i="7"/>
  <c r="H85" i="7"/>
  <c r="L85" i="7"/>
  <c r="F86" i="7"/>
  <c r="J86" i="7"/>
  <c r="D87" i="7"/>
  <c r="H87" i="7"/>
  <c r="L87" i="7"/>
  <c r="F88" i="7"/>
  <c r="J88" i="7"/>
  <c r="D89" i="7"/>
  <c r="H89" i="7"/>
  <c r="L89" i="7"/>
  <c r="F90" i="7"/>
  <c r="J90" i="7"/>
  <c r="D91" i="7"/>
  <c r="H91" i="7"/>
  <c r="L91" i="7"/>
  <c r="F92" i="7"/>
  <c r="J92" i="7"/>
  <c r="D9" i="8"/>
  <c r="F12" i="8"/>
  <c r="G12" i="8"/>
  <c r="D14" i="8"/>
  <c r="F17" i="8"/>
  <c r="G17" i="8"/>
  <c r="D20" i="8"/>
  <c r="F22" i="8"/>
  <c r="G22" i="8"/>
  <c r="D25" i="8"/>
  <c r="D8" i="10"/>
  <c r="F10" i="10"/>
  <c r="G10" i="10"/>
  <c r="D11" i="10"/>
  <c r="F12" i="10"/>
  <c r="G12" i="10"/>
  <c r="D13" i="10"/>
  <c r="F14" i="10"/>
  <c r="G14" i="10"/>
  <c r="D16" i="10"/>
  <c r="G22" i="10"/>
  <c r="G25" i="10"/>
  <c r="G27" i="10"/>
  <c r="N30" i="10"/>
  <c r="F40" i="10"/>
  <c r="G40" i="10"/>
  <c r="D42" i="10"/>
  <c r="F44" i="10"/>
  <c r="G44" i="10"/>
  <c r="D47" i="10"/>
  <c r="D15" i="12"/>
  <c r="H15" i="12"/>
  <c r="L15" i="12"/>
  <c r="F16" i="12"/>
  <c r="J16" i="12"/>
  <c r="D17" i="12"/>
  <c r="H17" i="12"/>
  <c r="L17" i="12"/>
  <c r="F18" i="12"/>
  <c r="J18" i="12"/>
  <c r="D19" i="12"/>
  <c r="H19" i="12"/>
  <c r="L19" i="12"/>
  <c r="F20" i="12"/>
  <c r="J20" i="12"/>
  <c r="D21" i="12"/>
  <c r="H21" i="12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F30" i="12"/>
  <c r="D31" i="12"/>
  <c r="L31" i="12"/>
  <c r="J32" i="12"/>
  <c r="H33" i="12"/>
  <c r="F34" i="12"/>
  <c r="D35" i="12"/>
  <c r="L35" i="12"/>
  <c r="J36" i="12"/>
  <c r="H37" i="12"/>
  <c r="F38" i="12"/>
  <c r="D39" i="12"/>
  <c r="L39" i="12"/>
  <c r="J40" i="12"/>
  <c r="H41" i="12"/>
  <c r="F42" i="12"/>
  <c r="D43" i="12"/>
  <c r="L43" i="12"/>
  <c r="J44" i="12"/>
  <c r="H45" i="12"/>
  <c r="F46" i="12"/>
  <c r="D47" i="12"/>
  <c r="L47" i="12"/>
  <c r="J48" i="12"/>
  <c r="H49" i="12"/>
  <c r="F50" i="12"/>
  <c r="D51" i="12"/>
  <c r="L51" i="12"/>
  <c r="J52" i="12"/>
  <c r="H53" i="12"/>
  <c r="F54" i="12"/>
  <c r="D55" i="12"/>
  <c r="L55" i="12"/>
  <c r="J56" i="12"/>
  <c r="H57" i="12"/>
  <c r="F58" i="12"/>
  <c r="D59" i="12"/>
  <c r="L59" i="12"/>
  <c r="J60" i="12"/>
  <c r="H61" i="12"/>
  <c r="F62" i="12"/>
  <c r="D63" i="12"/>
  <c r="L63" i="12"/>
  <c r="J64" i="12"/>
  <c r="H65" i="12"/>
  <c r="F66" i="12"/>
  <c r="D67" i="12"/>
  <c r="L67" i="12"/>
  <c r="J68" i="12"/>
  <c r="H69" i="12"/>
  <c r="F70" i="12"/>
  <c r="D71" i="12"/>
  <c r="L71" i="12"/>
  <c r="J72" i="12"/>
  <c r="H73" i="12"/>
  <c r="F74" i="12"/>
  <c r="D75" i="12"/>
  <c r="L75" i="12"/>
  <c r="J76" i="12"/>
  <c r="H77" i="12"/>
  <c r="F78" i="12"/>
  <c r="D79" i="12"/>
  <c r="L79" i="12"/>
  <c r="J80" i="12"/>
  <c r="G8" i="8"/>
  <c r="F8" i="8"/>
  <c r="D10" i="8"/>
  <c r="G13" i="8"/>
  <c r="F13" i="8"/>
  <c r="D16" i="8"/>
  <c r="G18" i="8"/>
  <c r="F18" i="8"/>
  <c r="D21" i="8"/>
  <c r="G24" i="8"/>
  <c r="F26" i="8"/>
  <c r="F24" i="8"/>
  <c r="N10" i="10"/>
  <c r="N12" i="10"/>
  <c r="N14" i="10"/>
  <c r="N22" i="10"/>
  <c r="N25" i="10"/>
  <c r="N27" i="10"/>
  <c r="D38" i="10"/>
  <c r="G41" i="10"/>
  <c r="F41" i="10"/>
  <c r="D43" i="10"/>
  <c r="G45" i="10"/>
  <c r="F45" i="10"/>
  <c r="D8" i="12"/>
  <c r="H8" i="12"/>
  <c r="L8" i="12"/>
  <c r="F9" i="12"/>
  <c r="J9" i="12"/>
  <c r="D10" i="12"/>
  <c r="H10" i="12"/>
  <c r="L10" i="12"/>
  <c r="F11" i="12"/>
  <c r="J11" i="12"/>
  <c r="D12" i="12"/>
  <c r="H12" i="12"/>
  <c r="L12" i="12"/>
  <c r="F13" i="12"/>
  <c r="J13" i="12"/>
  <c r="J29" i="12"/>
  <c r="H30" i="12"/>
  <c r="F31" i="12"/>
  <c r="D32" i="12"/>
  <c r="L32" i="12"/>
  <c r="J33" i="12"/>
  <c r="H34" i="12"/>
  <c r="F35" i="12"/>
  <c r="D36" i="12"/>
  <c r="L36" i="12"/>
  <c r="J37" i="12"/>
  <c r="H38" i="12"/>
  <c r="F39" i="12"/>
  <c r="D40" i="12"/>
  <c r="L40" i="12"/>
  <c r="J41" i="12"/>
  <c r="H42" i="12"/>
  <c r="F43" i="12"/>
  <c r="D44" i="12"/>
  <c r="L44" i="12"/>
  <c r="J45" i="12"/>
  <c r="H46" i="12"/>
  <c r="F47" i="12"/>
  <c r="D48" i="12"/>
  <c r="L48" i="12"/>
  <c r="J49" i="12"/>
  <c r="H50" i="12"/>
  <c r="F51" i="12"/>
  <c r="D52" i="12"/>
  <c r="L52" i="12"/>
  <c r="J53" i="12"/>
  <c r="H54" i="12"/>
  <c r="F55" i="12"/>
  <c r="D56" i="12"/>
  <c r="L56" i="12"/>
  <c r="J57" i="12"/>
  <c r="H58" i="12"/>
  <c r="F59" i="12"/>
  <c r="D60" i="12"/>
  <c r="L60" i="12"/>
  <c r="J61" i="12"/>
  <c r="H62" i="12"/>
  <c r="F63" i="12"/>
  <c r="D64" i="12"/>
  <c r="L64" i="12"/>
  <c r="J65" i="12"/>
  <c r="H66" i="12"/>
  <c r="F67" i="12"/>
  <c r="D68" i="12"/>
  <c r="L68" i="12"/>
  <c r="J69" i="12"/>
  <c r="H70" i="12"/>
  <c r="F71" i="12"/>
  <c r="D72" i="12"/>
  <c r="L72" i="12"/>
  <c r="J73" i="12"/>
  <c r="H74" i="12"/>
  <c r="F75" i="12"/>
  <c r="D76" i="12"/>
  <c r="L76" i="12"/>
  <c r="J77" i="12"/>
  <c r="H78" i="12"/>
  <c r="F79" i="12"/>
  <c r="D80" i="12"/>
  <c r="L80" i="12"/>
  <c r="E9" i="13"/>
  <c r="E20" i="13"/>
  <c r="D81" i="12"/>
  <c r="H81" i="12"/>
  <c r="L81" i="12"/>
  <c r="F82" i="12"/>
  <c r="J82" i="12"/>
  <c r="D83" i="12"/>
  <c r="H83" i="12"/>
  <c r="L83" i="12"/>
  <c r="F84" i="12"/>
  <c r="J84" i="12"/>
  <c r="D85" i="12"/>
  <c r="H85" i="12"/>
  <c r="L85" i="12"/>
  <c r="F86" i="12"/>
  <c r="J86" i="12"/>
  <c r="D87" i="12"/>
  <c r="H87" i="12"/>
  <c r="L87" i="12"/>
  <c r="F88" i="12"/>
  <c r="J88" i="12"/>
  <c r="D89" i="12"/>
  <c r="H89" i="12"/>
  <c r="L89" i="12"/>
  <c r="F90" i="12"/>
  <c r="J90" i="12"/>
  <c r="D91" i="12"/>
  <c r="H91" i="12"/>
  <c r="L91" i="12"/>
  <c r="F92" i="12"/>
  <c r="J92" i="12"/>
  <c r="E17" i="13"/>
  <c r="E14" i="13"/>
  <c r="F81" i="12"/>
  <c r="J81" i="12"/>
  <c r="D82" i="12"/>
  <c r="H82" i="12"/>
  <c r="L82" i="12"/>
  <c r="F83" i="12"/>
  <c r="J83" i="12"/>
  <c r="D84" i="12"/>
  <c r="H84" i="12"/>
  <c r="L84" i="12"/>
  <c r="F85" i="12"/>
  <c r="J85" i="12"/>
  <c r="D86" i="12"/>
  <c r="H86" i="12"/>
  <c r="L86" i="12"/>
  <c r="F87" i="12"/>
  <c r="J87" i="12"/>
  <c r="D88" i="12"/>
  <c r="H88" i="12"/>
  <c r="L88" i="12"/>
  <c r="F89" i="12"/>
  <c r="J89" i="12"/>
  <c r="D90" i="12"/>
  <c r="H90" i="12"/>
  <c r="L90" i="12"/>
  <c r="F91" i="12"/>
  <c r="J91" i="12"/>
  <c r="D92" i="12"/>
  <c r="H92" i="12"/>
  <c r="L92" i="12"/>
  <c r="E12" i="13"/>
  <c r="E22" i="13"/>
  <c r="J8" i="15"/>
  <c r="J11" i="15"/>
  <c r="J13" i="15"/>
  <c r="J16" i="15"/>
  <c r="J24" i="15"/>
  <c r="J26" i="15"/>
  <c r="E29" i="15"/>
  <c r="E38" i="15"/>
  <c r="E43" i="15"/>
  <c r="F15" i="17"/>
  <c r="J15" i="17"/>
  <c r="D16" i="17"/>
  <c r="H16" i="17"/>
  <c r="L16" i="17"/>
  <c r="F17" i="17"/>
  <c r="J17" i="17"/>
  <c r="D18" i="17"/>
  <c r="H18" i="17"/>
  <c r="L18" i="17"/>
  <c r="F19" i="17"/>
  <c r="J19" i="17"/>
  <c r="D20" i="17"/>
  <c r="H20" i="17"/>
  <c r="L20" i="17"/>
  <c r="F21" i="17"/>
  <c r="J21" i="17"/>
  <c r="D22" i="17"/>
  <c r="H22" i="17"/>
  <c r="L22" i="17"/>
  <c r="F23" i="17"/>
  <c r="J23" i="17"/>
  <c r="D24" i="17"/>
  <c r="H24" i="17"/>
  <c r="L24" i="17"/>
  <c r="F25" i="17"/>
  <c r="J25" i="17"/>
  <c r="D26" i="17"/>
  <c r="H26" i="17"/>
  <c r="L26" i="17"/>
  <c r="F27" i="17"/>
  <c r="J27" i="17"/>
  <c r="D28" i="17"/>
  <c r="H28" i="17"/>
  <c r="L28" i="17"/>
  <c r="F29" i="17"/>
  <c r="J29" i="17"/>
  <c r="D30" i="17"/>
  <c r="H30" i="17"/>
  <c r="L30" i="17"/>
  <c r="F31" i="17"/>
  <c r="J31" i="17"/>
  <c r="D32" i="17"/>
  <c r="H32" i="17"/>
  <c r="L32" i="17"/>
  <c r="F33" i="17"/>
  <c r="J33" i="17"/>
  <c r="D34" i="17"/>
  <c r="H34" i="17"/>
  <c r="L34" i="17"/>
  <c r="F35" i="17"/>
  <c r="J35" i="17"/>
  <c r="D36" i="17"/>
  <c r="H36" i="17"/>
  <c r="L36" i="17"/>
  <c r="F37" i="17"/>
  <c r="J37" i="17"/>
  <c r="D38" i="17"/>
  <c r="H38" i="17"/>
  <c r="L38" i="17"/>
  <c r="F39" i="17"/>
  <c r="J39" i="17"/>
  <c r="D40" i="17"/>
  <c r="H40" i="17"/>
  <c r="L40" i="17"/>
  <c r="F41" i="17"/>
  <c r="J41" i="17"/>
  <c r="D42" i="17"/>
  <c r="H42" i="17"/>
  <c r="L42" i="17"/>
  <c r="F43" i="17"/>
  <c r="J43" i="17"/>
  <c r="D44" i="17"/>
  <c r="H44" i="17"/>
  <c r="L44" i="17"/>
  <c r="F45" i="17"/>
  <c r="J45" i="17"/>
  <c r="D46" i="17"/>
  <c r="H46" i="17"/>
  <c r="L46" i="17"/>
  <c r="F47" i="17"/>
  <c r="J47" i="17"/>
  <c r="D48" i="17"/>
  <c r="H48" i="17"/>
  <c r="L48" i="17"/>
  <c r="F49" i="17"/>
  <c r="J49" i="17"/>
  <c r="D50" i="17"/>
  <c r="H50" i="17"/>
  <c r="L50" i="17"/>
  <c r="F51" i="17"/>
  <c r="J51" i="17"/>
  <c r="D52" i="17"/>
  <c r="H52" i="17"/>
  <c r="L52" i="17"/>
  <c r="F53" i="17"/>
  <c r="J53" i="17"/>
  <c r="D54" i="17"/>
  <c r="L54" i="17"/>
  <c r="J55" i="17"/>
  <c r="H56" i="17"/>
  <c r="F57" i="17"/>
  <c r="D58" i="17"/>
  <c r="L58" i="17"/>
  <c r="J59" i="17"/>
  <c r="H60" i="17"/>
  <c r="F61" i="17"/>
  <c r="D62" i="17"/>
  <c r="L62" i="17"/>
  <c r="J63" i="17"/>
  <c r="H64" i="17"/>
  <c r="F65" i="17"/>
  <c r="D66" i="17"/>
  <c r="L66" i="17"/>
  <c r="J67" i="17"/>
  <c r="H68" i="17"/>
  <c r="F69" i="17"/>
  <c r="D70" i="17"/>
  <c r="L70" i="17"/>
  <c r="J71" i="17"/>
  <c r="H72" i="17"/>
  <c r="F73" i="17"/>
  <c r="H74" i="17"/>
  <c r="D76" i="17"/>
  <c r="E10" i="13"/>
  <c r="E16" i="13"/>
  <c r="E21" i="13"/>
  <c r="E8" i="15"/>
  <c r="E11" i="15"/>
  <c r="E13" i="15"/>
  <c r="E16" i="15"/>
  <c r="E24" i="15"/>
  <c r="E26" i="15"/>
  <c r="J28" i="15"/>
  <c r="E42" i="15"/>
  <c r="E47" i="15"/>
  <c r="F8" i="17"/>
  <c r="J8" i="17"/>
  <c r="D9" i="17"/>
  <c r="H9" i="17"/>
  <c r="L9" i="17"/>
  <c r="F10" i="17"/>
  <c r="J10" i="17"/>
  <c r="D11" i="17"/>
  <c r="H11" i="17"/>
  <c r="L11" i="17"/>
  <c r="F12" i="17"/>
  <c r="J12" i="17"/>
  <c r="D13" i="17"/>
  <c r="H13" i="17"/>
  <c r="L13" i="17"/>
  <c r="F54" i="17"/>
  <c r="D55" i="17"/>
  <c r="L55" i="17"/>
  <c r="J56" i="17"/>
  <c r="H57" i="17"/>
  <c r="F58" i="17"/>
  <c r="D59" i="17"/>
  <c r="L59" i="17"/>
  <c r="J60" i="17"/>
  <c r="H61" i="17"/>
  <c r="F62" i="17"/>
  <c r="D63" i="17"/>
  <c r="L63" i="17"/>
  <c r="J64" i="17"/>
  <c r="H65" i="17"/>
  <c r="F66" i="17"/>
  <c r="D67" i="17"/>
  <c r="L67" i="17"/>
  <c r="J68" i="17"/>
  <c r="H69" i="17"/>
  <c r="F70" i="17"/>
  <c r="D71" i="17"/>
  <c r="L71" i="17"/>
  <c r="J72" i="17"/>
  <c r="H73" i="17"/>
  <c r="L74" i="17"/>
  <c r="E25" i="13"/>
  <c r="J10" i="15"/>
  <c r="J12" i="15"/>
  <c r="J14" i="15"/>
  <c r="J22" i="15"/>
  <c r="J25" i="15"/>
  <c r="J27" i="15"/>
  <c r="E41" i="15"/>
  <c r="E45" i="15"/>
  <c r="D15" i="17"/>
  <c r="H15" i="17"/>
  <c r="L15" i="17"/>
  <c r="F16" i="17"/>
  <c r="J16" i="17"/>
  <c r="D17" i="17"/>
  <c r="H17" i="17"/>
  <c r="L17" i="17"/>
  <c r="F18" i="17"/>
  <c r="J18" i="17"/>
  <c r="D19" i="17"/>
  <c r="H19" i="17"/>
  <c r="L19" i="17"/>
  <c r="F20" i="17"/>
  <c r="J20" i="17"/>
  <c r="D21" i="17"/>
  <c r="H21" i="17"/>
  <c r="L21" i="17"/>
  <c r="F22" i="17"/>
  <c r="J22" i="17"/>
  <c r="D23" i="17"/>
  <c r="H23" i="17"/>
  <c r="L23" i="17"/>
  <c r="F24" i="17"/>
  <c r="J24" i="17"/>
  <c r="D25" i="17"/>
  <c r="H25" i="17"/>
  <c r="L25" i="17"/>
  <c r="F26" i="17"/>
  <c r="J26" i="17"/>
  <c r="D27" i="17"/>
  <c r="H27" i="17"/>
  <c r="L27" i="17"/>
  <c r="F28" i="17"/>
  <c r="J28" i="17"/>
  <c r="D29" i="17"/>
  <c r="H29" i="17"/>
  <c r="L29" i="17"/>
  <c r="F30" i="17"/>
  <c r="J30" i="17"/>
  <c r="D31" i="17"/>
  <c r="H31" i="17"/>
  <c r="L31" i="17"/>
  <c r="F32" i="17"/>
  <c r="J32" i="17"/>
  <c r="D33" i="17"/>
  <c r="H33" i="17"/>
  <c r="L33" i="17"/>
  <c r="F34" i="17"/>
  <c r="J34" i="17"/>
  <c r="D35" i="17"/>
  <c r="H35" i="17"/>
  <c r="L35" i="17"/>
  <c r="F36" i="17"/>
  <c r="J36" i="17"/>
  <c r="D37" i="17"/>
  <c r="H37" i="17"/>
  <c r="L37" i="17"/>
  <c r="F38" i="17"/>
  <c r="J38" i="17"/>
  <c r="D39" i="17"/>
  <c r="H39" i="17"/>
  <c r="L39" i="17"/>
  <c r="F40" i="17"/>
  <c r="J40" i="17"/>
  <c r="D41" i="17"/>
  <c r="H41" i="17"/>
  <c r="L41" i="17"/>
  <c r="F42" i="17"/>
  <c r="J42" i="17"/>
  <c r="D43" i="17"/>
  <c r="H43" i="17"/>
  <c r="L43" i="17"/>
  <c r="F44" i="17"/>
  <c r="J44" i="17"/>
  <c r="D45" i="17"/>
  <c r="H45" i="17"/>
  <c r="L45" i="17"/>
  <c r="F46" i="17"/>
  <c r="J46" i="17"/>
  <c r="D47" i="17"/>
  <c r="H47" i="17"/>
  <c r="L47" i="17"/>
  <c r="F48" i="17"/>
  <c r="J48" i="17"/>
  <c r="D49" i="17"/>
  <c r="H49" i="17"/>
  <c r="L49" i="17"/>
  <c r="F50" i="17"/>
  <c r="J50" i="17"/>
  <c r="D51" i="17"/>
  <c r="H51" i="17"/>
  <c r="L51" i="17"/>
  <c r="F52" i="17"/>
  <c r="J52" i="17"/>
  <c r="D53" i="17"/>
  <c r="H53" i="17"/>
  <c r="L53" i="17"/>
  <c r="H54" i="17"/>
  <c r="F55" i="17"/>
  <c r="D56" i="17"/>
  <c r="L56" i="17"/>
  <c r="J57" i="17"/>
  <c r="H58" i="17"/>
  <c r="F59" i="17"/>
  <c r="D60" i="17"/>
  <c r="L60" i="17"/>
  <c r="J61" i="17"/>
  <c r="H62" i="17"/>
  <c r="F63" i="17"/>
  <c r="D64" i="17"/>
  <c r="L64" i="17"/>
  <c r="J65" i="17"/>
  <c r="H66" i="17"/>
  <c r="F67" i="17"/>
  <c r="D68" i="17"/>
  <c r="L68" i="17"/>
  <c r="J69" i="17"/>
  <c r="H70" i="17"/>
  <c r="F71" i="17"/>
  <c r="D72" i="17"/>
  <c r="L72" i="17"/>
  <c r="J73" i="17"/>
  <c r="F75" i="17"/>
  <c r="E8" i="13"/>
  <c r="E13" i="13"/>
  <c r="E18" i="13"/>
  <c r="E24" i="13"/>
  <c r="E10" i="15"/>
  <c r="E12" i="15"/>
  <c r="E14" i="15"/>
  <c r="E22" i="15"/>
  <c r="E25" i="15"/>
  <c r="E27" i="15"/>
  <c r="J30" i="15"/>
  <c r="E40" i="15"/>
  <c r="E44" i="15"/>
  <c r="D8" i="17"/>
  <c r="H8" i="17"/>
  <c r="L8" i="17"/>
  <c r="F9" i="17"/>
  <c r="J9" i="17"/>
  <c r="D10" i="17"/>
  <c r="H10" i="17"/>
  <c r="L10" i="17"/>
  <c r="F11" i="17"/>
  <c r="J11" i="17"/>
  <c r="D12" i="17"/>
  <c r="H12" i="17"/>
  <c r="L12" i="17"/>
  <c r="F13" i="17"/>
  <c r="J13" i="17"/>
  <c r="J54" i="17"/>
  <c r="H55" i="17"/>
  <c r="F56" i="17"/>
  <c r="D57" i="17"/>
  <c r="L57" i="17"/>
  <c r="J58" i="17"/>
  <c r="H59" i="17"/>
  <c r="F60" i="17"/>
  <c r="D61" i="17"/>
  <c r="L61" i="17"/>
  <c r="J62" i="17"/>
  <c r="H63" i="17"/>
  <c r="F64" i="17"/>
  <c r="D65" i="17"/>
  <c r="L65" i="17"/>
  <c r="J66" i="17"/>
  <c r="H67" i="17"/>
  <c r="F68" i="17"/>
  <c r="D69" i="17"/>
  <c r="L69" i="17"/>
  <c r="J70" i="17"/>
  <c r="H71" i="17"/>
  <c r="F72" i="17"/>
  <c r="D73" i="17"/>
  <c r="D74" i="17"/>
  <c r="J75" i="17"/>
  <c r="E9" i="18"/>
  <c r="E14" i="18"/>
  <c r="E20" i="18"/>
  <c r="E25" i="18"/>
  <c r="J10" i="20"/>
  <c r="J12" i="20"/>
  <c r="J14" i="20"/>
  <c r="J22" i="20"/>
  <c r="J25" i="20"/>
  <c r="J27" i="20"/>
  <c r="E38" i="20"/>
  <c r="E43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G29" i="24"/>
  <c r="L73" i="17"/>
  <c r="F74" i="17"/>
  <c r="J74" i="17"/>
  <c r="D75" i="17"/>
  <c r="H75" i="17"/>
  <c r="L75" i="17"/>
  <c r="F76" i="17"/>
  <c r="J76" i="17"/>
  <c r="D77" i="17"/>
  <c r="H77" i="17"/>
  <c r="L77" i="17"/>
  <c r="F78" i="17"/>
  <c r="J78" i="17"/>
  <c r="D79" i="17"/>
  <c r="H79" i="17"/>
  <c r="L79" i="17"/>
  <c r="F80" i="17"/>
  <c r="J80" i="17"/>
  <c r="D81" i="17"/>
  <c r="H81" i="17"/>
  <c r="L81" i="17"/>
  <c r="F82" i="17"/>
  <c r="J82" i="17"/>
  <c r="D83" i="17"/>
  <c r="H83" i="17"/>
  <c r="L83" i="17"/>
  <c r="F84" i="17"/>
  <c r="J84" i="17"/>
  <c r="D85" i="17"/>
  <c r="H85" i="17"/>
  <c r="L85" i="17"/>
  <c r="F86" i="17"/>
  <c r="J86" i="17"/>
  <c r="D87" i="17"/>
  <c r="H87" i="17"/>
  <c r="L87" i="17"/>
  <c r="F88" i="17"/>
  <c r="J88" i="17"/>
  <c r="D89" i="17"/>
  <c r="H89" i="17"/>
  <c r="L89" i="17"/>
  <c r="F90" i="17"/>
  <c r="J90" i="17"/>
  <c r="D91" i="17"/>
  <c r="H91" i="17"/>
  <c r="L91" i="17"/>
  <c r="F92" i="17"/>
  <c r="J92" i="17"/>
  <c r="E8" i="18"/>
  <c r="E13" i="18"/>
  <c r="E18" i="18"/>
  <c r="E24" i="18"/>
  <c r="E10" i="20"/>
  <c r="E12" i="20"/>
  <c r="E14" i="20"/>
  <c r="E22" i="20"/>
  <c r="E25" i="20"/>
  <c r="E27" i="20"/>
  <c r="E42" i="20"/>
  <c r="E47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D30" i="24"/>
  <c r="E12" i="18"/>
  <c r="E17" i="18"/>
  <c r="E22" i="18"/>
  <c r="J8" i="20"/>
  <c r="J11" i="20"/>
  <c r="J13" i="20"/>
  <c r="J16" i="20"/>
  <c r="J24" i="20"/>
  <c r="J26" i="20"/>
  <c r="E29" i="20"/>
  <c r="E41" i="20"/>
  <c r="E45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E29" i="24"/>
  <c r="E30" i="24"/>
  <c r="H76" i="17"/>
  <c r="L76" i="17"/>
  <c r="F77" i="17"/>
  <c r="J77" i="17"/>
  <c r="D78" i="17"/>
  <c r="H78" i="17"/>
  <c r="L78" i="17"/>
  <c r="F79" i="17"/>
  <c r="J79" i="17"/>
  <c r="D80" i="17"/>
  <c r="H80" i="17"/>
  <c r="L80" i="17"/>
  <c r="F81" i="17"/>
  <c r="J81" i="17"/>
  <c r="D82" i="17"/>
  <c r="H82" i="17"/>
  <c r="L82" i="17"/>
  <c r="F83" i="17"/>
  <c r="J83" i="17"/>
  <c r="D84" i="17"/>
  <c r="H84" i="17"/>
  <c r="L84" i="17"/>
  <c r="F85" i="17"/>
  <c r="J85" i="17"/>
  <c r="D86" i="17"/>
  <c r="H86" i="17"/>
  <c r="L86" i="17"/>
  <c r="F87" i="17"/>
  <c r="J87" i="17"/>
  <c r="D88" i="17"/>
  <c r="H88" i="17"/>
  <c r="L88" i="17"/>
  <c r="F89" i="17"/>
  <c r="J89" i="17"/>
  <c r="D90" i="17"/>
  <c r="H90" i="17"/>
  <c r="L90" i="17"/>
  <c r="F91" i="17"/>
  <c r="J91" i="17"/>
  <c r="D92" i="17"/>
  <c r="H92" i="17"/>
  <c r="L92" i="17"/>
  <c r="E10" i="18"/>
  <c r="E16" i="18"/>
  <c r="E21" i="18"/>
  <c r="E8" i="20"/>
  <c r="E11" i="20"/>
  <c r="E13" i="20"/>
  <c r="E16" i="20"/>
  <c r="E24" i="20"/>
  <c r="E26" i="20"/>
  <c r="J28" i="20"/>
  <c r="E40" i="20"/>
  <c r="E44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F29" i="24"/>
  <c r="F30" i="24"/>
  <c r="F7" i="27"/>
  <c r="G7" i="27"/>
  <c r="D8" i="27"/>
  <c r="F11" i="27"/>
  <c r="G11" i="27"/>
  <c r="D12" i="27"/>
  <c r="F21" i="27"/>
  <c r="G21" i="27"/>
  <c r="D22" i="27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37" i="25"/>
  <c r="F37" i="25"/>
  <c r="F8" i="27"/>
  <c r="G8" i="27"/>
  <c r="D9" i="27"/>
  <c r="F12" i="27"/>
  <c r="G12" i="27"/>
  <c r="D13" i="27"/>
  <c r="F22" i="27"/>
  <c r="G22" i="27"/>
  <c r="D23" i="27"/>
  <c r="D29" i="24"/>
  <c r="C30" i="24"/>
  <c r="G30" i="24"/>
  <c r="D38" i="25"/>
  <c r="F9" i="27"/>
  <c r="G9" i="27"/>
  <c r="D10" i="27"/>
  <c r="F13" i="27"/>
  <c r="G13" i="27"/>
  <c r="D20" i="27"/>
  <c r="G8" i="25"/>
  <c r="F8" i="25"/>
  <c r="D9" i="25"/>
  <c r="G10" i="25"/>
  <c r="F10" i="25"/>
  <c r="D12" i="25"/>
  <c r="G13" i="25"/>
  <c r="F13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F38" i="25"/>
  <c r="G38" i="25"/>
  <c r="D7" i="27"/>
  <c r="F10" i="27"/>
  <c r="G10" i="27"/>
  <c r="D11" i="27"/>
  <c r="F20" i="27"/>
  <c r="G20" i="27"/>
  <c r="D21" i="27"/>
  <c r="C9" i="30"/>
  <c r="C13" i="30"/>
  <c r="C17" i="30"/>
  <c r="C24" i="30"/>
  <c r="C32" i="30"/>
  <c r="G24" i="27"/>
  <c r="F24" i="27"/>
  <c r="D25" i="27"/>
  <c r="G26" i="27"/>
  <c r="F26" i="27"/>
  <c r="D32" i="27"/>
  <c r="G33" i="27"/>
  <c r="F33" i="27"/>
  <c r="D34" i="27"/>
  <c r="G35" i="27"/>
  <c r="F35" i="27"/>
  <c r="D36" i="27"/>
  <c r="G37" i="27"/>
  <c r="F37" i="27"/>
  <c r="D43" i="27"/>
  <c r="G44" i="27"/>
  <c r="F44" i="27"/>
  <c r="D45" i="27"/>
  <c r="G46" i="27"/>
  <c r="F46" i="27"/>
  <c r="D47" i="27"/>
  <c r="G48" i="27"/>
  <c r="F48" i="27"/>
  <c r="D49" i="27"/>
  <c r="D55" i="27"/>
  <c r="G56" i="27"/>
  <c r="F56" i="27"/>
  <c r="D57" i="27"/>
  <c r="G58" i="27"/>
  <c r="F58" i="27"/>
  <c r="D59" i="27"/>
  <c r="G60" i="27"/>
  <c r="F60" i="27"/>
  <c r="D61" i="27"/>
  <c r="G62" i="27"/>
  <c r="F62" i="27"/>
  <c r="C10" i="30"/>
  <c r="C14" i="30"/>
  <c r="C18" i="30"/>
  <c r="C26" i="30"/>
  <c r="C34" i="30"/>
  <c r="C11" i="30"/>
  <c r="C15" i="30"/>
  <c r="C19" i="30"/>
  <c r="C20" i="30"/>
  <c r="C28" i="30"/>
  <c r="C36" i="30"/>
  <c r="F23" i="27"/>
  <c r="G23" i="27"/>
  <c r="D24" i="27"/>
  <c r="G25" i="27"/>
  <c r="F25" i="27"/>
  <c r="D26" i="27"/>
  <c r="G32" i="27"/>
  <c r="F32" i="27"/>
  <c r="D33" i="27"/>
  <c r="G34" i="27"/>
  <c r="F34" i="27"/>
  <c r="D35" i="27"/>
  <c r="G36" i="27"/>
  <c r="F36" i="27"/>
  <c r="D37" i="27"/>
  <c r="G43" i="27"/>
  <c r="F43" i="27"/>
  <c r="D44" i="27"/>
  <c r="G45" i="27"/>
  <c r="F45" i="27"/>
  <c r="D46" i="27"/>
  <c r="G47" i="27"/>
  <c r="F47" i="27"/>
  <c r="D48" i="27"/>
  <c r="F49" i="27"/>
  <c r="G55" i="27"/>
  <c r="F55" i="27"/>
  <c r="D56" i="27"/>
  <c r="G57" i="27"/>
  <c r="F57" i="27"/>
  <c r="D58" i="27"/>
  <c r="G59" i="27"/>
  <c r="F59" i="27"/>
  <c r="D60" i="27"/>
  <c r="G61" i="27"/>
  <c r="F61" i="27"/>
  <c r="D62" i="27"/>
  <c r="C8" i="30"/>
  <c r="C12" i="30"/>
  <c r="C16" i="30"/>
  <c r="C22" i="30"/>
  <c r="C30" i="30"/>
  <c r="C38" i="30"/>
  <c r="C23" i="30"/>
  <c r="C27" i="30"/>
  <c r="C31" i="30"/>
  <c r="C35" i="30"/>
  <c r="C39" i="30"/>
  <c r="D7" i="33"/>
  <c r="D9" i="33"/>
  <c r="D11" i="33"/>
  <c r="D13" i="33"/>
  <c r="D15" i="33"/>
  <c r="D17" i="33"/>
  <c r="D19" i="33"/>
  <c r="H21" i="33"/>
  <c r="H25" i="33"/>
  <c r="H7" i="33"/>
  <c r="H9" i="33"/>
  <c r="H11" i="33"/>
  <c r="H13" i="33"/>
  <c r="H15" i="33"/>
  <c r="H17" i="33"/>
  <c r="H19" i="33"/>
  <c r="H22" i="33"/>
  <c r="H26" i="33"/>
  <c r="C21" i="30"/>
  <c r="C25" i="30"/>
  <c r="C29" i="30"/>
  <c r="C33" i="30"/>
  <c r="C37" i="30"/>
  <c r="D8" i="33"/>
  <c r="D10" i="33"/>
  <c r="D12" i="33"/>
  <c r="D14" i="33"/>
  <c r="D16" i="33"/>
  <c r="D18" i="33"/>
  <c r="D20" i="33"/>
  <c r="H23" i="33"/>
  <c r="H27" i="33"/>
  <c r="H8" i="33"/>
  <c r="H10" i="33"/>
  <c r="H12" i="33"/>
  <c r="H14" i="33"/>
  <c r="H16" i="33"/>
  <c r="H18" i="33"/>
  <c r="H20" i="33"/>
  <c r="H24" i="33"/>
  <c r="H28" i="33"/>
  <c r="D66" i="33"/>
  <c r="D68" i="33"/>
  <c r="D70" i="33"/>
  <c r="D72" i="33"/>
  <c r="D74" i="33"/>
  <c r="D76" i="33"/>
  <c r="D78" i="33"/>
  <c r="D80" i="33"/>
  <c r="D82" i="33"/>
  <c r="D84" i="33"/>
  <c r="D86" i="33"/>
  <c r="D88" i="33"/>
  <c r="H29" i="33"/>
  <c r="H30" i="33"/>
  <c r="H31" i="33"/>
  <c r="D36" i="33"/>
  <c r="D37" i="33"/>
  <c r="D38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5" i="33"/>
  <c r="D67" i="33"/>
  <c r="D69" i="33"/>
  <c r="D71" i="33"/>
  <c r="D73" i="33"/>
  <c r="D75" i="33"/>
  <c r="D77" i="33"/>
  <c r="D79" i="33"/>
  <c r="D81" i="33"/>
  <c r="D83" i="33"/>
  <c r="D85" i="33"/>
  <c r="D87" i="33"/>
  <c r="D89" i="33"/>
  <c r="D21" i="33"/>
  <c r="D22" i="33"/>
  <c r="D23" i="33"/>
  <c r="D24" i="33"/>
  <c r="D25" i="33"/>
  <c r="D26" i="33"/>
  <c r="D27" i="33"/>
  <c r="D28" i="33"/>
  <c r="D29" i="33"/>
  <c r="D30" i="33"/>
  <c r="D31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C35" i="33"/>
  <c r="G6" i="33"/>
  <c r="C64" i="33"/>
  <c r="G35" i="33"/>
  <c r="C6" i="33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<sst xmlns="http://schemas.openxmlformats.org/spreadsheetml/2006/main" count="1475" uniqueCount="279">
  <si>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</si>
  <si>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</si>
  <si>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</si>
  <si>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</si>
  <si>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</si>
  <si>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</si>
  <si>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</si>
  <si>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</si>
  <si>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</si>
  <si>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</si>
  <si>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</si>
  <si>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</si>
  <si>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</si>
  <si>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</si>
  <si>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</si>
  <si>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</si>
  <si>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</si>
  <si>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</si>
  <si>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</si>
  <si>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</si>
  <si>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</si>
  <si>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</si>
  <si>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</si>
  <si>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</si>
  <si>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</si>
  <si>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</si>
  <si>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</si>
  <si>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</si>
  <si>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</si>
  <si>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</si>
  <si>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</si>
  <si>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</si>
  <si>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</si>
  <si>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</si>
  <si>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</si>
  <si>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</si>
  <si>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</si>
  <si>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</si>
  <si>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</si>
  <si>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</si>
  <si>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</si>
  <si>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</si>
  <si>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</si>
  <si>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</si>
  <si>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</si>
  <si>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</si>
  <si>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</si>
  <si>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</si>
  <si>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</si>
  <si>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</si>
  <si>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</si>
  <si>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</si>
  <si>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</si>
  <si>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</si>
  <si>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</si>
  <si>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</si>
  <si>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</si>
  <si>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</si>
  <si>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</si>
  <si>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</si>
  <si>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</si>
  <si>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</si>
  <si>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</si>
  <si>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</si>
  <si>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</si>
  <si>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</si>
  <si>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</si>
  <si>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</si>
  <si>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</si>
  <si>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</si>
  <si>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</si>
  <si>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</si>
  <si>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</si>
  <si>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</si>
  <si>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</si>
  <si>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</si>
  <si>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</si>
  <si>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</si>
  <si>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</si>
  <si>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</si>
  <si>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</si>
  <si>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</si>
  <si>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</si>
  <si>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</si>
  <si>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</si>
  <si>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</si>
  <si>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</si>
  <si>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</si>
  <si>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</si>
  <si>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</si>
  <si>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</si>
  <si>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</si>
  <si>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</si>
  <si>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</si>
  <si>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</si>
  <si>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</si>
  <si>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</si>
  <si>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</si>
  <si>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</si>
  <si>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</si>
  <si>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</si>
  <si>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</si>
  <si>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</si>
  <si>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</si>
  <si>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</si>
  <si>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</si>
  <si>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</si>
  <si>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</si>
  <si>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</si>
  <si>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</si>
  <si>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</si>
  <si>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</si>
  <si>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</si>
  <si>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</si>
  <si>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</si>
  <si>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</si>
  <si>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</si>
  <si>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</si>
  <si>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</si>
  <si>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</si>
  <si>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</si>
  <si>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</si>
  <si>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Países Nórdicos</t>
  </si>
  <si>
    <t>Suecia</t>
  </si>
  <si>
    <t>Finlandia</t>
  </si>
  <si>
    <t>Noruega</t>
  </si>
  <si>
    <t>Dinamarca</t>
  </si>
  <si>
    <t>Alemania</t>
  </si>
  <si>
    <t>Francia</t>
  </si>
  <si>
    <t>Holanda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</si>
  <si>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</si>
  <si>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</si>
  <si>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</si>
  <si>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</si>
  <si>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</si>
  <si>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</si>
  <si>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</si>
  <si>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</si>
  <si>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</si>
  <si>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</si>
  <si>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</si>
  <si>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</si>
  <si>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</si>
  <si>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</si>
  <si>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</si>
  <si>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</si>
  <si>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</si>
  <si>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</si>
  <si>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</si>
  <si>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</si>
  <si>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</si>
  <si>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</si>
  <si>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</si>
  <si>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</si>
  <si>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</si>
  <si>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</si>
  <si>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</si>
  <si>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</si>
  <si>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</si>
  <si>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</si>
  <si>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</si>
  <si>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</si>
  <si>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</si>
  <si>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</si>
  <si>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</si>
  <si>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</si>
  <si>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</si>
  <si>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</si>
  <si>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</si>
  <si>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</si>
  <si>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</si>
  <si>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</si>
  <si>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</si>
  <si>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</si>
  <si>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</si>
  <si>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</si>
  <si>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</si>
  <si>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</si>
  <si>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</si>
  <si>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</si>
  <si>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</si>
  <si>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</si>
  <si>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</si>
  <si>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</si>
  <si>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</si>
  <si>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</si>
  <si>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</si>
  <si>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</si>
  <si>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</si>
  <si>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</si>
  <si>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</si>
  <si>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</si>
  <si>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</si>
  <si>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</si>
  <si>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</si>
  <si>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</si>
  <si>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</si>
  <si>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</si>
  <si>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</si>
  <si>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</si>
  <si>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</si>
  <si>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</si>
  <si>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</si>
  <si>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</si>
  <si>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</si>
  <si>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</si>
  <si>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</si>
  <si>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</si>
  <si>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</si>
  <si>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</si>
  <si>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</si>
  <si>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</si>
  <si>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</si>
  <si>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</si>
  <si>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</si>
  <si>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</si>
  <si>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</si>
  <si>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</si>
  <si>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</si>
  <si>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</si>
  <si>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</si>
  <si>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</si>
  <si>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</si>
  <si>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</si>
  <si>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</si>
  <si>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</si>
  <si>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</si>
  <si>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</si>
  <si>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</si>
  <si>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</si>
  <si>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</si>
  <si>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</si>
  <si>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</si>
  <si>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</si>
  <si>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</si>
  <si>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</si>
  <si>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</si>
  <si>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</si>
  <si>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</si>
  <si>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</si>
  <si>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</si>
  <si>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</si>
  <si>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</si>
  <si>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</si>
  <si>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</si>
  <si>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</si>
  <si>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</si>
  <si>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</si>
  <si>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</si>
  <si>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</si>
  <si>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</si>
  <si>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Apartamento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</si>
  <si>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</si>
  <si>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</si>
  <si>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</si>
  <si>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</si>
  <si>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</si>
  <si>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</si>
  <si>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</si>
  <si>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</si>
  <si>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</si>
  <si>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</si>
  <si>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</si>
  <si>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</si>
  <si>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</si>
  <si>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</si>
  <si>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</si>
  <si>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I semestre 2013</t>
  </si>
  <si>
    <t>I semestre 2012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</si>
  <si>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</si>
  <si>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</si>
  <si>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</si>
  <si>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</si>
  <si>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</si>
  <si>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</si>
  <si>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</si>
  <si>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</si>
  <si>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junio 2013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</si>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</sst>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2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2" fillId="0" borderId="0" xfId="2" applyFont="1">
      <alignment vertical="center"/>
    </xf>
    <xf numFmtId="0" fontId="16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2" fillId="0" borderId="7" xfId="2" applyFont="1" applyBorder="1" applyAlignment="1" applyProtection="1">
      <alignment horizontal="left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11" fillId="3" borderId="0" xfId="2" applyFont="1" applyFill="1" applyAlignment="1">
      <alignment horizontal="center" vertical="center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3" fontId="15" fillId="3" borderId="0" xfId="3" applyNumberFormat="1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0" xfId="2" applyAlignment="1">
      <alignment horizontal="center" vertical="center"/>
    </xf>
    <xf numFmtId="1" fontId="30" fillId="14" borderId="8" xfId="2" applyFont="1" applyFill="1" applyBorder="1" applyAlignment="1">
      <alignment horizontal="center" vertical="center"/>
    </xf>
    <xf numFmtId="1" fontId="30" fillId="14" borderId="3" xfId="2" applyFont="1" applyFill="1" applyBorder="1" applyAlignment="1">
      <alignment horizontal="center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2379787</c:v>
                </c:pt>
                <c:pt idx="1">
                  <c:v>1547099</c:v>
                </c:pt>
                <c:pt idx="2">
                  <c:v>832688</c:v>
                </c:pt>
                <c:pt idx="3">
                  <c:v>852302</c:v>
                </c:pt>
                <c:pt idx="4">
                  <c:v>593070</c:v>
                </c:pt>
                <c:pt idx="5">
                  <c:v>259232</c:v>
                </c:pt>
                <c:pt idx="6">
                  <c:v>676360</c:v>
                </c:pt>
                <c:pt idx="7">
                  <c:v>335788</c:v>
                </c:pt>
                <c:pt idx="8">
                  <c:v>340572</c:v>
                </c:pt>
                <c:pt idx="9">
                  <c:v>340642</c:v>
                </c:pt>
                <c:pt idx="10">
                  <c:v>253155</c:v>
                </c:pt>
                <c:pt idx="11">
                  <c:v>87487</c:v>
                </c:pt>
                <c:pt idx="12">
                  <c:v>88778</c:v>
                </c:pt>
                <c:pt idx="13">
                  <c:v>88778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02064640"/>
        <c:axId val="246903296"/>
      </c:barChart>
      <c:catAx>
        <c:axId val="10206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690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90329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02064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41E-2"/>
          <c:y val="0.37365265932195069"/>
          <c:w val="0.97660313262075515"/>
          <c:h val="0.467810827180905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2669023</c:v>
                </c:pt>
                <c:pt idx="1">
                  <c:v>1951674</c:v>
                </c:pt>
                <c:pt idx="2">
                  <c:v>1682003</c:v>
                </c:pt>
                <c:pt idx="3">
                  <c:v>252657</c:v>
                </c:pt>
                <c:pt idx="4">
                  <c:v>17014</c:v>
                </c:pt>
                <c:pt idx="5">
                  <c:v>717349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2755346</c:v>
                </c:pt>
                <c:pt idx="1">
                  <c:v>2037676</c:v>
                </c:pt>
                <c:pt idx="2">
                  <c:v>1754105</c:v>
                </c:pt>
                <c:pt idx="3">
                  <c:v>264532</c:v>
                </c:pt>
                <c:pt idx="4">
                  <c:v>19039</c:v>
                </c:pt>
                <c:pt idx="5">
                  <c:v>717670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199744"/>
        <c:axId val="422786688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125304829953E-2"/>
                  <c:y val="-0.34547645161818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824397720700935E-2"/>
                  <c:y val="-0.268988491823137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273022497765593E-2"/>
                  <c:y val="-0.223932096845482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459568324375478E-2"/>
                  <c:y val="2.3583413819634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56053124330336E-2"/>
                  <c:y val="-0.19815378067346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58837945719036E-2"/>
                  <c:y val="0.114682993108190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-3.132927770232849E-2</c:v>
                </c:pt>
                <c:pt idx="1">
                  <c:v>-4.2205924788828057E-2</c:v>
                </c:pt>
                <c:pt idx="2">
                  <c:v>-4.1104722921375861E-2</c:v>
                </c:pt>
                <c:pt idx="3">
                  <c:v>-4.4890599246972009E-2</c:v>
                </c:pt>
                <c:pt idx="4">
                  <c:v>-0.10636062818425338</c:v>
                </c:pt>
                <c:pt idx="5">
                  <c:v>-4.4728078364708016E-4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00256"/>
        <c:axId val="422787264"/>
      </c:lineChart>
      <c:catAx>
        <c:axId val="18319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66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199744"/>
        <c:crosses val="autoZero"/>
        <c:crossBetween val="between"/>
      </c:valAx>
      <c:catAx>
        <c:axId val="183200256"/>
        <c:scaling>
          <c:orientation val="minMax"/>
        </c:scaling>
        <c:delete val="1"/>
        <c:axPos val="b"/>
        <c:majorTickMark val="out"/>
        <c:minorTickMark val="none"/>
        <c:tickLblPos val="none"/>
        <c:crossAx val="422787264"/>
        <c:crosses val="autoZero"/>
        <c:auto val="1"/>
        <c:lblAlgn val="ctr"/>
        <c:lblOffset val="100"/>
        <c:noMultiLvlLbl val="0"/>
      </c:catAx>
      <c:valAx>
        <c:axId val="4227872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00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94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9423477990407122"/>
          <c:w val="0.9381682355512867"/>
          <c:h val="0.3222806816507603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191925</c:v>
                </c:pt>
                <c:pt idx="1">
                  <c:v>191925</c:v>
                </c:pt>
                <c:pt idx="2">
                  <c:v>77671</c:v>
                </c:pt>
                <c:pt idx="3">
                  <c:v>67579</c:v>
                </c:pt>
                <c:pt idx="4">
                  <c:v>32395</c:v>
                </c:pt>
                <c:pt idx="5">
                  <c:v>14280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193881</c:v>
                </c:pt>
                <c:pt idx="1">
                  <c:v>193881</c:v>
                </c:pt>
                <c:pt idx="2">
                  <c:v>57598</c:v>
                </c:pt>
                <c:pt idx="3">
                  <c:v>67682</c:v>
                </c:pt>
                <c:pt idx="4">
                  <c:v>53795</c:v>
                </c:pt>
                <c:pt idx="5">
                  <c:v>14806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3237120"/>
        <c:axId val="233857600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29780607985332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7E-2"/>
                  <c:y val="-0.293882168055396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52E-2"/>
                  <c:y val="-2.94006908180136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01E-2"/>
                  <c:y val="-0.1176017810663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55537205355753E-2"/>
                  <c:y val="-0.239339957765154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8063269343619E-2"/>
                  <c:y val="-6.4111185685988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-1.0088662633264734E-2</c:v>
                </c:pt>
                <c:pt idx="1">
                  <c:v>-1.0088662633264734E-2</c:v>
                </c:pt>
                <c:pt idx="2">
                  <c:v>0.34850168408625298</c:v>
                </c:pt>
                <c:pt idx="3">
                  <c:v>-1.5218226411749063E-3</c:v>
                </c:pt>
                <c:pt idx="4">
                  <c:v>-0.39780648759178361</c:v>
                </c:pt>
                <c:pt idx="5">
                  <c:v>-3.5526138052141026E-2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3237632"/>
        <c:axId val="233858176"/>
      </c:lineChart>
      <c:catAx>
        <c:axId val="18323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385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8576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3237120"/>
        <c:crosses val="autoZero"/>
        <c:crossBetween val="between"/>
      </c:valAx>
      <c:catAx>
        <c:axId val="183237632"/>
        <c:scaling>
          <c:orientation val="minMax"/>
        </c:scaling>
        <c:delete val="1"/>
        <c:axPos val="b"/>
        <c:majorTickMark val="out"/>
        <c:minorTickMark val="none"/>
        <c:tickLblPos val="none"/>
        <c:crossAx val="233858176"/>
        <c:crosses val="autoZero"/>
        <c:auto val="1"/>
        <c:lblAlgn val="ctr"/>
        <c:lblOffset val="100"/>
        <c:noMultiLvlLbl val="0"/>
      </c:catAx>
      <c:valAx>
        <c:axId val="2338581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3237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40275868842797979"/>
          <c:w val="0.96185174850062083"/>
          <c:h val="0.4179147772848560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4.1088854648177438E-3"/>
                  <c:y val="4.15767675610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544427324088342E-3"/>
                  <c:y val="-1.66320166320166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18395098</c:v>
                </c:pt>
                <c:pt idx="1">
                  <c:v>11344879</c:v>
                </c:pt>
                <c:pt idx="2">
                  <c:v>1762575</c:v>
                </c:pt>
                <c:pt idx="3">
                  <c:v>7193289</c:v>
                </c:pt>
                <c:pt idx="4">
                  <c:v>2109180</c:v>
                </c:pt>
                <c:pt idx="5">
                  <c:v>188448</c:v>
                </c:pt>
                <c:pt idx="6">
                  <c:v>91387</c:v>
                </c:pt>
                <c:pt idx="7">
                  <c:v>7050219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-1.6176714428416017E-7"/>
                  <c:y val="-8.3160083160083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2474012474012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18805690</c:v>
                </c:pt>
                <c:pt idx="1">
                  <c:v>11562676</c:v>
                </c:pt>
                <c:pt idx="2">
                  <c:v>1619239</c:v>
                </c:pt>
                <c:pt idx="3">
                  <c:v>7480179</c:v>
                </c:pt>
                <c:pt idx="4">
                  <c:v>2157715</c:v>
                </c:pt>
                <c:pt idx="5">
                  <c:v>195975</c:v>
                </c:pt>
                <c:pt idx="6">
                  <c:v>109568</c:v>
                </c:pt>
                <c:pt idx="7">
                  <c:v>7243014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4581632"/>
        <c:axId val="233860480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287071974244E-2"/>
                  <c:y val="-0.464593776089839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69954988292103E-2"/>
                  <c:y val="-0.307618642264311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109694300539092E-2"/>
                  <c:y val="4.279797665624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51401105678431E-2"/>
                  <c:y val="-0.22289848904022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983839462286012E-2"/>
                  <c:y val="-0.10525676494180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67885177680914E-2"/>
                  <c:y val="-5.4789398726406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846915707185294E-2"/>
                  <c:y val="-0.1988763566716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57126853750369E-2"/>
                  <c:y val="-0.20703848609360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-2.1833391914893863E-2</c:v>
                </c:pt>
                <c:pt idx="1">
                  <c:v>-1.8836210579627033E-2</c:v>
                </c:pt>
                <c:pt idx="2">
                  <c:v>8.8520595168471106E-2</c:v>
                </c:pt>
                <c:pt idx="3">
                  <c:v>-3.8353360260496405E-2</c:v>
                </c:pt>
                <c:pt idx="4">
                  <c:v>-2.2493702829150308E-2</c:v>
                </c:pt>
                <c:pt idx="5">
                  <c:v>-3.8407960199004942E-2</c:v>
                </c:pt>
                <c:pt idx="6">
                  <c:v>-0.16593348422897192</c:v>
                </c:pt>
                <c:pt idx="7">
                  <c:v>-2.6618062591070468E-2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125120"/>
        <c:axId val="233861056"/>
      </c:lineChart>
      <c:catAx>
        <c:axId val="18458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3860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8604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4581632"/>
        <c:crosses val="autoZero"/>
        <c:crossBetween val="between"/>
      </c:valAx>
      <c:catAx>
        <c:axId val="189125120"/>
        <c:scaling>
          <c:orientation val="minMax"/>
        </c:scaling>
        <c:delete val="1"/>
        <c:axPos val="b"/>
        <c:majorTickMark val="out"/>
        <c:minorTickMark val="none"/>
        <c:tickLblPos val="none"/>
        <c:crossAx val="233861056"/>
        <c:crosses val="autoZero"/>
        <c:auto val="1"/>
        <c:lblAlgn val="ctr"/>
        <c:lblOffset val="100"/>
        <c:noMultiLvlLbl val="0"/>
      </c:catAx>
      <c:valAx>
        <c:axId val="2338610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9125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77"/>
          <c:y val="0.18802298361353478"/>
          <c:w val="0.6302978537544167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791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61.071909723881078</c:v>
                </c:pt>
                <c:pt idx="1">
                  <c:v>70.470851559720757</c:v>
                </c:pt>
                <c:pt idx="2">
                  <c:v>50.280743258952477</c:v>
                </c:pt>
                <c:pt idx="3">
                  <c:v>64.076848200042591</c:v>
                </c:pt>
                <c:pt idx="4">
                  <c:v>76.312333652200508</c:v>
                </c:pt>
                <c:pt idx="5">
                  <c:v>47.993353485303565</c:v>
                </c:pt>
                <c:pt idx="6">
                  <c:v>65.73289627976682</c:v>
                </c:pt>
                <c:pt idx="7">
                  <c:v>78.300354882052901</c:v>
                </c:pt>
                <c:pt idx="8">
                  <c:v>56.869616939709722</c:v>
                </c:pt>
                <c:pt idx="9">
                  <c:v>59.237470073572347</c:v>
                </c:pt>
                <c:pt idx="10">
                  <c:v>64.928820869319907</c:v>
                </c:pt>
                <c:pt idx="11">
                  <c:v>47.830728260275272</c:v>
                </c:pt>
                <c:pt idx="12">
                  <c:v>41.582710432239196</c:v>
                </c:pt>
                <c:pt idx="13">
                  <c:v>41.582710432239196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21131264"/>
        <c:axId val="238542848"/>
      </c:barChart>
      <c:catAx>
        <c:axId val="22113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22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3854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4284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21131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16E-2"/>
          <c:y val="0.37781066347995518"/>
          <c:w val="0.90468819022231306"/>
          <c:h val="0.387104293875947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64.076848200042591</c:v>
                </c:pt>
                <c:pt idx="1">
                  <c:v>76.312333652200508</c:v>
                </c:pt>
                <c:pt idx="2">
                  <c:v>77.52872718106002</c:v>
                </c:pt>
                <c:pt idx="3">
                  <c:v>80.404331663860305</c:v>
                </c:pt>
                <c:pt idx="4">
                  <c:v>62.489323119682744</c:v>
                </c:pt>
                <c:pt idx="5">
                  <c:v>73.588717254857741</c:v>
                </c:pt>
                <c:pt idx="6">
                  <c:v>47.993353485303565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65.121841417395018</c:v>
                </c:pt>
                <c:pt idx="1">
                  <c:v>78.324733497351659</c:v>
                </c:pt>
                <c:pt idx="2">
                  <c:v>80.029209040554264</c:v>
                </c:pt>
                <c:pt idx="3">
                  <c:v>81.132147893365016</c:v>
                </c:pt>
                <c:pt idx="4">
                  <c:v>66.574459428240417</c:v>
                </c:pt>
                <c:pt idx="5">
                  <c:v>89.678419739769438</c:v>
                </c:pt>
                <c:pt idx="6">
                  <c:v>48.370014329181124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707264"/>
        <c:axId val="238546304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053635373794E-2"/>
                  <c:y val="0.284314829669160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27160705223697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0.263171869628562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77E-2"/>
                  <c:y val="0.30724835071291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0.212481215315860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186654631387474E-2"/>
                  <c:y val="-2.2531798909751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062437033721996E-2"/>
                  <c:y val="0.298983089691751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-1.6046739382791664E-2</c:v>
                </c:pt>
                <c:pt idx="1">
                  <c:v>-2.5693031502229013E-2</c:v>
                </c:pt>
                <c:pt idx="2">
                  <c:v>-3.1244615428188793E-2</c:v>
                </c:pt>
                <c:pt idx="3">
                  <c:v>-8.970750169973396E-3</c:v>
                </c:pt>
                <c:pt idx="4">
                  <c:v>-6.1361914819015206E-2</c:v>
                </c:pt>
                <c:pt idx="5">
                  <c:v>-0.17941554424800421</c:v>
                </c:pt>
                <c:pt idx="6">
                  <c:v>-7.787073233309405E-3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707776"/>
        <c:axId val="238546880"/>
      </c:lineChart>
      <c:catAx>
        <c:axId val="2217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854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4630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1707264"/>
        <c:crosses val="autoZero"/>
        <c:crossBetween val="between"/>
      </c:valAx>
      <c:catAx>
        <c:axId val="221707776"/>
        <c:scaling>
          <c:orientation val="minMax"/>
        </c:scaling>
        <c:delete val="1"/>
        <c:axPos val="b"/>
        <c:majorTickMark val="out"/>
        <c:minorTickMark val="none"/>
        <c:tickLblPos val="none"/>
        <c:crossAx val="238546880"/>
        <c:crosses val="autoZero"/>
        <c:auto val="1"/>
        <c:lblAlgn val="ctr"/>
        <c:lblOffset val="100"/>
        <c:noMultiLvlLbl val="0"/>
      </c:catAx>
      <c:valAx>
        <c:axId val="2385468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1707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38796503347684458"/>
          <c:w val="0.97693770639664979"/>
          <c:h val="0.42537855844942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65.73289627976682</c:v>
                </c:pt>
                <c:pt idx="1">
                  <c:v>78.300354882052901</c:v>
                </c:pt>
                <c:pt idx="2">
                  <c:v>75.804178051534208</c:v>
                </c:pt>
                <c:pt idx="3">
                  <c:v>85.404422895646036</c:v>
                </c:pt>
                <c:pt idx="4">
                  <c:v>69.943164088217415</c:v>
                </c:pt>
                <c:pt idx="5">
                  <c:v>51.326251149038598</c:v>
                </c:pt>
                <c:pt idx="6">
                  <c:v>56.869616939709722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64.950042256747253</c:v>
                </c:pt>
                <c:pt idx="1">
                  <c:v>75.04778183976056</c:v>
                </c:pt>
                <c:pt idx="2">
                  <c:v>68.125888621656458</c:v>
                </c:pt>
                <c:pt idx="3">
                  <c:v>82.808949441031729</c:v>
                </c:pt>
                <c:pt idx="4">
                  <c:v>64.966775563598929</c:v>
                </c:pt>
                <c:pt idx="5">
                  <c:v>62.966150315547907</c:v>
                </c:pt>
                <c:pt idx="6">
                  <c:v>57.733459891986598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2377984"/>
        <c:axId val="238549184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04E-2"/>
                  <c:y val="0.196996414949170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1020486408205E-2"/>
                  <c:y val="0.23418501481493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922E-2"/>
                  <c:y val="0.322813364545648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0.219929281189123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401E-2"/>
                  <c:y val="0.280410234583462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789087706983E-2"/>
                  <c:y val="-3.4833270581302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736591501336731E-2"/>
                  <c:y val="0.153452944161605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1.2053171881319935E-2</c:v>
                </c:pt>
                <c:pt idx="1">
                  <c:v>4.3340029012944425E-2</c:v>
                </c:pt>
                <c:pt idx="2">
                  <c:v>0.11270736551445015</c:v>
                </c:pt>
                <c:pt idx="3">
                  <c:v>3.1342910061460838E-2</c:v>
                </c:pt>
                <c:pt idx="4">
                  <c:v>7.6598976653025952E-2</c:v>
                </c:pt>
                <c:pt idx="5">
                  <c:v>-0.18485962867631645</c:v>
                </c:pt>
                <c:pt idx="6">
                  <c:v>-1.4962604941623714E-2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2378496"/>
        <c:axId val="238549760"/>
      </c:lineChart>
      <c:catAx>
        <c:axId val="22237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3854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4918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2377984"/>
        <c:crosses val="autoZero"/>
        <c:crossBetween val="between"/>
      </c:valAx>
      <c:catAx>
        <c:axId val="222378496"/>
        <c:scaling>
          <c:orientation val="minMax"/>
        </c:scaling>
        <c:delete val="1"/>
        <c:axPos val="b"/>
        <c:majorTickMark val="out"/>
        <c:minorTickMark val="none"/>
        <c:tickLblPos val="none"/>
        <c:crossAx val="238549760"/>
        <c:crosses val="autoZero"/>
        <c:auto val="1"/>
        <c:lblAlgn val="ctr"/>
        <c:lblOffset val="100"/>
        <c:noMultiLvlLbl val="0"/>
      </c:catAx>
      <c:valAx>
        <c:axId val="2385497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23784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06"/>
          <c:y val="0.2420770376675889"/>
          <c:w val="0.7159975203095365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59.237470073572347</c:v>
                </c:pt>
                <c:pt idx="1">
                  <c:v>64.928820869319907</c:v>
                </c:pt>
                <c:pt idx="2">
                  <c:v>67.979767769887687</c:v>
                </c:pt>
                <c:pt idx="3">
                  <c:v>54.25165284198637</c:v>
                </c:pt>
                <c:pt idx="4">
                  <c:v>25.824175824175825</c:v>
                </c:pt>
                <c:pt idx="5">
                  <c:v>47.830728260275272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62.352816047214731</c:v>
                </c:pt>
                <c:pt idx="1">
                  <c:v>68.435342163948519</c:v>
                </c:pt>
                <c:pt idx="2">
                  <c:v>70.924568109791451</c:v>
                </c:pt>
                <c:pt idx="3">
                  <c:v>60.385231718842022</c:v>
                </c:pt>
                <c:pt idx="4">
                  <c:v>28.738980799420361</c:v>
                </c:pt>
                <c:pt idx="5">
                  <c:v>49.788406038406038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7737472"/>
        <c:axId val="250111104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6962569472694131E-2"/>
                  <c:y val="0.180385352038895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75E-2"/>
                  <c:y val="0.1719760341807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7913783475558E-2"/>
                  <c:y val="0.216895902565193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865583119210036E-2"/>
                  <c:y val="2.65948565161163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2338188517756E-2"/>
                  <c:y val="1.4043249791281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80049566679226E-2"/>
                  <c:y val="0.232950382241720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-4.9963196069338522E-2</c:v>
                </c:pt>
                <c:pt idx="1">
                  <c:v>-5.1238456384540942E-2</c:v>
                </c:pt>
                <c:pt idx="2">
                  <c:v>-4.1520173028691598E-2</c:v>
                </c:pt>
                <c:pt idx="3">
                  <c:v>-0.1015741548432576</c:v>
                </c:pt>
                <c:pt idx="4">
                  <c:v>-0.10142339408582379</c:v>
                </c:pt>
                <c:pt idx="5">
                  <c:v>-3.9319952854498741E-2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737984"/>
        <c:axId val="250111680"/>
      </c:lineChart>
      <c:catAx>
        <c:axId val="23773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5011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1110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7737472"/>
        <c:crosses val="autoZero"/>
        <c:crossBetween val="between"/>
      </c:valAx>
      <c:catAx>
        <c:axId val="237737984"/>
        <c:scaling>
          <c:orientation val="minMax"/>
        </c:scaling>
        <c:delete val="1"/>
        <c:axPos val="b"/>
        <c:majorTickMark val="out"/>
        <c:minorTickMark val="none"/>
        <c:tickLblPos val="none"/>
        <c:crossAx val="250111680"/>
        <c:crosses val="autoZero"/>
        <c:auto val="1"/>
        <c:lblAlgn val="ctr"/>
        <c:lblOffset val="100"/>
        <c:noMultiLvlLbl val="0"/>
      </c:catAx>
      <c:valAx>
        <c:axId val="2501116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7737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44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82"/>
          <c:y val="8.107780706205939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8"/>
          <c:w val="0.90468819022231306"/>
          <c:h val="0.407279453893627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41.582710432239196</c:v>
                </c:pt>
                <c:pt idx="1">
                  <c:v>41.582710432239196</c:v>
                </c:pt>
                <c:pt idx="2">
                  <c:v>39.1</c:v>
                </c:pt>
                <c:pt idx="3">
                  <c:v>46.554194623937391</c:v>
                </c:pt>
                <c:pt idx="4">
                  <c:v>36.90265990772911</c:v>
                </c:pt>
                <c:pt idx="5">
                  <c:v>47.527125074885177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42.59417112275969</c:v>
                </c:pt>
                <c:pt idx="1">
                  <c:v>42.59417112275969</c:v>
                </c:pt>
                <c:pt idx="2">
                  <c:v>30.2</c:v>
                </c:pt>
                <c:pt idx="3">
                  <c:v>46.368967690663453</c:v>
                </c:pt>
                <c:pt idx="4">
                  <c:v>60.943695479777951</c:v>
                </c:pt>
                <c:pt idx="5">
                  <c:v>49.007017079306237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167232"/>
        <c:axId val="250113984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634665603813E-2"/>
                  <c:y val="0.29925974429911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29925974429911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3858945883387E-2"/>
                  <c:y val="0.279803558858676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0.319722363186929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-5.30653003093963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0.2961972269058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53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-2.3746457880478244E-2</c:v>
                </c:pt>
                <c:pt idx="1">
                  <c:v>-2.3746457880478244E-2</c:v>
                </c:pt>
                <c:pt idx="2">
                  <c:v>0.29470198675496695</c:v>
                </c:pt>
                <c:pt idx="3">
                  <c:v>3.9946313773819853E-3</c:v>
                </c:pt>
                <c:pt idx="4">
                  <c:v>-0.39447945161162767</c:v>
                </c:pt>
                <c:pt idx="5">
                  <c:v>-3.0197553179500902E-2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67744"/>
        <c:axId val="250114560"/>
      </c:lineChart>
      <c:catAx>
        <c:axId val="24316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5011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1398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167232"/>
        <c:crosses val="autoZero"/>
        <c:crossBetween val="between"/>
      </c:valAx>
      <c:catAx>
        <c:axId val="243167744"/>
        <c:scaling>
          <c:orientation val="minMax"/>
        </c:scaling>
        <c:delete val="1"/>
        <c:axPos val="b"/>
        <c:majorTickMark val="out"/>
        <c:minorTickMark val="none"/>
        <c:tickLblPos val="none"/>
        <c:crossAx val="250114560"/>
        <c:crosses val="autoZero"/>
        <c:auto val="1"/>
        <c:lblAlgn val="ctr"/>
        <c:lblOffset val="100"/>
        <c:noMultiLvlLbl val="0"/>
      </c:catAx>
      <c:valAx>
        <c:axId val="2501145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67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158635497156952E-3"/>
          <c:y val="0.290358304587577"/>
          <c:w val="0.98812717617140777"/>
          <c:h val="0.48532122870697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61.071909723881078</c:v>
                </c:pt>
                <c:pt idx="1">
                  <c:v>70.470851559720757</c:v>
                </c:pt>
                <c:pt idx="2">
                  <c:v>73.372388678528964</c:v>
                </c:pt>
                <c:pt idx="3">
                  <c:v>73.768289298725875</c:v>
                </c:pt>
                <c:pt idx="4">
                  <c:v>61.789745886821038</c:v>
                </c:pt>
                <c:pt idx="5">
                  <c:v>51.746976703316015</c:v>
                </c:pt>
                <c:pt idx="6">
                  <c:v>54.524897676694152</c:v>
                </c:pt>
                <c:pt idx="7">
                  <c:v>50.280743258952477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62.43507927901733</c:v>
                </c:pt>
                <c:pt idx="1">
                  <c:v>71.823738625078832</c:v>
                </c:pt>
                <c:pt idx="2">
                  <c:v>67.405604454523953</c:v>
                </c:pt>
                <c:pt idx="3">
                  <c:v>76.710390542942747</c:v>
                </c:pt>
                <c:pt idx="4">
                  <c:v>63.211609035825326</c:v>
                </c:pt>
                <c:pt idx="5">
                  <c:v>53.813857188361546</c:v>
                </c:pt>
                <c:pt idx="6">
                  <c:v>65.372361371311285</c:v>
                </c:pt>
                <c:pt idx="7">
                  <c:v>51.655718404633731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7738496"/>
        <c:axId val="250116864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12510664006E-2"/>
                  <c:y val="0.189126484059419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003494120000184E-2"/>
                  <c:y val="0.19734889018165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357853402072794E-2"/>
                  <c:y val="0.345115242488549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153802508745506E-2"/>
                  <c:y val="0.174677296451367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350248792773377E-2"/>
                  <c:y val="0.193059067408457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735765338819426E-2"/>
                  <c:y val="0.173340762165395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16815452502E-2"/>
                  <c:y val="-8.12080591903126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619475637085172E-2"/>
                  <c:y val="0.18422509361147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-2.1833391914893863E-2</c:v>
                </c:pt>
                <c:pt idx="1">
                  <c:v>-1.8836210579627033E-2</c:v>
                </c:pt>
                <c:pt idx="2">
                  <c:v>8.8520595168471106E-2</c:v>
                </c:pt>
                <c:pt idx="3">
                  <c:v>-3.8353360260496516E-2</c:v>
                </c:pt>
                <c:pt idx="4">
                  <c:v>-2.2493702829150308E-2</c:v>
                </c:pt>
                <c:pt idx="5">
                  <c:v>-3.8407960199005053E-2</c:v>
                </c:pt>
                <c:pt idx="6">
                  <c:v>-0.16593348422897192</c:v>
                </c:pt>
                <c:pt idx="7">
                  <c:v>-2.6618062591070579E-2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169280"/>
        <c:axId val="250117440"/>
      </c:lineChart>
      <c:catAx>
        <c:axId val="23773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50116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11686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37738496"/>
        <c:crosses val="autoZero"/>
        <c:crossBetween val="between"/>
      </c:valAx>
      <c:catAx>
        <c:axId val="243169280"/>
        <c:scaling>
          <c:orientation val="minMax"/>
        </c:scaling>
        <c:delete val="1"/>
        <c:axPos val="b"/>
        <c:majorTickMark val="out"/>
        <c:minorTickMark val="none"/>
        <c:tickLblPos val="none"/>
        <c:crossAx val="250117440"/>
        <c:crosses val="autoZero"/>
        <c:auto val="1"/>
        <c:lblAlgn val="ctr"/>
        <c:lblOffset val="100"/>
        <c:noMultiLvlLbl val="0"/>
      </c:catAx>
      <c:valAx>
        <c:axId val="2501174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169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61"/>
          <c:y val="0.17554897113952356"/>
          <c:w val="0.672747904956673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914716588663685"/>
          <c:y val="0.130412680499628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7.7297245509787222</c:v>
                </c:pt>
                <c:pt idx="1">
                  <c:v>7.3330013140723382</c:v>
                </c:pt>
                <c:pt idx="2">
                  <c:v>8.4668195050246915</c:v>
                </c:pt>
                <c:pt idx="3">
                  <c:v>8.1367519963580985</c:v>
                </c:pt>
                <c:pt idx="4">
                  <c:v>7.9092451144047073</c:v>
                </c:pt>
                <c:pt idx="5">
                  <c:v>8.6572413899518583</c:v>
                </c:pt>
                <c:pt idx="6">
                  <c:v>8.2862809746288963</c:v>
                </c:pt>
                <c:pt idx="7">
                  <c:v>8.2226285632601517</c:v>
                </c:pt>
                <c:pt idx="8">
                  <c:v>8.349039263356941</c:v>
                </c:pt>
                <c:pt idx="9">
                  <c:v>7.8352728084029568</c:v>
                </c:pt>
                <c:pt idx="10">
                  <c:v>7.7094033299757063</c:v>
                </c:pt>
                <c:pt idx="11">
                  <c:v>8.1994924960279807</c:v>
                </c:pt>
                <c:pt idx="12">
                  <c:v>2.1618531618193697</c:v>
                </c:pt>
                <c:pt idx="13">
                  <c:v>2.1618531618193697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4006400"/>
        <c:axId val="254332288"/>
      </c:barChart>
      <c:catAx>
        <c:axId val="24400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18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433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33228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44006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29465058031987296"/>
          <c:w val="0.90468819022231306"/>
          <c:h val="0.54681290618298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852302</c:v>
                </c:pt>
                <c:pt idx="1">
                  <c:v>593070</c:v>
                </c:pt>
                <c:pt idx="2">
                  <c:v>119072</c:v>
                </c:pt>
                <c:pt idx="3">
                  <c:v>376333</c:v>
                </c:pt>
                <c:pt idx="4">
                  <c:v>86906</c:v>
                </c:pt>
                <c:pt idx="5">
                  <c:v>10759</c:v>
                </c:pt>
                <c:pt idx="6">
                  <c:v>259232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866732</c:v>
                </c:pt>
                <c:pt idx="1">
                  <c:v>607528</c:v>
                </c:pt>
                <c:pt idx="2">
                  <c:v>104296</c:v>
                </c:pt>
                <c:pt idx="3">
                  <c:v>403227</c:v>
                </c:pt>
                <c:pt idx="4">
                  <c:v>89722</c:v>
                </c:pt>
                <c:pt idx="5">
                  <c:v>10283</c:v>
                </c:pt>
                <c:pt idx="6">
                  <c:v>259204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63456"/>
        <c:axId val="27472044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6967199266850128E-2"/>
                  <c:y val="-0.551444660893479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418621637991716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0.13720267814756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44043536634E-2"/>
                  <c:y val="-0.39129634783178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325E-2"/>
                  <c:y val="-0.124365576964002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0981491275914E-2"/>
                  <c:y val="3.1522582546204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818910880777E-2"/>
                  <c:y val="-0.191661400952739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-1.6648744940766003E-2</c:v>
                </c:pt>
                <c:pt idx="1">
                  <c:v>-2.3798080088489749E-2</c:v>
                </c:pt>
                <c:pt idx="2">
                  <c:v>0.14167369793664186</c:v>
                </c:pt>
                <c:pt idx="3">
                  <c:v>-6.6696922577109172E-2</c:v>
                </c:pt>
                <c:pt idx="4">
                  <c:v>-3.1385836249749229E-2</c:v>
                </c:pt>
                <c:pt idx="5">
                  <c:v>4.6289993192648059E-2</c:v>
                </c:pt>
                <c:pt idx="6">
                  <c:v>1.080230243360442E-4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63968"/>
        <c:axId val="274721024"/>
      </c:lineChart>
      <c:catAx>
        <c:axId val="12136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472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204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63456"/>
        <c:crosses val="autoZero"/>
        <c:crossBetween val="between"/>
      </c:valAx>
      <c:catAx>
        <c:axId val="121363968"/>
        <c:scaling>
          <c:orientation val="minMax"/>
        </c:scaling>
        <c:delete val="1"/>
        <c:axPos val="b"/>
        <c:majorTickMark val="out"/>
        <c:minorTickMark val="none"/>
        <c:tickLblPos val="none"/>
        <c:crossAx val="274721024"/>
        <c:crosses val="autoZero"/>
        <c:auto val="1"/>
        <c:lblAlgn val="ctr"/>
        <c:lblOffset val="100"/>
        <c:noMultiLvlLbl val="0"/>
      </c:catAx>
      <c:valAx>
        <c:axId val="2747210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639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04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02"/>
          <c:w val="0.94037089163352872"/>
          <c:h val="0.43870479807487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8.1367519963580985</c:v>
                </c:pt>
                <c:pt idx="1">
                  <c:v>7.9092451144047073</c:v>
                </c:pt>
                <c:pt idx="2">
                  <c:v>7.4387261488847081</c:v>
                </c:pt>
                <c:pt idx="3">
                  <c:v>7.9430291789452427</c:v>
                </c:pt>
                <c:pt idx="4">
                  <c:v>8.4855936298989718</c:v>
                </c:pt>
                <c:pt idx="5">
                  <c:v>7.2793939957245097</c:v>
                </c:pt>
                <c:pt idx="6">
                  <c:v>8.6572413899518583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8.2513637433485787</c:v>
                </c:pt>
                <c:pt idx="1">
                  <c:v>7.9179626288829486</c:v>
                </c:pt>
                <c:pt idx="2">
                  <c:v>7.7549666334279355</c:v>
                </c:pt>
                <c:pt idx="3">
                  <c:v>7.8106153605785327</c:v>
                </c:pt>
                <c:pt idx="4">
                  <c:v>8.6077996478009844</c:v>
                </c:pt>
                <c:pt idx="5">
                  <c:v>7.7615481863269471</c:v>
                </c:pt>
                <c:pt idx="6">
                  <c:v>9.0327965617814545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199360"/>
        <c:axId val="254335744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5988052525857116E-2"/>
                  <c:y val="0.217567731268518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722633933281434E-2"/>
                  <c:y val="0.27162178532257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609288771539556E-2"/>
                  <c:y val="0.105301619002406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965106424646299E-2"/>
                  <c:y val="0.346465532764745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98805252585704E-2"/>
                  <c:y val="0.217567731268518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177434403015897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09961170364251E-2"/>
                  <c:y val="7.61955898963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-0.11461174699048016</c:v>
                </c:pt>
                <c:pt idx="1">
                  <c:v>-8.7175144782412062E-3</c:v>
                </c:pt>
                <c:pt idx="2">
                  <c:v>-0.3162404845432274</c:v>
                </c:pt>
                <c:pt idx="3">
                  <c:v>0.13241381836671007</c:v>
                </c:pt>
                <c:pt idx="4">
                  <c:v>-0.12220601790201258</c:v>
                </c:pt>
                <c:pt idx="5">
                  <c:v>-0.48215419060243736</c:v>
                </c:pt>
                <c:pt idx="6">
                  <c:v>-0.37555517182959619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5199872"/>
        <c:axId val="254336320"/>
      </c:lineChart>
      <c:catAx>
        <c:axId val="24519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433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33574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199360"/>
        <c:crosses val="autoZero"/>
        <c:crossBetween val="between"/>
      </c:valAx>
      <c:catAx>
        <c:axId val="245199872"/>
        <c:scaling>
          <c:orientation val="minMax"/>
        </c:scaling>
        <c:delete val="1"/>
        <c:axPos val="b"/>
        <c:majorTickMark val="out"/>
        <c:minorTickMark val="none"/>
        <c:tickLblPos val="none"/>
        <c:crossAx val="254336320"/>
        <c:crosses val="autoZero"/>
        <c:auto val="1"/>
        <c:lblAlgn val="ctr"/>
        <c:lblOffset val="100"/>
        <c:noMultiLvlLbl val="0"/>
      </c:catAx>
      <c:valAx>
        <c:axId val="25433632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1998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19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4"/>
          <c:y val="3.949776548201803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78"/>
          <c:w val="0.9418941497647535"/>
          <c:h val="0.41375677312685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8.2862809746288963</c:v>
                </c:pt>
                <c:pt idx="1">
                  <c:v>8.2226285632601517</c:v>
                </c:pt>
                <c:pt idx="2">
                  <c:v>7.4240382098926982</c:v>
                </c:pt>
                <c:pt idx="3">
                  <c:v>8.5814504166779031</c:v>
                </c:pt>
                <c:pt idx="4">
                  <c:v>8.0963586252975315</c:v>
                </c:pt>
                <c:pt idx="5">
                  <c:v>6.1877070718610758</c:v>
                </c:pt>
                <c:pt idx="6">
                  <c:v>8.349039263356941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8.4838258485755134</c:v>
                </c:pt>
                <c:pt idx="1">
                  <c:v>8.3699491251641724</c:v>
                </c:pt>
                <c:pt idx="2">
                  <c:v>7.246572438162544</c:v>
                </c:pt>
                <c:pt idx="3">
                  <c:v>8.7491161821162393</c:v>
                </c:pt>
                <c:pt idx="4">
                  <c:v>8.2735018747614451</c:v>
                </c:pt>
                <c:pt idx="5">
                  <c:v>6.5267612076852695</c:v>
                </c:pt>
                <c:pt idx="6">
                  <c:v>8.5924298486833575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201920"/>
        <c:axId val="292038336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462273330016E-2"/>
                  <c:y val="6.6005860494049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101128881758803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865713314406963E-2"/>
                  <c:y val="0.29572609556861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8.2262347144236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264E-2"/>
                  <c:y val="7.2510026683255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82E-2"/>
                  <c:y val="-1.7703275656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3.1631279977736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-0.19754487394661702</c:v>
                </c:pt>
                <c:pt idx="1">
                  <c:v>-0.14732056190402076</c:v>
                </c:pt>
                <c:pt idx="2">
                  <c:v>0.17746577173015421</c:v>
                </c:pt>
                <c:pt idx="3">
                  <c:v>-0.16766576543833622</c:v>
                </c:pt>
                <c:pt idx="4">
                  <c:v>-0.17714324946391358</c:v>
                </c:pt>
                <c:pt idx="5">
                  <c:v>-0.33905413582419364</c:v>
                </c:pt>
                <c:pt idx="6">
                  <c:v>-0.24339058532641644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5202432"/>
        <c:axId val="292038912"/>
      </c:lineChart>
      <c:catAx>
        <c:axId val="24520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9203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383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1920"/>
        <c:crosses val="autoZero"/>
        <c:crossBetween val="between"/>
      </c:valAx>
      <c:catAx>
        <c:axId val="245202432"/>
        <c:scaling>
          <c:orientation val="minMax"/>
        </c:scaling>
        <c:delete val="1"/>
        <c:axPos val="b"/>
        <c:majorTickMark val="out"/>
        <c:minorTickMark val="none"/>
        <c:tickLblPos val="none"/>
        <c:crossAx val="292038912"/>
        <c:crosses val="autoZero"/>
        <c:auto val="1"/>
        <c:lblAlgn val="ctr"/>
        <c:lblOffset val="100"/>
        <c:noMultiLvlLbl val="0"/>
      </c:catAx>
      <c:valAx>
        <c:axId val="29203891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202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46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7.8352728084029568</c:v>
                </c:pt>
                <c:pt idx="1">
                  <c:v>7.7094033299757063</c:v>
                </c:pt>
                <c:pt idx="2">
                  <c:v>7.934912135865078</c:v>
                </c:pt>
                <c:pt idx="3">
                  <c:v>7.481035146418737</c:v>
                </c:pt>
                <c:pt idx="4">
                  <c:v>2.2970163358984745</c:v>
                </c:pt>
                <c:pt idx="5">
                  <c:v>8.1994924960279807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8.1506331847373037</c:v>
                </c:pt>
                <c:pt idx="1">
                  <c:v>8.0150886992093771</c:v>
                </c:pt>
                <c:pt idx="2">
                  <c:v>8.2051108138196849</c:v>
                </c:pt>
                <c:pt idx="3">
                  <c:v>7.8424001660193889</c:v>
                </c:pt>
                <c:pt idx="4">
                  <c:v>2.8344499032306087</c:v>
                </c:pt>
                <c:pt idx="5">
                  <c:v>8.5617312670746699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311744"/>
        <c:axId val="292041216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94714018972437E-2"/>
                  <c:y val="0.18430337060258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318345650053522E-2"/>
                  <c:y val="0.192619706320493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506529834512972E-2"/>
                  <c:y val="0.221725408024620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151079128013773E-2"/>
                  <c:y val="0.1510396647404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318345650053445E-2"/>
                  <c:y val="-6.65477106421988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963067241521605E-2"/>
                  <c:y val="0.144118715929739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-0.31536037633434688</c:v>
                </c:pt>
                <c:pt idx="1">
                  <c:v>-0.30568536923367073</c:v>
                </c:pt>
                <c:pt idx="2">
                  <c:v>-0.27019867795460684</c:v>
                </c:pt>
                <c:pt idx="3">
                  <c:v>-0.36136501960065193</c:v>
                </c:pt>
                <c:pt idx="4">
                  <c:v>-0.53743356733213421</c:v>
                </c:pt>
                <c:pt idx="5">
                  <c:v>-0.36223877104668922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312256"/>
        <c:axId val="292041792"/>
      </c:lineChart>
      <c:catAx>
        <c:axId val="25731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44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9204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412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1744"/>
        <c:crosses val="autoZero"/>
        <c:crossBetween val="between"/>
      </c:valAx>
      <c:catAx>
        <c:axId val="257312256"/>
        <c:scaling>
          <c:orientation val="minMax"/>
        </c:scaling>
        <c:delete val="1"/>
        <c:axPos val="b"/>
        <c:majorTickMark val="out"/>
        <c:minorTickMark val="none"/>
        <c:tickLblPos val="none"/>
        <c:crossAx val="292041792"/>
        <c:crosses val="autoZero"/>
        <c:auto val="1"/>
        <c:lblAlgn val="ctr"/>
        <c:lblOffset val="100"/>
        <c:noMultiLvlLbl val="0"/>
      </c:catAx>
      <c:valAx>
        <c:axId val="29204179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2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97"/>
          <c:y val="0.28781508340563539"/>
          <c:w val="0.707140665266576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13E-2"/>
          <c:y val="0.24475453042382209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2.1618531618193697</c:v>
                </c:pt>
                <c:pt idx="1">
                  <c:v>2.1618531618193697</c:v>
                </c:pt>
                <c:pt idx="2">
                  <c:v>2.2102672092427649</c:v>
                </c:pt>
                <c:pt idx="3">
                  <c:v>2.1334448794039651</c:v>
                </c:pt>
                <c:pt idx="4">
                  <c:v>2.0201421800947865</c:v>
                </c:pt>
                <c:pt idx="5">
                  <c:v>2.410126582278481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2.1873843584999322</c:v>
                </c:pt>
                <c:pt idx="1">
                  <c:v>2.1873843584999322</c:v>
                </c:pt>
                <c:pt idx="2">
                  <c:v>1.9042549674347868</c:v>
                </c:pt>
                <c:pt idx="3">
                  <c:v>2.3092565423590026</c:v>
                </c:pt>
                <c:pt idx="4">
                  <c:v>2.1737988443043603</c:v>
                </c:pt>
                <c:pt idx="5">
                  <c:v>3.4170320793907223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409024"/>
        <c:axId val="292044096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0.393689000933095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38953132417699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23E-2"/>
                  <c:y val="0.493635961824938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0.340668882086204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0.349240263885933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8.281401934945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-2.5531196680562473E-2</c:v>
                </c:pt>
                <c:pt idx="1">
                  <c:v>-2.5531196680562473E-2</c:v>
                </c:pt>
                <c:pt idx="2">
                  <c:v>0.30601224180797804</c:v>
                </c:pt>
                <c:pt idx="3">
                  <c:v>-0.17581166295503747</c:v>
                </c:pt>
                <c:pt idx="4">
                  <c:v>-0.1536566642095738</c:v>
                </c:pt>
                <c:pt idx="5">
                  <c:v>-1.0069054971122413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09536"/>
        <c:axId val="358825984"/>
      </c:lineChart>
      <c:catAx>
        <c:axId val="25740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9204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20440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09024"/>
        <c:crosses val="autoZero"/>
        <c:crossBetween val="between"/>
      </c:valAx>
      <c:catAx>
        <c:axId val="257409536"/>
        <c:scaling>
          <c:orientation val="minMax"/>
        </c:scaling>
        <c:delete val="1"/>
        <c:axPos val="b"/>
        <c:majorTickMark val="out"/>
        <c:minorTickMark val="none"/>
        <c:tickLblPos val="none"/>
        <c:crossAx val="358825984"/>
        <c:crosses val="autoZero"/>
        <c:auto val="1"/>
        <c:lblAlgn val="ctr"/>
        <c:lblOffset val="100"/>
        <c:noMultiLvlLbl val="0"/>
      </c:catAx>
      <c:valAx>
        <c:axId val="35882598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095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54"/>
          <c:w val="0.91781731556665591"/>
          <c:h val="0.505232864602941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7.7297245509787222</c:v>
                </c:pt>
                <c:pt idx="1">
                  <c:v>7.3330013140723382</c:v>
                </c:pt>
                <c:pt idx="2">
                  <c:v>6.7687991797140521</c:v>
                </c:pt>
                <c:pt idx="3">
                  <c:v>7.7769658402418296</c:v>
                </c:pt>
                <c:pt idx="4">
                  <c:v>7.2373717097474852</c:v>
                </c:pt>
                <c:pt idx="5">
                  <c:v>3.7648939145722617</c:v>
                </c:pt>
                <c:pt idx="6">
                  <c:v>4.5082630358640419</c:v>
                </c:pt>
                <c:pt idx="7">
                  <c:v>8.4668195050246915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7.8362690310593219</c:v>
                </c:pt>
                <c:pt idx="1">
                  <c:v>7.3989761572622443</c:v>
                </c:pt>
                <c:pt idx="2">
                  <c:v>6.9097554418560989</c:v>
                </c:pt>
                <c:pt idx="3">
                  <c:v>7.8033875071590195</c:v>
                </c:pt>
                <c:pt idx="4">
                  <c:v>7.2832786508965217</c:v>
                </c:pt>
                <c:pt idx="5">
                  <c:v>3.5495643983988696</c:v>
                </c:pt>
                <c:pt idx="6">
                  <c:v>5.9706827965778428</c:v>
                </c:pt>
                <c:pt idx="7">
                  <c:v>8.6526418400954732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7313280"/>
        <c:axId val="358828288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8016919315794E-2"/>
                  <c:y val="0.32173686709119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52029058397E-2"/>
                  <c:y val="0.33334621114148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56E-2"/>
                  <c:y val="0.31481035244814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33635437981894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8361961502085E-2"/>
                  <c:y val="0.34152307364905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6934829500044E-2"/>
                  <c:y val="0.38495326337846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7146282180307E-2"/>
                  <c:y val="3.852341742105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873092898412076E-2"/>
                  <c:y val="0.300237366379098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-0.10654448008059969</c:v>
                </c:pt>
                <c:pt idx="1">
                  <c:v>-6.5974843189906096E-2</c:v>
                </c:pt>
                <c:pt idx="2">
                  <c:v>-0.14095626214204682</c:v>
                </c:pt>
                <c:pt idx="3">
                  <c:v>-2.6421666917189945E-2</c:v>
                </c:pt>
                <c:pt idx="4">
                  <c:v>-4.5906941149036484E-2</c:v>
                </c:pt>
                <c:pt idx="5">
                  <c:v>0.21532951617339213</c:v>
                </c:pt>
                <c:pt idx="6">
                  <c:v>-1.462419760713801</c:v>
                </c:pt>
                <c:pt idx="7">
                  <c:v>-0.18582233507078172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7411072"/>
        <c:axId val="358828864"/>
      </c:lineChart>
      <c:catAx>
        <c:axId val="25731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35882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2828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313280"/>
        <c:crosses val="autoZero"/>
        <c:crossBetween val="between"/>
      </c:valAx>
      <c:catAx>
        <c:axId val="257411072"/>
        <c:scaling>
          <c:orientation val="minMax"/>
        </c:scaling>
        <c:delete val="1"/>
        <c:axPos val="b"/>
        <c:majorTickMark val="out"/>
        <c:minorTickMark val="none"/>
        <c:tickLblPos val="none"/>
        <c:crossAx val="358828864"/>
        <c:crosses val="autoZero"/>
        <c:auto val="1"/>
        <c:lblAlgn val="ctr"/>
        <c:lblOffset val="100"/>
        <c:noMultiLvlLbl val="0"/>
      </c:catAx>
      <c:valAx>
        <c:axId val="35882886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57411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86196224"/>
        <c:axId val="398494528"/>
      </c:barChart>
      <c:catAx>
        <c:axId val="28619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849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452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8619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1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16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87253504"/>
        <c:axId val="39849337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21042137174715E-2"/>
                  <c:y val="-0.590707896206851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361786307323829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305296140308026E-2"/>
                  <c:y val="0.108744672222094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00522899753811E-2"/>
                  <c:y val="-0.334909972988070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45203361207757E-2"/>
                  <c:y val="0.28879471698690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047E-2"/>
                  <c:y val="-0.358677104137493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4633600"/>
        <c:axId val="398496832"/>
      </c:lineChart>
      <c:catAx>
        <c:axId val="28725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9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33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87253504"/>
        <c:crosses val="autoZero"/>
        <c:crossBetween val="between"/>
      </c:valAx>
      <c:catAx>
        <c:axId val="364633600"/>
        <c:scaling>
          <c:orientation val="minMax"/>
        </c:scaling>
        <c:delete val="1"/>
        <c:axPos val="b"/>
        <c:majorTickMark val="out"/>
        <c:minorTickMark val="none"/>
        <c:tickLblPos val="none"/>
        <c:crossAx val="398496832"/>
        <c:crosses val="autoZero"/>
        <c:auto val="1"/>
        <c:lblAlgn val="ctr"/>
        <c:lblOffset val="100"/>
        <c:noMultiLvlLbl val="0"/>
      </c:catAx>
      <c:valAx>
        <c:axId val="3984968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64633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31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22692864"/>
        <c:axId val="39849913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417058332824675E-2"/>
                  <c:y val="-0.458540743631535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4192353862742E-2"/>
                  <c:y val="-0.256830039102255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97715111192499E-2"/>
                  <c:y val="4.2660789850248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69822376854056E-2"/>
                  <c:y val="-0.249389744649265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179E-2"/>
                  <c:y val="-0.118105951041834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0397566583397E-2"/>
                  <c:y val="0.19304546115409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535E-2"/>
                  <c:y val="-0.370338605633479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2693376"/>
        <c:axId val="422805504"/>
      </c:lineChart>
      <c:catAx>
        <c:axId val="42269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9849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49913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22692864"/>
        <c:crosses val="autoZero"/>
        <c:crossBetween val="between"/>
      </c:valAx>
      <c:catAx>
        <c:axId val="422693376"/>
        <c:scaling>
          <c:orientation val="minMax"/>
        </c:scaling>
        <c:delete val="1"/>
        <c:axPos val="b"/>
        <c:majorTickMark val="out"/>
        <c:minorTickMark val="none"/>
        <c:tickLblPos val="none"/>
        <c:crossAx val="422805504"/>
        <c:crosses val="autoZero"/>
        <c:auto val="1"/>
        <c:lblAlgn val="ctr"/>
        <c:lblOffset val="100"/>
        <c:noMultiLvlLbl val="0"/>
      </c:catAx>
      <c:valAx>
        <c:axId val="4228055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226933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52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263232"/>
        <c:axId val="42280780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1961531992966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65E-2"/>
                  <c:y val="-0.36152587722651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3099350953152E-2"/>
                  <c:y val="0.154584206100451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106E-2"/>
                  <c:y val="-0.157756746426114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78E-2"/>
                  <c:y val="-6.319547435211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27E-2"/>
                  <c:y val="-9.045512594507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63744"/>
        <c:axId val="422808384"/>
      </c:lineChart>
      <c:catAx>
        <c:axId val="1912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2280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8078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263232"/>
        <c:crosses val="autoZero"/>
        <c:crossBetween val="between"/>
      </c:valAx>
      <c:catAx>
        <c:axId val="191263744"/>
        <c:scaling>
          <c:orientation val="minMax"/>
        </c:scaling>
        <c:delete val="1"/>
        <c:axPos val="b"/>
        <c:majorTickMark val="out"/>
        <c:minorTickMark val="none"/>
        <c:tickLblPos val="none"/>
        <c:crossAx val="422808384"/>
        <c:crosses val="autoZero"/>
        <c:auto val="1"/>
        <c:lblAlgn val="ctr"/>
        <c:lblOffset val="100"/>
        <c:noMultiLvlLbl val="0"/>
      </c:catAx>
      <c:valAx>
        <c:axId val="4228083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263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4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74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22694400"/>
        <c:axId val="42281068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82691407760094E-2"/>
                  <c:y val="-0.38079566584789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2487334432083E-2"/>
                  <c:y val="-0.365673576517221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03119086858331E-2"/>
                  <c:y val="5.0435634321220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3049909458977E-2"/>
                  <c:y val="-0.26882609061622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678019898675453E-2"/>
                  <c:y val="-0.179010276776627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35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64256"/>
        <c:axId val="422811264"/>
      </c:lineChart>
      <c:catAx>
        <c:axId val="42269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2281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8106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22694400"/>
        <c:crosses val="autoZero"/>
        <c:crossBetween val="between"/>
      </c:valAx>
      <c:catAx>
        <c:axId val="191264256"/>
        <c:scaling>
          <c:orientation val="minMax"/>
        </c:scaling>
        <c:delete val="1"/>
        <c:axPos val="b"/>
        <c:majorTickMark val="out"/>
        <c:minorTickMark val="none"/>
        <c:tickLblPos val="none"/>
        <c:crossAx val="422811264"/>
        <c:crosses val="autoZero"/>
        <c:auto val="1"/>
        <c:lblAlgn val="ctr"/>
        <c:lblOffset val="100"/>
        <c:noMultiLvlLbl val="0"/>
      </c:catAx>
      <c:valAx>
        <c:axId val="4228112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264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392690709579795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702064268993416"/>
          <c:w val="0.90468819022231306"/>
          <c:h val="0.484442843812922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676360</c:v>
                </c:pt>
                <c:pt idx="1">
                  <c:v>335788</c:v>
                </c:pt>
                <c:pt idx="2">
                  <c:v>45852</c:v>
                </c:pt>
                <c:pt idx="3">
                  <c:v>185395</c:v>
                </c:pt>
                <c:pt idx="4">
                  <c:v>95788</c:v>
                </c:pt>
                <c:pt idx="5">
                  <c:v>8753</c:v>
                </c:pt>
                <c:pt idx="6">
                  <c:v>340572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678490</c:v>
                </c:pt>
                <c:pt idx="1">
                  <c:v>331205</c:v>
                </c:pt>
                <c:pt idx="2">
                  <c:v>42450</c:v>
                </c:pt>
                <c:pt idx="3">
                  <c:v>190933</c:v>
                </c:pt>
                <c:pt idx="4">
                  <c:v>89078</c:v>
                </c:pt>
                <c:pt idx="5">
                  <c:v>8744</c:v>
                </c:pt>
                <c:pt idx="6">
                  <c:v>347285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3262464"/>
        <c:axId val="27472390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11E-2"/>
                  <c:y val="-0.52069114541555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-0.255683860723230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0.179374334964886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414E-2"/>
                  <c:y val="-0.310958469068705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317036287197E-2"/>
                  <c:y val="0.12656440813921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861E-2"/>
                  <c:y val="-5.3583577520585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909525086868E-2"/>
                  <c:y val="-0.37461358390492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-3.1393240873115302E-3</c:v>
                </c:pt>
                <c:pt idx="1">
                  <c:v>1.3837351489258918E-2</c:v>
                </c:pt>
                <c:pt idx="2">
                  <c:v>8.0141342756183745E-2</c:v>
                </c:pt>
                <c:pt idx="3">
                  <c:v>-2.9004938905270436E-2</c:v>
                </c:pt>
                <c:pt idx="4">
                  <c:v>7.5327241294146696E-2</c:v>
                </c:pt>
                <c:pt idx="5">
                  <c:v>1.0292772186642268E-3</c:v>
                </c:pt>
                <c:pt idx="6">
                  <c:v>-1.9329945145917619E-2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62976"/>
        <c:axId val="293978112"/>
      </c:lineChart>
      <c:catAx>
        <c:axId val="12326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472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47239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3262464"/>
        <c:crosses val="autoZero"/>
        <c:crossBetween val="between"/>
      </c:valAx>
      <c:catAx>
        <c:axId val="123262976"/>
        <c:scaling>
          <c:orientation val="minMax"/>
        </c:scaling>
        <c:delete val="1"/>
        <c:axPos val="b"/>
        <c:majorTickMark val="out"/>
        <c:minorTickMark val="none"/>
        <c:tickLblPos val="none"/>
        <c:crossAx val="293978112"/>
        <c:crosses val="autoZero"/>
        <c:auto val="1"/>
        <c:lblAlgn val="ctr"/>
        <c:lblOffset val="100"/>
        <c:noMultiLvlLbl val="0"/>
      </c:catAx>
      <c:valAx>
        <c:axId val="2939781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3262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86"/>
          <c:y val="0.15891703988747474"/>
          <c:w val="0.6656417371348911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3E-2"/>
          <c:y val="0.42357429811069786"/>
          <c:w val="0.95777965770808426"/>
          <c:h val="0.418058661034721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91265280"/>
        <c:axId val="10197401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49463875155138E-2"/>
                  <c:y val="-0.474090126489290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53215731754461E-2"/>
                  <c:y val="-0.280153654262605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97E-2"/>
                  <c:y val="-1.9535211159829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40261246413967E-2"/>
                  <c:y val="-0.22217886029552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938472807178174E-2"/>
                  <c:y val="-0.176414988942708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3815743962236E-2"/>
                  <c:y val="5.7528523220311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7168609737891E-2"/>
                  <c:y val="0.20283005440646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2256281918248743E-2"/>
                  <c:y val="-0.257598922583656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65792"/>
        <c:axId val="101974592"/>
      </c:lineChart>
      <c:catAx>
        <c:axId val="19126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0197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9740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1265280"/>
        <c:crosses val="autoZero"/>
        <c:crossBetween val="between"/>
      </c:valAx>
      <c:catAx>
        <c:axId val="191265792"/>
        <c:scaling>
          <c:orientation val="minMax"/>
        </c:scaling>
        <c:delete val="1"/>
        <c:axPos val="b"/>
        <c:majorTickMark val="out"/>
        <c:minorTickMark val="none"/>
        <c:tickLblPos val="none"/>
        <c:crossAx val="101974592"/>
        <c:crosses val="autoZero"/>
        <c:auto val="1"/>
        <c:lblAlgn val="ctr"/>
        <c:lblOffset val="100"/>
        <c:noMultiLvlLbl val="0"/>
      </c:catAx>
      <c:valAx>
        <c:axId val="1019745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912657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0.43205953675056441</c:v>
                </c:pt>
                <c:pt idx="1">
                  <c:v>0.10556066560749226</c:v>
                </c:pt>
                <c:pt idx="2">
                  <c:v>0.34350698218914627</c:v>
                </c:pt>
                <c:pt idx="3">
                  <c:v>0.10903921732586337</c:v>
                </c:pt>
                <c:pt idx="4">
                  <c:v>9.8335981269336899E-3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2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0.5864221118328875</c:v>
                </c:pt>
                <c:pt idx="1">
                  <c:v>5.2668449878996305E-2</c:v>
                </c:pt>
                <c:pt idx="2">
                  <c:v>0.2184859678172632</c:v>
                </c:pt>
                <c:pt idx="3">
                  <c:v>0.1300471277544262</c:v>
                </c:pt>
                <c:pt idx="4">
                  <c:v>1.2376342716426783E-2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0.33286466074800147</c:v>
                </c:pt>
                <c:pt idx="1">
                  <c:v>0.54915036355601976</c:v>
                </c:pt>
                <c:pt idx="2">
                  <c:v>0.10336239103362391</c:v>
                </c:pt>
                <c:pt idx="3">
                  <c:v>1.4622584662354879E-2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8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0.46421961376421594</c:v>
                </c:pt>
                <c:pt idx="1">
                  <c:v>8.5423617368433874E-2</c:v>
                </c:pt>
                <c:pt idx="2">
                  <c:v>0.32139030270559871</c:v>
                </c:pt>
                <c:pt idx="3">
                  <c:v>0.10927720819228989</c:v>
                </c:pt>
                <c:pt idx="4">
                  <c:v>1.3107907361858608E-2</c:v>
                </c:pt>
                <c:pt idx="5">
                  <c:v>6.5813506076029512E-3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junio 2013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junio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121696</c:v>
                </c:pt>
                <c:pt idx="1">
                  <c:v>72641</c:v>
                </c:pt>
                <c:pt idx="2">
                  <c:v>47741</c:v>
                </c:pt>
                <c:pt idx="3">
                  <c:v>529</c:v>
                </c:pt>
                <c:pt idx="4">
                  <c:v>785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311040"/>
        <c:axId val="102856320"/>
      </c:barChart>
      <c:catAx>
        <c:axId val="19631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0285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856320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9631104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94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2063609695847106"/>
          <c:w val="0.88571501256815555"/>
          <c:h val="0.50153011059376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junio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478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0.35032738660087304</c:v>
                </c:pt>
                <c:pt idx="1">
                  <c:v>0.15982634275953692</c:v>
                </c:pt>
                <c:pt idx="2">
                  <c:v>2.6096033402922753E-4</c:v>
                </c:pt>
                <c:pt idx="3">
                  <c:v>1.6606566710950844E-4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474368"/>
        <c:axId val="121160832"/>
      </c:barChart>
      <c:catAx>
        <c:axId val="19647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32E-3"/>
              <c:y val="0.93127256000214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1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6083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474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958"/>
          <c:y val="0.25068785906405688"/>
          <c:w val="0.33109278987187118"/>
          <c:h val="5.154639175257710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95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599"/>
          <c:h val="0.46487222839476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junio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0.15701635565978611</c:v>
                </c:pt>
                <c:pt idx="1">
                  <c:v>0.21316943978327235</c:v>
                </c:pt>
                <c:pt idx="2">
                  <c:v>0</c:v>
                </c:pt>
                <c:pt idx="3">
                  <c:v>2.0217131997654812E-4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475392"/>
        <c:axId val="121162560"/>
      </c:barChart>
      <c:catAx>
        <c:axId val="19647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16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625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475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88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junio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0.26447945489110997</c:v>
                </c:pt>
                <c:pt idx="1">
                  <c:v>9.8876277598960977E-2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476416"/>
        <c:axId val="121164288"/>
      </c:barChart>
      <c:catAx>
        <c:axId val="19647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16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642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476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18E-2"/>
          <c:y val="0.381968667637959"/>
          <c:w val="0.94407552578016951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340642</c:v>
                </c:pt>
                <c:pt idx="1">
                  <c:v>253155</c:v>
                </c:pt>
                <c:pt idx="2">
                  <c:v>211975</c:v>
                </c:pt>
                <c:pt idx="3">
                  <c:v>33773</c:v>
                </c:pt>
                <c:pt idx="4">
                  <c:v>7407</c:v>
                </c:pt>
                <c:pt idx="5">
                  <c:v>87487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338053</c:v>
                </c:pt>
                <c:pt idx="1">
                  <c:v>254230</c:v>
                </c:pt>
                <c:pt idx="2">
                  <c:v>213782</c:v>
                </c:pt>
                <c:pt idx="3">
                  <c:v>33731</c:v>
                </c:pt>
                <c:pt idx="4">
                  <c:v>6717</c:v>
                </c:pt>
                <c:pt idx="5">
                  <c:v>83823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0373120"/>
        <c:axId val="29398041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695850496364599E-2"/>
                  <c:y val="-0.53918935289014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072218865283493E-2"/>
                  <c:y val="-0.486906543127015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260403049742937E-2"/>
                  <c:y val="-0.441181920866960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4206978791325E-2"/>
                  <c:y val="-0.1884499156940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51473500830998E-2"/>
                  <c:y val="0.213715847889076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239657685290525E-2"/>
                  <c:y val="-9.8440584739797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7.6585624147692821E-3</c:v>
                </c:pt>
                <c:pt idx="1">
                  <c:v>-4.2284545490304058E-3</c:v>
                </c:pt>
                <c:pt idx="2">
                  <c:v>-8.4525357607282189E-3</c:v>
                </c:pt>
                <c:pt idx="3">
                  <c:v>1.2451454151967034E-3</c:v>
                </c:pt>
                <c:pt idx="4">
                  <c:v>0.10272443054935239</c:v>
                </c:pt>
                <c:pt idx="5">
                  <c:v>4.3711153263424118E-2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373632"/>
        <c:axId val="293981568"/>
      </c:lineChart>
      <c:catAx>
        <c:axId val="13037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8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804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0373120"/>
        <c:crosses val="autoZero"/>
        <c:crossBetween val="between"/>
      </c:valAx>
      <c:catAx>
        <c:axId val="130373632"/>
        <c:scaling>
          <c:orientation val="minMax"/>
        </c:scaling>
        <c:delete val="1"/>
        <c:axPos val="b"/>
        <c:majorTickMark val="out"/>
        <c:minorTickMark val="none"/>
        <c:tickLblPos val="none"/>
        <c:crossAx val="293981568"/>
        <c:crosses val="autoZero"/>
        <c:auto val="1"/>
        <c:lblAlgn val="ctr"/>
        <c:lblOffset val="100"/>
        <c:noMultiLvlLbl val="0"/>
      </c:catAx>
      <c:valAx>
        <c:axId val="2939815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0373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04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55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junio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5.8681226002618908E-2</c:v>
                </c:pt>
                <c:pt idx="1">
                  <c:v>1.3316465809974033E-4</c:v>
                </c:pt>
                <c:pt idx="2">
                  <c:v>1.7755287746632043E-4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96687360"/>
        <c:axId val="121166016"/>
      </c:barChart>
      <c:catAx>
        <c:axId val="19668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2116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66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96687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8"/>
          <c:y val="0.25994662142430736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6097074664003795"/>
          <c:w val="0.90468819022231306"/>
          <c:h val="0.380492739862818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88778</c:v>
                </c:pt>
                <c:pt idx="1">
                  <c:v>88778</c:v>
                </c:pt>
                <c:pt idx="2">
                  <c:v>35141</c:v>
                </c:pt>
                <c:pt idx="3">
                  <c:v>31676</c:v>
                </c:pt>
                <c:pt idx="4">
                  <c:v>16036</c:v>
                </c:pt>
                <c:pt idx="5">
                  <c:v>5925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88636</c:v>
                </c:pt>
                <c:pt idx="1">
                  <c:v>88636</c:v>
                </c:pt>
                <c:pt idx="2">
                  <c:v>30247</c:v>
                </c:pt>
                <c:pt idx="3">
                  <c:v>29309</c:v>
                </c:pt>
                <c:pt idx="4">
                  <c:v>24747</c:v>
                </c:pt>
                <c:pt idx="5">
                  <c:v>4333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1328"/>
        <c:axId val="29398387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72649827295496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196E-2"/>
                  <c:y val="-0.36040957977965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-0.102732168873901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350652780583862E-2"/>
                  <c:y val="-0.121025750159608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054029807316E-2"/>
                  <c:y val="-0.293394666623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299515026059E-2"/>
                  <c:y val="0.107736506949105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1.6020578545963265E-3</c:v>
                </c:pt>
                <c:pt idx="1">
                  <c:v>1.6020578545963265E-3</c:v>
                </c:pt>
                <c:pt idx="2">
                  <c:v>0.16180117036400304</c:v>
                </c:pt>
                <c:pt idx="3">
                  <c:v>8.0760176055136648E-2</c:v>
                </c:pt>
                <c:pt idx="4">
                  <c:v>-0.35200226290055359</c:v>
                </c:pt>
                <c:pt idx="5">
                  <c:v>0.36741287791368565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1840"/>
        <c:axId val="293984448"/>
      </c:lineChart>
      <c:catAx>
        <c:axId val="13341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93983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838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1328"/>
        <c:crosses val="autoZero"/>
        <c:crossBetween val="between"/>
      </c:valAx>
      <c:catAx>
        <c:axId val="133411840"/>
        <c:scaling>
          <c:orientation val="minMax"/>
        </c:scaling>
        <c:delete val="1"/>
        <c:axPos val="b"/>
        <c:majorTickMark val="out"/>
        <c:minorTickMark val="none"/>
        <c:tickLblPos val="none"/>
        <c:crossAx val="293984448"/>
        <c:crosses val="autoZero"/>
        <c:auto val="1"/>
        <c:lblAlgn val="ctr"/>
        <c:lblOffset val="100"/>
        <c:noMultiLvlLbl val="0"/>
      </c:catAx>
      <c:valAx>
        <c:axId val="2939844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1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033477667340524"/>
          <c:y val="0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6949465516394653"/>
          <c:w val="0.90468819022231306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487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3668E-3"/>
                  <c:y val="-2.0790020790020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2379787</c:v>
                </c:pt>
                <c:pt idx="1">
                  <c:v>1547099</c:v>
                </c:pt>
                <c:pt idx="2">
                  <c:v>260397</c:v>
                </c:pt>
                <c:pt idx="3">
                  <c:v>924948</c:v>
                </c:pt>
                <c:pt idx="4">
                  <c:v>291429</c:v>
                </c:pt>
                <c:pt idx="5">
                  <c:v>50054</c:v>
                </c:pt>
                <c:pt idx="6">
                  <c:v>20271</c:v>
                </c:pt>
                <c:pt idx="7">
                  <c:v>832688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76368368918894E-3"/>
                  <c:y val="-2.49483523499271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2399827</c:v>
                </c:pt>
                <c:pt idx="1">
                  <c:v>1562740</c:v>
                </c:pt>
                <c:pt idx="2">
                  <c:v>234341</c:v>
                </c:pt>
                <c:pt idx="3">
                  <c:v>958581</c:v>
                </c:pt>
                <c:pt idx="4">
                  <c:v>296256</c:v>
                </c:pt>
                <c:pt idx="5">
                  <c:v>55211</c:v>
                </c:pt>
                <c:pt idx="6">
                  <c:v>18351</c:v>
                </c:pt>
                <c:pt idx="7">
                  <c:v>837087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3412864"/>
        <c:axId val="35880960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6028805807948E-2"/>
                  <c:y val="-0.41007251952133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888659502822E-2"/>
                  <c:y val="-0.298039844811498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19729599016066E-2"/>
                  <c:y val="0.117642051500319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3018679339523E-2"/>
                  <c:y val="-0.220817849951708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1821294615832E-2"/>
                  <c:y val="-8.204298786975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154673435908E-2"/>
                  <c:y val="-0.202433250937187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5330466639751E-2"/>
                  <c:y val="0.175621981763714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437473153822972E-2"/>
                  <c:y val="-0.13635208800563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-8.3506019392231012E-3</c:v>
                </c:pt>
                <c:pt idx="1">
                  <c:v>-1.0008702663270919E-2</c:v>
                </c:pt>
                <c:pt idx="2">
                  <c:v>0.11118839639670397</c:v>
                </c:pt>
                <c:pt idx="3">
                  <c:v>-3.5086236843834828E-2</c:v>
                </c:pt>
                <c:pt idx="4">
                  <c:v>-1.629334089436163E-2</c:v>
                </c:pt>
                <c:pt idx="5">
                  <c:v>-9.3405299668544273E-2</c:v>
                </c:pt>
                <c:pt idx="6">
                  <c:v>0.10462645087461175</c:v>
                </c:pt>
                <c:pt idx="7">
                  <c:v>-5.2551287978429562E-3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413376"/>
        <c:axId val="358810176"/>
      </c:lineChart>
      <c:catAx>
        <c:axId val="13341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5880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096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33412864"/>
        <c:crosses val="autoZero"/>
        <c:crossBetween val="between"/>
      </c:valAx>
      <c:catAx>
        <c:axId val="133413376"/>
        <c:scaling>
          <c:orientation val="minMax"/>
        </c:scaling>
        <c:delete val="1"/>
        <c:axPos val="b"/>
        <c:majorTickMark val="out"/>
        <c:minorTickMark val="none"/>
        <c:tickLblPos val="none"/>
        <c:crossAx val="358810176"/>
        <c:crosses val="autoZero"/>
        <c:auto val="1"/>
        <c:lblAlgn val="ctr"/>
        <c:lblOffset val="100"/>
        <c:noMultiLvlLbl val="0"/>
      </c:catAx>
      <c:valAx>
        <c:axId val="3588101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34133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37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51E-2"/>
          <c:y val="0.21294578608296305"/>
          <c:w val="0.93458086086699577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18395098</c:v>
                </c:pt>
                <c:pt idx="1">
                  <c:v>11344879</c:v>
                </c:pt>
                <c:pt idx="2">
                  <c:v>7050219</c:v>
                </c:pt>
                <c:pt idx="3">
                  <c:v>6934970</c:v>
                </c:pt>
                <c:pt idx="4">
                  <c:v>4690736</c:v>
                </c:pt>
                <c:pt idx="5">
                  <c:v>2244234</c:v>
                </c:pt>
                <c:pt idx="6">
                  <c:v>5604509</c:v>
                </c:pt>
                <c:pt idx="7">
                  <c:v>2761060</c:v>
                </c:pt>
                <c:pt idx="8">
                  <c:v>2843449</c:v>
                </c:pt>
                <c:pt idx="9">
                  <c:v>2669023</c:v>
                </c:pt>
                <c:pt idx="10">
                  <c:v>1951674</c:v>
                </c:pt>
                <c:pt idx="11">
                  <c:v>717349</c:v>
                </c:pt>
                <c:pt idx="12">
                  <c:v>191925</c:v>
                </c:pt>
                <c:pt idx="13">
                  <c:v>191925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69657344"/>
        <c:axId val="358814208"/>
      </c:barChart>
      <c:catAx>
        <c:axId val="16965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5881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81420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6965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0712459279388515"/>
          <c:w val="0.93860452198157263"/>
          <c:h val="0.5093908687609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6934970</c:v>
                </c:pt>
                <c:pt idx="1">
                  <c:v>4690736</c:v>
                </c:pt>
                <c:pt idx="2">
                  <c:v>885744</c:v>
                </c:pt>
                <c:pt idx="3">
                  <c:v>2989224</c:v>
                </c:pt>
                <c:pt idx="4">
                  <c:v>737449</c:v>
                </c:pt>
                <c:pt idx="5">
                  <c:v>78319</c:v>
                </c:pt>
                <c:pt idx="6">
                  <c:v>2244234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7151721</c:v>
                </c:pt>
                <c:pt idx="1">
                  <c:v>4810384</c:v>
                </c:pt>
                <c:pt idx="2">
                  <c:v>808812</c:v>
                </c:pt>
                <c:pt idx="3">
                  <c:v>3149451</c:v>
                </c:pt>
                <c:pt idx="4">
                  <c:v>772309</c:v>
                </c:pt>
                <c:pt idx="5">
                  <c:v>79812</c:v>
                </c:pt>
                <c:pt idx="6">
                  <c:v>2341337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223872"/>
        <c:axId val="418734080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29623851423991E-2"/>
                  <c:y val="-0.64292042496766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0915866426608E-2"/>
                  <c:y val="-0.456044002815656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730540993049E-2"/>
                  <c:y val="0.16454335619689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038401675250691E-2"/>
                  <c:y val="-0.45271759948925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43865150661E-2"/>
                  <c:y val="-0.244210061060454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40990796036135E-2"/>
                  <c:y val="-0.150699494164061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4820567387496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-3.030753017350649E-2</c:v>
                </c:pt>
                <c:pt idx="1">
                  <c:v>-2.4872858383031375E-2</c:v>
                </c:pt>
                <c:pt idx="2">
                  <c:v>9.5117283126363111E-2</c:v>
                </c:pt>
                <c:pt idx="3">
                  <c:v>-5.0874580998402578E-2</c:v>
                </c:pt>
                <c:pt idx="4">
                  <c:v>-4.5137373771379073E-2</c:v>
                </c:pt>
                <c:pt idx="5">
                  <c:v>-1.8706460181426351E-2</c:v>
                </c:pt>
                <c:pt idx="6">
                  <c:v>-4.1473312043503352E-2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224384"/>
        <c:axId val="418734656"/>
      </c:lineChart>
      <c:catAx>
        <c:axId val="18222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1873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7340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223872"/>
        <c:crosses val="autoZero"/>
        <c:crossBetween val="between"/>
      </c:valAx>
      <c:catAx>
        <c:axId val="182224384"/>
        <c:scaling>
          <c:orientation val="minMax"/>
        </c:scaling>
        <c:delete val="1"/>
        <c:axPos val="b"/>
        <c:majorTickMark val="out"/>
        <c:minorTickMark val="none"/>
        <c:tickLblPos val="none"/>
        <c:crossAx val="418734656"/>
        <c:crosses val="autoZero"/>
        <c:auto val="1"/>
        <c:lblAlgn val="ctr"/>
        <c:lblOffset val="100"/>
        <c:noMultiLvlLbl val="0"/>
      </c:catAx>
      <c:valAx>
        <c:axId val="4187346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224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74"/>
          <c:w val="0.63998869679863668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14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5604509</c:v>
                </c:pt>
                <c:pt idx="1">
                  <c:v>2761060</c:v>
                </c:pt>
                <c:pt idx="2">
                  <c:v>340407</c:v>
                </c:pt>
                <c:pt idx="3">
                  <c:v>1590958</c:v>
                </c:pt>
                <c:pt idx="4">
                  <c:v>775534</c:v>
                </c:pt>
                <c:pt idx="5">
                  <c:v>54161</c:v>
                </c:pt>
                <c:pt idx="6">
                  <c:v>2843449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5756191</c:v>
                </c:pt>
                <c:pt idx="1">
                  <c:v>2772169</c:v>
                </c:pt>
                <c:pt idx="2">
                  <c:v>307617</c:v>
                </c:pt>
                <c:pt idx="3">
                  <c:v>1670495</c:v>
                </c:pt>
                <c:pt idx="4">
                  <c:v>736987</c:v>
                </c:pt>
                <c:pt idx="5">
                  <c:v>57070</c:v>
                </c:pt>
                <c:pt idx="6">
                  <c:v>2984022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82301184"/>
        <c:axId val="422783808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07713457371E-2"/>
                  <c:y val="-0.543127997773667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52645677575E-2"/>
                  <c:y val="-0.311358226791297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89019221250276E-2"/>
                  <c:y val="0.166458329922896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37385560560865E-2"/>
                  <c:y val="-0.350628775353184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95164530741027E-2"/>
                  <c:y val="7.33445741319757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847590168503105E-2"/>
                  <c:y val="-0.24466613191022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0118463797413594E-2"/>
                  <c:y val="-0.42450963380097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-2.6351106139459235E-2</c:v>
                </c:pt>
                <c:pt idx="1">
                  <c:v>-4.0073314433571689E-3</c:v>
                </c:pt>
                <c:pt idx="2">
                  <c:v>0.10659358878085412</c:v>
                </c:pt>
                <c:pt idx="3">
                  <c:v>-4.7612833321859685E-2</c:v>
                </c:pt>
                <c:pt idx="4">
                  <c:v>5.2303500604488275E-2</c:v>
                </c:pt>
                <c:pt idx="5">
                  <c:v>-5.0972489924653933E-2</c:v>
                </c:pt>
                <c:pt idx="6">
                  <c:v>-4.7108566893943812E-2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304256"/>
        <c:axId val="422784384"/>
      </c:lineChart>
      <c:catAx>
        <c:axId val="18230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2278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27838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82301184"/>
        <c:crosses val="autoZero"/>
        <c:crossBetween val="between"/>
      </c:valAx>
      <c:catAx>
        <c:axId val="182304256"/>
        <c:scaling>
          <c:orientation val="minMax"/>
        </c:scaling>
        <c:delete val="1"/>
        <c:axPos val="b"/>
        <c:majorTickMark val="out"/>
        <c:minorTickMark val="none"/>
        <c:tickLblPos val="none"/>
        <c:crossAx val="422784384"/>
        <c:crosses val="autoZero"/>
        <c:auto val="1"/>
        <c:lblAlgn val="ctr"/>
        <c:lblOffset val="100"/>
        <c:noMultiLvlLbl val="0"/>
      </c:catAx>
      <c:valAx>
        <c:axId val="4227843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823042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72"/>
          <c:y val="0.15891703988747494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133350</xdr:colOff>
      <xdr:row>32</xdr:row>
      <xdr:rowOff>57150</xdr:rowOff>
    </xdr:from>
    <xdr:to>
      <xdr:col>8</xdr:col>
      <xdr:colOff>495300</xdr:colOff>
      <xdr:row>34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53225" y="66103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492125</xdr:colOff>
      <xdr:row>39</xdr:row>
      <xdr:rowOff>6350</xdr:rowOff>
    </xdr:from>
    <xdr:to>
      <xdr:col>19</xdr:col>
      <xdr:colOff>92075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38100</xdr:colOff>
      <xdr:row>8</xdr:row>
      <xdr:rowOff>76200</xdr:rowOff>
    </xdr:from>
    <xdr:to>
      <xdr:col>8</xdr:col>
      <xdr:colOff>400050</xdr:colOff>
      <xdr:row>10</xdr:row>
      <xdr:rowOff>57150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581775" y="2057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142875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11</xdr:col>
      <xdr:colOff>57150</xdr:colOff>
      <xdr:row>20</xdr:row>
      <xdr:rowOff>9525</xdr:rowOff>
    </xdr:from>
    <xdr:to>
      <xdr:col>11</xdr:col>
      <xdr:colOff>419100</xdr:colOff>
      <xdr:row>22</xdr:row>
      <xdr:rowOff>47625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8801100" y="32480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371475</xdr:colOff>
      <xdr:row>26</xdr:row>
      <xdr:rowOff>161925</xdr:rowOff>
    </xdr:from>
    <xdr:to>
      <xdr:col>9</xdr:col>
      <xdr:colOff>733425</xdr:colOff>
      <xdr:row>28</xdr:row>
      <xdr:rowOff>123825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896225" y="5362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/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16" t="s">
        <v>0</v>
      </c>
      <c r="E5" s="216"/>
      <c r="F5" s="216"/>
      <c r="G5" s="3"/>
    </row>
    <row r="6" spans="3:7" ht="20.100000000000001" customHeight="1" x14ac:dyDescent="0.25">
      <c r="C6" s="3"/>
      <c r="D6" s="216" t="str">
        <f>actualizaciones!A2</f>
        <v>I semestre 2013</v>
      </c>
      <c r="E6" s="216"/>
      <c r="F6" s="216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12"/>
      <c r="F34" s="8"/>
      <c r="G34" s="3"/>
    </row>
    <row r="35" spans="2:9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217" t="s">
        <v>24</v>
      </c>
      <c r="D39" s="217"/>
      <c r="E39" s="217"/>
      <c r="F39" s="217"/>
      <c r="G39" s="217"/>
      <c r="H39" s="11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1"/>
    </row>
    <row r="45" spans="2:9" ht="14.25" x14ac:dyDescent="0.25">
      <c r="B45" s="14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P29" sqref="P29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87</v>
      </c>
      <c r="C5" s="222"/>
      <c r="D5" s="222"/>
      <c r="E5" s="222"/>
      <c r="F5" s="222"/>
      <c r="G5" s="222"/>
      <c r="H5" s="58"/>
      <c r="I5" s="222" t="s">
        <v>88</v>
      </c>
      <c r="J5" s="222"/>
      <c r="K5" s="222"/>
      <c r="L5" s="222"/>
      <c r="M5" s="222"/>
      <c r="N5" s="222"/>
    </row>
    <row r="6" spans="2:14" ht="47.25" customHeight="1" x14ac:dyDescent="0.25">
      <c r="B6" s="59" t="s">
        <v>63</v>
      </c>
      <c r="C6" s="40" t="str">
        <f>actualizaciones!$A$3</f>
        <v>I semestre 2012</v>
      </c>
      <c r="D6" s="60" t="s">
        <v>49</v>
      </c>
      <c r="E6" s="40" t="str">
        <f>actualizaciones!$A$2</f>
        <v>I semestre 2013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I semestre 2012</v>
      </c>
      <c r="K6" s="60" t="s">
        <v>49</v>
      </c>
      <c r="L6" s="40" t="str">
        <f>actualizaciones!$A$2</f>
        <v>I semestre 2013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89</v>
      </c>
      <c r="C8" s="63">
        <v>7151721</v>
      </c>
      <c r="D8" s="47">
        <f>C8/$C$8</f>
        <v>1</v>
      </c>
      <c r="E8" s="63">
        <v>6934970</v>
      </c>
      <c r="F8" s="47">
        <f>E8/$E$8</f>
        <v>1</v>
      </c>
      <c r="G8" s="47">
        <f>(E8-C8)/C8</f>
        <v>-3.030753017350649E-2</v>
      </c>
      <c r="H8" s="58"/>
      <c r="I8" s="62" t="s">
        <v>89</v>
      </c>
      <c r="J8" s="63">
        <v>5756191</v>
      </c>
      <c r="K8" s="47">
        <f>J8/$J$8</f>
        <v>1</v>
      </c>
      <c r="L8" s="63">
        <v>5604509</v>
      </c>
      <c r="M8" s="47">
        <f>L8/$L$8</f>
        <v>1</v>
      </c>
      <c r="N8" s="47">
        <f>(L8-J8)/J8</f>
        <v>-2.6351106139459235E-2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4810384</v>
      </c>
      <c r="D10" s="66">
        <f>C10/$C$8</f>
        <v>0.67261908007876703</v>
      </c>
      <c r="E10" s="65">
        <v>4690736</v>
      </c>
      <c r="F10" s="66">
        <f>E10/$E$8</f>
        <v>0.67638879476046765</v>
      </c>
      <c r="G10" s="66">
        <f>(E10-C10)/C10</f>
        <v>-2.4872858383031375E-2</v>
      </c>
      <c r="H10" s="58"/>
      <c r="I10" s="64" t="s">
        <v>67</v>
      </c>
      <c r="J10" s="65">
        <v>2772169</v>
      </c>
      <c r="K10" s="66">
        <f t="shared" ref="K10:K14" si="0">J10/$J$8</f>
        <v>0.48159781355413678</v>
      </c>
      <c r="L10" s="65">
        <v>2761060</v>
      </c>
      <c r="M10" s="66">
        <f t="shared" ref="M10:M14" si="1">L10/$L$8</f>
        <v>0.4926497575434351</v>
      </c>
      <c r="N10" s="66">
        <f>(L10-J10)/J10</f>
        <v>-4.0073314433571689E-3</v>
      </c>
    </row>
    <row r="11" spans="2:14" ht="15" customHeight="1" x14ac:dyDescent="0.2">
      <c r="B11" s="67" t="s">
        <v>68</v>
      </c>
      <c r="C11" s="68">
        <v>808812</v>
      </c>
      <c r="D11" s="53">
        <f>C11/$C$8</f>
        <v>0.11309333795320035</v>
      </c>
      <c r="E11" s="68">
        <v>885744</v>
      </c>
      <c r="F11" s="53">
        <f>E11/$E$8</f>
        <v>0.12772138884522932</v>
      </c>
      <c r="G11" s="54">
        <f>(E11-C11)/C11</f>
        <v>9.5117283126363111E-2</v>
      </c>
      <c r="H11" s="58"/>
      <c r="I11" s="67" t="s">
        <v>68</v>
      </c>
      <c r="J11" s="68">
        <v>307617</v>
      </c>
      <c r="K11" s="53">
        <f t="shared" si="0"/>
        <v>5.3441068929088696E-2</v>
      </c>
      <c r="L11" s="68">
        <v>340407</v>
      </c>
      <c r="M11" s="53">
        <f t="shared" si="1"/>
        <v>6.0738059301894243E-2</v>
      </c>
      <c r="N11" s="54">
        <f>(L11-J11)/J11</f>
        <v>0.10659358878085412</v>
      </c>
    </row>
    <row r="12" spans="2:14" ht="15" customHeight="1" x14ac:dyDescent="0.2">
      <c r="B12" s="67" t="s">
        <v>69</v>
      </c>
      <c r="C12" s="68">
        <v>3149451</v>
      </c>
      <c r="D12" s="53">
        <f>C12/$C$8</f>
        <v>0.44037665898879447</v>
      </c>
      <c r="E12" s="68">
        <v>2989224</v>
      </c>
      <c r="F12" s="53">
        <f>E12/$E$8</f>
        <v>0.43103632748231069</v>
      </c>
      <c r="G12" s="54">
        <f>(E12-C12)/C12</f>
        <v>-5.0874580998402578E-2</v>
      </c>
      <c r="H12" s="58"/>
      <c r="I12" s="67" t="s">
        <v>69</v>
      </c>
      <c r="J12" s="68">
        <v>1670495</v>
      </c>
      <c r="K12" s="53">
        <f t="shared" si="0"/>
        <v>0.29020840343901028</v>
      </c>
      <c r="L12" s="68">
        <v>1590958</v>
      </c>
      <c r="M12" s="53">
        <f t="shared" si="1"/>
        <v>0.28387107594973976</v>
      </c>
      <c r="N12" s="54">
        <f>(L12-J12)/J12</f>
        <v>-4.7612833321859685E-2</v>
      </c>
    </row>
    <row r="13" spans="2:14" ht="15" customHeight="1" x14ac:dyDescent="0.2">
      <c r="B13" s="67" t="s">
        <v>70</v>
      </c>
      <c r="C13" s="68">
        <v>772309</v>
      </c>
      <c r="D13" s="53">
        <f>C13/$C$8</f>
        <v>0.10798925181784916</v>
      </c>
      <c r="E13" s="68">
        <v>737449</v>
      </c>
      <c r="F13" s="53">
        <f>E13/$E$8</f>
        <v>0.10633773469820346</v>
      </c>
      <c r="G13" s="54">
        <f>(E13-C13)/C13</f>
        <v>-4.5137373771379073E-2</v>
      </c>
      <c r="H13" s="58"/>
      <c r="I13" s="67" t="s">
        <v>70</v>
      </c>
      <c r="J13" s="68">
        <v>736987</v>
      </c>
      <c r="K13" s="53">
        <f t="shared" si="0"/>
        <v>0.12803379873947893</v>
      </c>
      <c r="L13" s="68">
        <v>775534</v>
      </c>
      <c r="M13" s="53">
        <f t="shared" si="1"/>
        <v>0.13837679625458715</v>
      </c>
      <c r="N13" s="54">
        <f>(L13-J13)/J13</f>
        <v>5.2303500604488275E-2</v>
      </c>
    </row>
    <row r="14" spans="2:14" ht="15" customHeight="1" x14ac:dyDescent="0.2">
      <c r="B14" s="67" t="s">
        <v>71</v>
      </c>
      <c r="C14" s="68">
        <v>79812</v>
      </c>
      <c r="D14" s="53">
        <f>C14/$C$8</f>
        <v>1.1159831318923095E-2</v>
      </c>
      <c r="E14" s="68">
        <v>78319</v>
      </c>
      <c r="F14" s="53">
        <f>E14/$E$8</f>
        <v>1.1293343734724159E-2</v>
      </c>
      <c r="G14" s="54">
        <f>(E14-C14)/C14</f>
        <v>-1.8706460181426351E-2</v>
      </c>
      <c r="H14" s="58"/>
      <c r="I14" s="67" t="s">
        <v>71</v>
      </c>
      <c r="J14" s="68">
        <v>57070</v>
      </c>
      <c r="K14" s="53">
        <f t="shared" si="0"/>
        <v>9.9145424465588439E-3</v>
      </c>
      <c r="L14" s="68">
        <v>54161</v>
      </c>
      <c r="M14" s="53">
        <f t="shared" si="1"/>
        <v>9.6638260372139649E-3</v>
      </c>
      <c r="N14" s="54">
        <f>(L14-J14)/J14</f>
        <v>-5.0972489924653933E-2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2341337</v>
      </c>
      <c r="D16" s="66">
        <f>C16/$C$8</f>
        <v>0.32738091992123297</v>
      </c>
      <c r="E16" s="65">
        <v>2244234</v>
      </c>
      <c r="F16" s="66">
        <f>E16/$E$8</f>
        <v>0.32361120523953241</v>
      </c>
      <c r="G16" s="66">
        <f>(E16-C16)/C16</f>
        <v>-4.1473312043503352E-2</v>
      </c>
      <c r="H16" s="58"/>
      <c r="I16" s="64" t="s">
        <v>73</v>
      </c>
      <c r="J16" s="65">
        <v>2984022</v>
      </c>
      <c r="K16" s="66">
        <f>J16/$J$8</f>
        <v>0.51840218644586322</v>
      </c>
      <c r="L16" s="65">
        <v>2843449</v>
      </c>
      <c r="M16" s="66">
        <f>L16/$L$8</f>
        <v>0.5073502424565649</v>
      </c>
      <c r="N16" s="66">
        <f>(L16-J16)/J16</f>
        <v>-4.7108566893943812E-2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90</v>
      </c>
      <c r="C19" s="222"/>
      <c r="D19" s="222"/>
      <c r="E19" s="222"/>
      <c r="F19" s="222"/>
      <c r="G19" s="222"/>
      <c r="H19" s="58"/>
      <c r="I19" s="222" t="s">
        <v>91</v>
      </c>
      <c r="J19" s="222"/>
      <c r="K19" s="222"/>
      <c r="L19" s="222"/>
      <c r="M19" s="222"/>
      <c r="N19" s="222"/>
      <c r="P19" s="36" t="s">
        <v>45</v>
      </c>
    </row>
    <row r="20" spans="2:16" ht="48" customHeight="1" x14ac:dyDescent="0.25">
      <c r="B20" s="59" t="s">
        <v>63</v>
      </c>
      <c r="C20" s="40" t="str">
        <f>actualizaciones!$A$3</f>
        <v>I semestre 2012</v>
      </c>
      <c r="D20" s="60" t="s">
        <v>49</v>
      </c>
      <c r="E20" s="40" t="str">
        <f>actualizaciones!$A$2</f>
        <v>I semestre 2013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I semestre 2012</v>
      </c>
      <c r="K20" s="60" t="s">
        <v>49</v>
      </c>
      <c r="L20" s="40" t="str">
        <f>actualizaciones!$A$2</f>
        <v>I semestre 2013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89</v>
      </c>
      <c r="C22" s="63">
        <v>2755346</v>
      </c>
      <c r="D22" s="47">
        <f>C22/$C$22</f>
        <v>1</v>
      </c>
      <c r="E22" s="63">
        <v>2669023</v>
      </c>
      <c r="F22" s="47">
        <f>E22/$E$22</f>
        <v>1</v>
      </c>
      <c r="G22" s="47">
        <f>(E22-C22)/C22</f>
        <v>-3.132927770232849E-2</v>
      </c>
      <c r="H22" s="58"/>
      <c r="I22" s="62" t="s">
        <v>89</v>
      </c>
      <c r="J22" s="63">
        <v>193881</v>
      </c>
      <c r="K22" s="47">
        <f>J22/$J$22</f>
        <v>1</v>
      </c>
      <c r="L22" s="63">
        <v>191925</v>
      </c>
      <c r="M22" s="47">
        <f>L22/$L$22</f>
        <v>1</v>
      </c>
      <c r="N22" s="47">
        <f>(L22-J22)/J22</f>
        <v>-1.0088662633264734E-2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2037676</v>
      </c>
      <c r="D24" s="66">
        <f t="shared" ref="D24:D27" si="2">C24/$C$22</f>
        <v>0.73953543402534561</v>
      </c>
      <c r="E24" s="65">
        <v>1951674</v>
      </c>
      <c r="F24" s="66">
        <f t="shared" ref="F24:F27" si="3">E24/$E$22</f>
        <v>0.73123161546378579</v>
      </c>
      <c r="G24" s="66">
        <f>(E24-C24)/C24</f>
        <v>-4.2205924788828057E-2</v>
      </c>
      <c r="H24" s="58"/>
      <c r="I24" s="64" t="s">
        <v>67</v>
      </c>
      <c r="J24" s="65">
        <v>193881</v>
      </c>
      <c r="K24" s="66">
        <f t="shared" ref="K24:K28" si="4">J24/$J$22</f>
        <v>1</v>
      </c>
      <c r="L24" s="65">
        <v>191925</v>
      </c>
      <c r="M24" s="66">
        <f t="shared" ref="M24:M28" si="5">L24/$L$22</f>
        <v>1</v>
      </c>
      <c r="N24" s="66">
        <f>(L24-J24)/J24</f>
        <v>-1.0088662633264734E-2</v>
      </c>
    </row>
    <row r="25" spans="2:16" ht="15" customHeight="1" x14ac:dyDescent="0.2">
      <c r="B25" s="67" t="s">
        <v>77</v>
      </c>
      <c r="C25" s="68">
        <v>1754105</v>
      </c>
      <c r="D25" s="53">
        <f t="shared" si="2"/>
        <v>0.63661877673439193</v>
      </c>
      <c r="E25" s="68">
        <v>1682003</v>
      </c>
      <c r="F25" s="53">
        <f t="shared" si="3"/>
        <v>0.63019426958853486</v>
      </c>
      <c r="G25" s="54">
        <f>(E25-C25)/C25</f>
        <v>-4.1104722921375861E-2</v>
      </c>
      <c r="H25" s="58"/>
      <c r="I25" s="67" t="s">
        <v>77</v>
      </c>
      <c r="J25" s="68">
        <v>57598</v>
      </c>
      <c r="K25" s="53">
        <f t="shared" si="4"/>
        <v>0.29707913617115655</v>
      </c>
      <c r="L25" s="68">
        <v>77671</v>
      </c>
      <c r="M25" s="53">
        <f t="shared" si="5"/>
        <v>0.40469454213885631</v>
      </c>
      <c r="N25" s="54">
        <f>(L25-J25)/J25</f>
        <v>0.34850168408625298</v>
      </c>
    </row>
    <row r="26" spans="2:16" ht="15" customHeight="1" x14ac:dyDescent="0.2">
      <c r="B26" s="67" t="s">
        <v>70</v>
      </c>
      <c r="C26" s="68">
        <v>264532</v>
      </c>
      <c r="D26" s="53">
        <f t="shared" si="2"/>
        <v>9.6006817292637658E-2</v>
      </c>
      <c r="E26" s="68">
        <v>252657</v>
      </c>
      <c r="F26" s="53">
        <f t="shared" si="3"/>
        <v>9.4662728646399824E-2</v>
      </c>
      <c r="G26" s="54">
        <f>(E26-C26)/C26</f>
        <v>-4.4890599246972009E-2</v>
      </c>
      <c r="H26" s="58"/>
      <c r="I26" s="67" t="s">
        <v>70</v>
      </c>
      <c r="J26" s="68">
        <v>67682</v>
      </c>
      <c r="K26" s="53">
        <f t="shared" si="4"/>
        <v>0.3490904214440817</v>
      </c>
      <c r="L26" s="68">
        <v>67579</v>
      </c>
      <c r="M26" s="53">
        <f t="shared" si="5"/>
        <v>0.35211150188875862</v>
      </c>
      <c r="N26" s="54">
        <f>(L26-J26)/J26</f>
        <v>-1.5218226411749063E-3</v>
      </c>
    </row>
    <row r="27" spans="2:16" ht="15" customHeight="1" x14ac:dyDescent="0.2">
      <c r="B27" s="67" t="s">
        <v>71</v>
      </c>
      <c r="C27" s="68">
        <v>19039</v>
      </c>
      <c r="D27" s="53">
        <f t="shared" si="2"/>
        <v>6.9098399983160011E-3</v>
      </c>
      <c r="E27" s="68">
        <v>17014</v>
      </c>
      <c r="F27" s="53">
        <f t="shared" si="3"/>
        <v>6.3746172288511567E-3</v>
      </c>
      <c r="G27" s="54">
        <f>(E27-C27)/C27</f>
        <v>-0.10636062818425338</v>
      </c>
      <c r="H27" s="58"/>
      <c r="I27" s="67" t="s">
        <v>78</v>
      </c>
      <c r="J27" s="68">
        <v>53795</v>
      </c>
      <c r="K27" s="53">
        <f t="shared" si="4"/>
        <v>0.2774640114296914</v>
      </c>
      <c r="L27" s="68">
        <v>32395</v>
      </c>
      <c r="M27" s="53">
        <f t="shared" si="5"/>
        <v>0.16878989188485086</v>
      </c>
      <c r="N27" s="54">
        <f>(L27-J27)/J27</f>
        <v>-0.39780648759178361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14806</v>
      </c>
      <c r="K28" s="53">
        <f t="shared" si="4"/>
        <v>7.6366430955070383E-2</v>
      </c>
      <c r="L28" s="68">
        <v>14280</v>
      </c>
      <c r="M28" s="53">
        <f t="shared" si="5"/>
        <v>7.4404064087534194E-2</v>
      </c>
      <c r="N28" s="54">
        <f>(L28-J28)/J28</f>
        <v>-3.5526138052141026E-2</v>
      </c>
    </row>
    <row r="29" spans="2:16" ht="15" customHeight="1" x14ac:dyDescent="0.2">
      <c r="B29" s="64" t="s">
        <v>73</v>
      </c>
      <c r="C29" s="65">
        <v>717670</v>
      </c>
      <c r="D29" s="66">
        <f>C29/$C$22</f>
        <v>0.26046456597465434</v>
      </c>
      <c r="E29" s="65">
        <v>717349</v>
      </c>
      <c r="F29" s="66">
        <f>E29/$E$22</f>
        <v>0.26876838453621421</v>
      </c>
      <c r="G29" s="66">
        <f>(E29-C29)/C29</f>
        <v>-4.4728078364708016E-4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ht="15" customHeight="1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92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.75" customHeight="1" x14ac:dyDescent="0.25">
      <c r="B36" s="59" t="s">
        <v>63</v>
      </c>
      <c r="C36" s="40" t="str">
        <f>actualizaciones!$A$3</f>
        <v>I semestre 2012</v>
      </c>
      <c r="D36" s="60" t="s">
        <v>49</v>
      </c>
      <c r="E36" s="40" t="str">
        <f>actualizaciones!$A$2</f>
        <v>I semestre 2013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89</v>
      </c>
      <c r="C38" s="63">
        <v>18805690</v>
      </c>
      <c r="D38" s="47">
        <f>C38/$C$38</f>
        <v>1</v>
      </c>
      <c r="E38" s="63">
        <v>18395098</v>
      </c>
      <c r="F38" s="47">
        <f>E38/$E$38</f>
        <v>1</v>
      </c>
      <c r="G38" s="47">
        <f>E38/C38-1</f>
        <v>-2.1833391914893863E-2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11562676</v>
      </c>
      <c r="D40" s="66">
        <f t="shared" ref="D40:D45" si="6">C40/$C$38</f>
        <v>0.61484986724762558</v>
      </c>
      <c r="E40" s="65">
        <v>11344879</v>
      </c>
      <c r="F40" s="66">
        <f t="shared" ref="F40:F45" si="7">E40/$E$38</f>
        <v>0.61673381680271555</v>
      </c>
      <c r="G40" s="66">
        <f t="shared" ref="G40:G45" si="8">E40/C40-1</f>
        <v>-1.8836210579627033E-2</v>
      </c>
      <c r="H40" s="58"/>
      <c r="I40" s="58"/>
    </row>
    <row r="41" spans="2:14" ht="15" customHeight="1" x14ac:dyDescent="0.2">
      <c r="B41" s="67" t="s">
        <v>68</v>
      </c>
      <c r="C41" s="68">
        <v>1619239</v>
      </c>
      <c r="D41" s="53">
        <f t="shared" si="6"/>
        <v>8.6103673941237996E-2</v>
      </c>
      <c r="E41" s="68">
        <v>1762575</v>
      </c>
      <c r="F41" s="53">
        <f t="shared" si="7"/>
        <v>9.5817646636076628E-2</v>
      </c>
      <c r="G41" s="54">
        <f t="shared" si="8"/>
        <v>8.8520595168471106E-2</v>
      </c>
      <c r="H41" s="58"/>
      <c r="I41" s="58"/>
    </row>
    <row r="42" spans="2:14" ht="15" customHeight="1" x14ac:dyDescent="0.2">
      <c r="B42" s="67" t="s">
        <v>69</v>
      </c>
      <c r="C42" s="68">
        <v>7480179</v>
      </c>
      <c r="D42" s="53">
        <f t="shared" si="6"/>
        <v>0.39776147538324835</v>
      </c>
      <c r="E42" s="68">
        <v>7193289</v>
      </c>
      <c r="F42" s="53">
        <f t="shared" si="7"/>
        <v>0.39104379873377137</v>
      </c>
      <c r="G42" s="54">
        <f t="shared" si="8"/>
        <v>-3.8353360260496405E-2</v>
      </c>
      <c r="H42" s="58"/>
      <c r="I42" s="58"/>
    </row>
    <row r="43" spans="2:14" ht="15" customHeight="1" x14ac:dyDescent="0.2">
      <c r="B43" s="67" t="s">
        <v>70</v>
      </c>
      <c r="C43" s="68">
        <v>2157715</v>
      </c>
      <c r="D43" s="53">
        <f t="shared" si="6"/>
        <v>0.11473734811113019</v>
      </c>
      <c r="E43" s="68">
        <v>2109180</v>
      </c>
      <c r="F43" s="53">
        <f t="shared" si="7"/>
        <v>0.11465989471760357</v>
      </c>
      <c r="G43" s="54">
        <f t="shared" si="8"/>
        <v>-2.2493702829150308E-2</v>
      </c>
      <c r="H43" s="58"/>
      <c r="I43" s="58"/>
    </row>
    <row r="44" spans="2:14" ht="15" customHeight="1" x14ac:dyDescent="0.2">
      <c r="B44" s="67" t="s">
        <v>78</v>
      </c>
      <c r="C44" s="68">
        <v>195975</v>
      </c>
      <c r="D44" s="53">
        <f t="shared" si="6"/>
        <v>1.042104809767682E-2</v>
      </c>
      <c r="E44" s="68">
        <v>188448</v>
      </c>
      <c r="F44" s="53">
        <f t="shared" si="7"/>
        <v>1.0244468390437496E-2</v>
      </c>
      <c r="G44" s="54">
        <f t="shared" si="8"/>
        <v>-3.8407960199004942E-2</v>
      </c>
      <c r="H44" s="58"/>
      <c r="I44" s="58"/>
    </row>
    <row r="45" spans="2:14" ht="15" customHeight="1" x14ac:dyDescent="0.2">
      <c r="B45" s="67" t="s">
        <v>79</v>
      </c>
      <c r="C45" s="68">
        <v>109568</v>
      </c>
      <c r="D45" s="53">
        <f t="shared" si="6"/>
        <v>5.8263217143322051E-3</v>
      </c>
      <c r="E45" s="68">
        <v>91387</v>
      </c>
      <c r="F45" s="53">
        <f t="shared" si="7"/>
        <v>4.9680083248265384E-3</v>
      </c>
      <c r="G45" s="54">
        <f t="shared" si="8"/>
        <v>-0.16593348422897192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7243014</v>
      </c>
      <c r="D47" s="66">
        <f>C47/$C$38</f>
        <v>0.38515013275237442</v>
      </c>
      <c r="E47" s="65">
        <v>7050219</v>
      </c>
      <c r="F47" s="66">
        <f>E47/$E$38</f>
        <v>0.38326618319728439</v>
      </c>
      <c r="G47" s="66">
        <f>E47/C47-1</f>
        <v>-2.6618062591070468E-2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06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93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39</v>
      </c>
      <c r="C8" s="86">
        <v>56.37</v>
      </c>
      <c r="D8" s="21">
        <f t="shared" ref="D8:F12" si="0">C8/C21-1</f>
        <v>6.1974951758105856E-3</v>
      </c>
      <c r="E8" s="87">
        <v>60.575466176101678</v>
      </c>
      <c r="F8" s="23">
        <f t="shared" si="0"/>
        <v>1.8783376002375896E-2</v>
      </c>
      <c r="G8" s="86">
        <v>60.399029139953861</v>
      </c>
      <c r="H8" s="21">
        <f t="shared" ref="H8:H12" si="1">G8/G21-1</f>
        <v>4.466240586482817E-3</v>
      </c>
      <c r="I8" s="87">
        <v>49.954471805996334</v>
      </c>
      <c r="J8" s="23">
        <f t="shared" ref="J8:J12" si="2">I8/I21-1</f>
        <v>-3.7922290375273837E-2</v>
      </c>
      <c r="K8" s="86">
        <v>33.51372549019608</v>
      </c>
      <c r="L8" s="21">
        <f t="shared" ref="L8:L12" si="3">K8/K21-1</f>
        <v>-0.11043449126917904</v>
      </c>
      <c r="N8" s="24"/>
      <c r="O8" s="24"/>
      <c r="P8" s="24"/>
    </row>
    <row r="9" spans="2:18" x14ac:dyDescent="0.25">
      <c r="B9" s="19" t="s">
        <v>40</v>
      </c>
      <c r="C9" s="86">
        <v>52.56</v>
      </c>
      <c r="D9" s="21">
        <f t="shared" si="0"/>
        <v>5.792995354593633E-2</v>
      </c>
      <c r="E9" s="87">
        <v>57.893124087945644</v>
      </c>
      <c r="F9" s="23">
        <f t="shared" si="0"/>
        <v>6.8299492040645005E-2</v>
      </c>
      <c r="G9" s="86">
        <v>55.372920099213445</v>
      </c>
      <c r="H9" s="21">
        <f t="shared" si="1"/>
        <v>7.7002853583319375E-2</v>
      </c>
      <c r="I9" s="87">
        <v>43.83535726457626</v>
      </c>
      <c r="J9" s="23">
        <f t="shared" si="2"/>
        <v>-6.3686660899215708E-2</v>
      </c>
      <c r="K9" s="86">
        <v>35.631878557874764</v>
      </c>
      <c r="L9" s="21">
        <f t="shared" si="3"/>
        <v>-0.1324387851425467</v>
      </c>
    </row>
    <row r="10" spans="2:18" x14ac:dyDescent="0.25">
      <c r="B10" s="19" t="s">
        <v>41</v>
      </c>
      <c r="C10" s="86">
        <v>57.95</v>
      </c>
      <c r="D10" s="21">
        <f t="shared" si="0"/>
        <v>-2.7289428825036488E-2</v>
      </c>
      <c r="E10" s="87">
        <v>60.420436491345427</v>
      </c>
      <c r="F10" s="23">
        <f t="shared" si="0"/>
        <v>-4.8010880324479643E-2</v>
      </c>
      <c r="G10" s="86">
        <v>62.529826349085042</v>
      </c>
      <c r="H10" s="21">
        <f t="shared" si="1"/>
        <v>-5.4807036458219827E-3</v>
      </c>
      <c r="I10" s="87">
        <v>50.31481407089008</v>
      </c>
      <c r="J10" s="23">
        <f t="shared" si="2"/>
        <v>-8.5502494785236749E-2</v>
      </c>
      <c r="K10" s="86">
        <v>37.82483660130719</v>
      </c>
      <c r="L10" s="21">
        <f t="shared" si="3"/>
        <v>-4.0601233833853279E-2</v>
      </c>
    </row>
    <row r="11" spans="2:18" x14ac:dyDescent="0.25">
      <c r="B11" s="19" t="s">
        <v>42</v>
      </c>
      <c r="C11" s="86">
        <v>67.652654889850609</v>
      </c>
      <c r="D11" s="21">
        <f t="shared" si="0"/>
        <v>3.9729364095761888E-2</v>
      </c>
      <c r="E11" s="87">
        <v>68.174111008310646</v>
      </c>
      <c r="F11" s="23">
        <f t="shared" si="0"/>
        <v>3.1686633067870007E-2</v>
      </c>
      <c r="G11" s="86">
        <v>72.101355487897578</v>
      </c>
      <c r="H11" s="21">
        <f t="shared" si="1"/>
        <v>5.3759024994078253E-2</v>
      </c>
      <c r="I11" s="87">
        <v>68.28</v>
      </c>
      <c r="J11" s="23">
        <f t="shared" si="2"/>
        <v>-2.1100813701886434E-2</v>
      </c>
      <c r="K11" s="86">
        <v>43.50664136622391</v>
      </c>
      <c r="L11" s="21">
        <f t="shared" si="3"/>
        <v>0.14141628714290277</v>
      </c>
    </row>
    <row r="12" spans="2:18" x14ac:dyDescent="0.25">
      <c r="B12" s="19" t="s">
        <v>43</v>
      </c>
      <c r="C12" s="86">
        <v>68.650000000000006</v>
      </c>
      <c r="D12" s="21">
        <f t="shared" si="0"/>
        <v>-5.5791788849200774E-2</v>
      </c>
      <c r="E12" s="87">
        <v>67.81897674196361</v>
      </c>
      <c r="F12" s="23">
        <f t="shared" si="0"/>
        <v>-8.2358170216706772E-2</v>
      </c>
      <c r="G12" s="86">
        <v>72.937402575346781</v>
      </c>
      <c r="H12" s="21">
        <f t="shared" si="1"/>
        <v>-3.2566068130712056E-2</v>
      </c>
      <c r="I12" s="87">
        <v>73.28279321209061</v>
      </c>
      <c r="J12" s="23">
        <f t="shared" si="2"/>
        <v>-5.8129939006520748E-2</v>
      </c>
      <c r="K12" s="86">
        <v>54.549019607843135</v>
      </c>
      <c r="L12" s="21">
        <f t="shared" si="3"/>
        <v>-5.3405626582148646E-2</v>
      </c>
    </row>
    <row r="13" spans="2:18" x14ac:dyDescent="0.25">
      <c r="B13" s="19" t="s">
        <v>44</v>
      </c>
      <c r="C13" s="86">
        <v>68.418178047422018</v>
      </c>
      <c r="D13" s="21">
        <f>C13/C26-1</f>
        <v>-2.1276534903934996E-2</v>
      </c>
      <c r="E13" s="87">
        <v>69.710219594366777</v>
      </c>
      <c r="F13" s="23">
        <f>E13/E26-1</f>
        <v>-5.743101624255742E-2</v>
      </c>
      <c r="G13" s="86">
        <v>71.478669246983131</v>
      </c>
      <c r="H13" s="21">
        <f>G13/G26-1</f>
        <v>-6.0963469899978362E-3</v>
      </c>
      <c r="I13" s="87">
        <v>70.52921989988117</v>
      </c>
      <c r="J13" s="23">
        <f>I13/I26-1</f>
        <v>-3.6799417313490457E-2</v>
      </c>
      <c r="K13" s="86">
        <v>45.343453510436433</v>
      </c>
      <c r="L13" s="21">
        <f>K13/K26-1</f>
        <v>7.0435203129421753E-2</v>
      </c>
    </row>
    <row r="14" spans="2:18" ht="25.5" x14ac:dyDescent="0.25">
      <c r="B14" s="25" t="str">
        <f>actualizaciones!$A$2</f>
        <v>I semestre 2013</v>
      </c>
      <c r="C14" s="88">
        <v>61.071909723881078</v>
      </c>
      <c r="D14" s="27">
        <v>-2.1833391914893863E-2</v>
      </c>
      <c r="E14" s="89">
        <v>64.076848200042591</v>
      </c>
      <c r="F14" s="29">
        <v>-1.6046739382791664E-2</v>
      </c>
      <c r="G14" s="89">
        <v>65.73289627976682</v>
      </c>
      <c r="H14" s="29">
        <v>1.2053171881319935E-2</v>
      </c>
      <c r="I14" s="89">
        <v>59.237470073572347</v>
      </c>
      <c r="J14" s="29">
        <v>-4.9963196069338522E-2</v>
      </c>
      <c r="K14" s="89">
        <v>41.582710432239196</v>
      </c>
      <c r="L14" s="29">
        <v>-2.3746457880478244E-2</v>
      </c>
      <c r="O14" s="16"/>
      <c r="P14" s="16"/>
      <c r="Q14" s="16"/>
      <c r="R14" s="16"/>
    </row>
    <row r="15" spans="2:18" outlineLevel="1" x14ac:dyDescent="0.25">
      <c r="B15" s="19" t="s">
        <v>33</v>
      </c>
      <c r="C15" s="86">
        <v>61.912347322267458</v>
      </c>
      <c r="D15" s="21">
        <f t="shared" ref="D15:D24" si="4">C15/C28-1</f>
        <v>9.7107755442673582E-3</v>
      </c>
      <c r="E15" s="87">
        <v>63.321215136505295</v>
      </c>
      <c r="F15" s="23">
        <f t="shared" ref="F15:F26" si="5">E15/E28-1</f>
        <v>-1.2120490794252148E-2</v>
      </c>
      <c r="G15" s="86">
        <v>65.001532709666478</v>
      </c>
      <c r="H15" s="21">
        <f t="shared" ref="H15:H26" si="6">G15/G28-1</f>
        <v>3.7719834838934041E-3</v>
      </c>
      <c r="I15" s="87">
        <v>61.826802846768643</v>
      </c>
      <c r="J15" s="23">
        <f t="shared" ref="J15:J26" si="7">I15/I28-1</f>
        <v>-4.0928276245753792E-2</v>
      </c>
      <c r="K15" s="86">
        <v>43.896268184693234</v>
      </c>
      <c r="L15" s="21">
        <f t="shared" ref="L15:L26" si="8">K15/K28-1</f>
        <v>-9.4545950554134728E-2</v>
      </c>
    </row>
    <row r="16" spans="2:18" outlineLevel="1" x14ac:dyDescent="0.25">
      <c r="B16" s="19" t="s">
        <v>34</v>
      </c>
      <c r="C16" s="86">
        <v>64.125647249190934</v>
      </c>
      <c r="D16" s="21">
        <f t="shared" si="4"/>
        <v>-4.1115854240655003E-2</v>
      </c>
      <c r="E16" s="87">
        <v>67.425473804340001</v>
      </c>
      <c r="F16" s="23">
        <f t="shared" si="5"/>
        <v>-3.4018999937822314E-2</v>
      </c>
      <c r="G16" s="86">
        <v>69.476638950166858</v>
      </c>
      <c r="H16" s="21">
        <f t="shared" si="6"/>
        <v>-2.1455789434269623E-2</v>
      </c>
      <c r="I16" s="87">
        <v>57.883402864973604</v>
      </c>
      <c r="J16" s="23">
        <f t="shared" si="7"/>
        <v>-0.11776554084783408</v>
      </c>
      <c r="K16" s="86">
        <v>44.760784313725487</v>
      </c>
      <c r="L16" s="21">
        <f t="shared" si="8"/>
        <v>-0.14741363211951453</v>
      </c>
    </row>
    <row r="17" spans="2:18" outlineLevel="1" x14ac:dyDescent="0.25">
      <c r="B17" s="19" t="s">
        <v>35</v>
      </c>
      <c r="C17" s="86">
        <v>62.561345129971812</v>
      </c>
      <c r="D17" s="21">
        <f t="shared" si="4"/>
        <v>-9.3667949581899279E-4</v>
      </c>
      <c r="E17" s="87">
        <v>67.545285081429242</v>
      </c>
      <c r="F17" s="23">
        <f t="shared" si="5"/>
        <v>-3.3548646710126806E-2</v>
      </c>
      <c r="G17" s="86">
        <v>68.254845825829449</v>
      </c>
      <c r="H17" s="21">
        <f t="shared" si="6"/>
        <v>1.4489385045027392E-2</v>
      </c>
      <c r="I17" s="87">
        <v>50.474091243455689</v>
      </c>
      <c r="J17" s="23">
        <f t="shared" si="7"/>
        <v>6.1941747179795614E-2</v>
      </c>
      <c r="K17" s="86">
        <v>41.204301075268816</v>
      </c>
      <c r="L17" s="21">
        <f t="shared" si="8"/>
        <v>-0.11331394286058061</v>
      </c>
    </row>
    <row r="18" spans="2:18" outlineLevel="1" x14ac:dyDescent="0.25">
      <c r="B18" s="19" t="s">
        <v>36</v>
      </c>
      <c r="C18" s="86">
        <v>59.594862459546924</v>
      </c>
      <c r="D18" s="21">
        <f t="shared" si="4"/>
        <v>-3.3821159583392824E-2</v>
      </c>
      <c r="E18" s="87">
        <v>62.768812289828098</v>
      </c>
      <c r="F18" s="23">
        <f t="shared" si="5"/>
        <v>-7.1737182826790535E-2</v>
      </c>
      <c r="G18" s="86">
        <v>65.676296736240744</v>
      </c>
      <c r="H18" s="21">
        <f t="shared" si="6"/>
        <v>1.9592429759840435E-4</v>
      </c>
      <c r="I18" s="87">
        <v>53.627121390092753</v>
      </c>
      <c r="J18" s="23">
        <f t="shared" si="7"/>
        <v>1.481047358320442E-3</v>
      </c>
      <c r="K18" s="86">
        <v>34.614379084967318</v>
      </c>
      <c r="L18" s="21">
        <f t="shared" si="8"/>
        <v>-0.25773672021586735</v>
      </c>
    </row>
    <row r="19" spans="2:18" outlineLevel="1" x14ac:dyDescent="0.25">
      <c r="B19" s="19" t="s">
        <v>37</v>
      </c>
      <c r="C19" s="86">
        <v>70.41</v>
      </c>
      <c r="D19" s="21">
        <f t="shared" si="4"/>
        <v>-2.48886915669152E-2</v>
      </c>
      <c r="E19" s="87">
        <v>73.209224126237984</v>
      </c>
      <c r="F19" s="23">
        <f t="shared" si="5"/>
        <v>-3.9375093475423339E-2</v>
      </c>
      <c r="G19" s="86">
        <v>77.612448886869601</v>
      </c>
      <c r="H19" s="21">
        <f t="shared" si="6"/>
        <v>1.6934602815377398E-2</v>
      </c>
      <c r="I19" s="87">
        <v>58.821938462865141</v>
      </c>
      <c r="J19" s="23">
        <f t="shared" si="7"/>
        <v>-9.6159519624075873E-2</v>
      </c>
      <c r="K19" s="86">
        <v>33.182795698924728</v>
      </c>
      <c r="L19" s="21">
        <f t="shared" si="8"/>
        <v>4.578618654033173E-2</v>
      </c>
    </row>
    <row r="20" spans="2:18" outlineLevel="1" x14ac:dyDescent="0.25">
      <c r="B20" s="19" t="s">
        <v>38</v>
      </c>
      <c r="C20" s="86">
        <v>66.551734262449102</v>
      </c>
      <c r="D20" s="21">
        <f t="shared" si="4"/>
        <v>5.2977605104920222E-4</v>
      </c>
      <c r="E20" s="87">
        <v>70.824221453658211</v>
      </c>
      <c r="F20" s="23">
        <f t="shared" si="5"/>
        <v>-2.7940962755171439E-2</v>
      </c>
      <c r="G20" s="86">
        <v>76.252784878724341</v>
      </c>
      <c r="H20" s="21">
        <f t="shared" si="6"/>
        <v>6.423984478331235E-2</v>
      </c>
      <c r="I20" s="87">
        <v>41.14879422597761</v>
      </c>
      <c r="J20" s="23">
        <f t="shared" si="7"/>
        <v>-0.24079715450225814</v>
      </c>
      <c r="K20" s="86">
        <v>35.065148640101199</v>
      </c>
      <c r="L20" s="21">
        <f t="shared" si="8"/>
        <v>-0.23451873699131931</v>
      </c>
    </row>
    <row r="21" spans="2:18" outlineLevel="1" x14ac:dyDescent="0.25">
      <c r="B21" s="19" t="s">
        <v>39</v>
      </c>
      <c r="C21" s="86">
        <v>56.022798973625541</v>
      </c>
      <c r="D21" s="21">
        <f t="shared" si="4"/>
        <v>1.601013735265755E-2</v>
      </c>
      <c r="E21" s="87">
        <v>59.458632328488648</v>
      </c>
      <c r="F21" s="23">
        <f t="shared" si="5"/>
        <v>-7.5340956686922311E-3</v>
      </c>
      <c r="G21" s="86">
        <v>60.130471985487901</v>
      </c>
      <c r="H21" s="21">
        <f t="shared" si="6"/>
        <v>1.008688032064331E-2</v>
      </c>
      <c r="I21" s="87">
        <v>51.923531026908293</v>
      </c>
      <c r="J21" s="23">
        <f t="shared" si="7"/>
        <v>5.6859984264365782E-2</v>
      </c>
      <c r="K21" s="86">
        <v>37.674263627882183</v>
      </c>
      <c r="L21" s="21">
        <f t="shared" si="8"/>
        <v>-0.12851576155720135</v>
      </c>
      <c r="N21" s="24"/>
      <c r="O21" s="24"/>
      <c r="P21" s="24"/>
    </row>
    <row r="22" spans="2:18" outlineLevel="1" x14ac:dyDescent="0.25">
      <c r="B22" s="19" t="s">
        <v>40</v>
      </c>
      <c r="C22" s="86">
        <v>49.681928206901645</v>
      </c>
      <c r="D22" s="21">
        <f t="shared" si="4"/>
        <v>2.494308719193894E-2</v>
      </c>
      <c r="E22" s="87">
        <v>54.19184837143311</v>
      </c>
      <c r="F22" s="23">
        <f t="shared" si="5"/>
        <v>2.406523546601691E-2</v>
      </c>
      <c r="G22" s="86">
        <v>51.413902864770513</v>
      </c>
      <c r="H22" s="21">
        <f t="shared" si="6"/>
        <v>2.9598980883504877E-2</v>
      </c>
      <c r="I22" s="87">
        <v>46.816974012860712</v>
      </c>
      <c r="J22" s="23">
        <f t="shared" si="7"/>
        <v>9.3152943585183223E-2</v>
      </c>
      <c r="K22" s="86">
        <v>41.071313410119821</v>
      </c>
      <c r="L22" s="21">
        <f t="shared" si="8"/>
        <v>-6.9326751954271626E-2</v>
      </c>
    </row>
    <row r="23" spans="2:18" outlineLevel="1" x14ac:dyDescent="0.25">
      <c r="B23" s="19" t="s">
        <v>41</v>
      </c>
      <c r="C23" s="86">
        <v>59.575789260725955</v>
      </c>
      <c r="D23" s="21">
        <f t="shared" si="4"/>
        <v>-7.9665830532518078E-2</v>
      </c>
      <c r="E23" s="87">
        <v>63.467570419228494</v>
      </c>
      <c r="F23" s="23">
        <f t="shared" si="5"/>
        <v>-7.3478292105916831E-2</v>
      </c>
      <c r="G23" s="86">
        <v>62.874422425300338</v>
      </c>
      <c r="H23" s="21">
        <f t="shared" si="6"/>
        <v>-6.4152365917303888E-2</v>
      </c>
      <c r="I23" s="87">
        <v>55.019082921471721</v>
      </c>
      <c r="J23" s="23">
        <f t="shared" si="7"/>
        <v>-3.4149426968933194E-2</v>
      </c>
      <c r="K23" s="86">
        <v>39.425563108090095</v>
      </c>
      <c r="L23" s="21">
        <f t="shared" si="8"/>
        <v>-0.13828500930117404</v>
      </c>
    </row>
    <row r="24" spans="2:18" outlineLevel="1" x14ac:dyDescent="0.25">
      <c r="B24" s="19" t="s">
        <v>42</v>
      </c>
      <c r="C24" s="86">
        <v>65.067562027246566</v>
      </c>
      <c r="D24" s="21">
        <f t="shared" si="4"/>
        <v>-3.7868025500848446E-2</v>
      </c>
      <c r="E24" s="87">
        <v>66.080250362055224</v>
      </c>
      <c r="F24" s="23">
        <f t="shared" si="5"/>
        <v>-4.4511837300146628E-2</v>
      </c>
      <c r="G24" s="86">
        <v>68.423001632942373</v>
      </c>
      <c r="H24" s="21">
        <f t="shared" si="6"/>
        <v>-3.3063532432460963E-2</v>
      </c>
      <c r="I24" s="87">
        <v>69.751820162618912</v>
      </c>
      <c r="J24" s="23">
        <f t="shared" si="7"/>
        <v>-5.3925543616295535E-3</v>
      </c>
      <c r="K24" s="86">
        <v>38.11636635668313</v>
      </c>
      <c r="L24" s="21">
        <f t="shared" si="8"/>
        <v>-0.32964552458104146</v>
      </c>
    </row>
    <row r="25" spans="2:18" outlineLevel="1" x14ac:dyDescent="0.25">
      <c r="B25" s="19" t="s">
        <v>43</v>
      </c>
      <c r="C25" s="86">
        <v>72.706421305454981</v>
      </c>
      <c r="D25" s="21">
        <f>C25/C38-1</f>
        <v>-7.4208695501026822E-3</v>
      </c>
      <c r="E25" s="87">
        <v>73.905716305434197</v>
      </c>
      <c r="F25" s="23">
        <f t="shared" si="5"/>
        <v>-1.2351779962124887E-2</v>
      </c>
      <c r="G25" s="86">
        <v>75.392644575135193</v>
      </c>
      <c r="H25" s="21">
        <f t="shared" si="6"/>
        <v>-6.6845247017761622E-3</v>
      </c>
      <c r="I25" s="87">
        <v>77.805629722206405</v>
      </c>
      <c r="J25" s="23">
        <f t="shared" si="7"/>
        <v>3.7961976016627652E-2</v>
      </c>
      <c r="K25" s="86">
        <v>57.626604530601597</v>
      </c>
      <c r="L25" s="21">
        <f t="shared" si="8"/>
        <v>-1.0702068144178623E-2</v>
      </c>
    </row>
    <row r="26" spans="2:18" outlineLevel="1" x14ac:dyDescent="0.25">
      <c r="B26" s="19" t="s">
        <v>44</v>
      </c>
      <c r="C26" s="86">
        <v>69.905525398542011</v>
      </c>
      <c r="D26" s="21">
        <f t="shared" ref="D26" si="9">C26/C39-1</f>
        <v>0.10663672820066972</v>
      </c>
      <c r="E26" s="87">
        <v>73.95768457866609</v>
      </c>
      <c r="F26" s="23">
        <f t="shared" si="5"/>
        <v>0.13658651573176739</v>
      </c>
      <c r="G26" s="86">
        <v>71.917100848268845</v>
      </c>
      <c r="H26" s="21">
        <f t="shared" si="6"/>
        <v>5.5431477080552405E-2</v>
      </c>
      <c r="I26" s="87">
        <v>73.22381357283308</v>
      </c>
      <c r="J26" s="23">
        <f t="shared" si="7"/>
        <v>0.11012452354204205</v>
      </c>
      <c r="K26" s="86">
        <v>42.359830261443811</v>
      </c>
      <c r="L26" s="21">
        <f t="shared" si="8"/>
        <v>-0.1112079256935834</v>
      </c>
    </row>
    <row r="27" spans="2:18" ht="15" customHeight="1" x14ac:dyDescent="0.25">
      <c r="B27" s="30">
        <v>2012</v>
      </c>
      <c r="C27" s="90">
        <v>63.155891332918948</v>
      </c>
      <c r="D27" s="32">
        <f>C27/C40-1</f>
        <v>-6.3903897702469736E-3</v>
      </c>
      <c r="E27" s="90">
        <v>66.336803100943641</v>
      </c>
      <c r="F27" s="32">
        <f>E27/E40-1</f>
        <v>-1.7290611781754506E-2</v>
      </c>
      <c r="G27" s="90">
        <v>67.65053584464286</v>
      </c>
      <c r="H27" s="32">
        <f>G27/G40-1</f>
        <v>5.7628359113788274E-3</v>
      </c>
      <c r="I27" s="90">
        <v>58.090430246996789</v>
      </c>
      <c r="J27" s="32">
        <f>I27/I40-1</f>
        <v>-1.7320730175295007E-2</v>
      </c>
      <c r="K27" s="90">
        <v>40.656892929546444</v>
      </c>
      <c r="L27" s="32">
        <f>K27/K40-1</f>
        <v>-0.13079171049291038</v>
      </c>
      <c r="O27" s="16"/>
      <c r="P27" s="16"/>
      <c r="Q27" s="16"/>
      <c r="R27" s="16"/>
    </row>
    <row r="28" spans="2:18" hidden="1" outlineLevel="1" x14ac:dyDescent="0.25">
      <c r="B28" s="19" t="s">
        <v>33</v>
      </c>
      <c r="C28" s="86">
        <v>61.316912547451679</v>
      </c>
      <c r="D28" s="21">
        <f t="shared" ref="D28:D39" si="10">C28/C41-1</f>
        <v>9.5419818839440174E-2</v>
      </c>
      <c r="E28" s="87">
        <v>64.098115758484923</v>
      </c>
      <c r="F28" s="23">
        <f t="shared" ref="F28:F39" si="11">E28/E41-1</f>
        <v>9.7382567342662707E-2</v>
      </c>
      <c r="G28" s="86">
        <v>64.757269359181606</v>
      </c>
      <c r="H28" s="21">
        <f t="shared" ref="H28:H39" si="12">G28/G41-1</f>
        <v>9.5167755102005813E-2</v>
      </c>
      <c r="I28" s="87">
        <v>64.465254595089306</v>
      </c>
      <c r="J28" s="23">
        <f t="shared" ref="J28:J39" si="13">I28/I41-1</f>
        <v>0.14839140816470708</v>
      </c>
      <c r="K28" s="86">
        <v>48.479840817496587</v>
      </c>
      <c r="L28" s="21">
        <f t="shared" ref="L28:L39" si="14">K28/K41-1</f>
        <v>2.4077752798829399E-2</v>
      </c>
    </row>
    <row r="29" spans="2:18" hidden="1" outlineLevel="1" x14ac:dyDescent="0.25">
      <c r="B29" s="19" t="s">
        <v>34</v>
      </c>
      <c r="C29" s="86">
        <v>66.875281578891389</v>
      </c>
      <c r="D29" s="21">
        <f t="shared" si="10"/>
        <v>9.1118939073830729E-2</v>
      </c>
      <c r="E29" s="87">
        <v>69.8</v>
      </c>
      <c r="F29" s="23">
        <f t="shared" si="11"/>
        <v>7.9826732673267342E-2</v>
      </c>
      <c r="G29" s="86">
        <v>71</v>
      </c>
      <c r="H29" s="21">
        <f t="shared" si="12"/>
        <v>9.1803782869444905E-2</v>
      </c>
      <c r="I29" s="87">
        <v>65.61</v>
      </c>
      <c r="J29" s="23">
        <f t="shared" si="13"/>
        <v>0.13492475350285416</v>
      </c>
      <c r="K29" s="86">
        <v>52.5</v>
      </c>
      <c r="L29" s="21">
        <f t="shared" si="14"/>
        <v>8.0645161290322509E-3</v>
      </c>
    </row>
    <row r="30" spans="2:18" hidden="1" outlineLevel="1" x14ac:dyDescent="0.25">
      <c r="B30" s="19" t="s">
        <v>35</v>
      </c>
      <c r="C30" s="86">
        <v>62.62</v>
      </c>
      <c r="D30" s="21">
        <f t="shared" si="10"/>
        <v>0.11081987234246893</v>
      </c>
      <c r="E30" s="87">
        <v>69.89</v>
      </c>
      <c r="F30" s="23">
        <f t="shared" si="11"/>
        <v>0.15961506553841054</v>
      </c>
      <c r="G30" s="86">
        <v>67.28</v>
      </c>
      <c r="H30" s="21">
        <f t="shared" si="12"/>
        <v>5.2071931196246979E-2</v>
      </c>
      <c r="I30" s="87">
        <v>47.53</v>
      </c>
      <c r="J30" s="23">
        <f t="shared" si="13"/>
        <v>0.10457820125493833</v>
      </c>
      <c r="K30" s="86">
        <v>46.47</v>
      </c>
      <c r="L30" s="21">
        <f t="shared" si="14"/>
        <v>1.7245095925846332E-3</v>
      </c>
    </row>
    <row r="31" spans="2:18" hidden="1" outlineLevel="1" x14ac:dyDescent="0.25">
      <c r="B31" s="19" t="s">
        <v>36</v>
      </c>
      <c r="C31" s="86">
        <v>61.680984892869503</v>
      </c>
      <c r="D31" s="21">
        <f t="shared" si="10"/>
        <v>0.16991745383896695</v>
      </c>
      <c r="E31" s="87">
        <v>67.619655908414714</v>
      </c>
      <c r="F31" s="23">
        <f t="shared" si="11"/>
        <v>0.17931649422456308</v>
      </c>
      <c r="G31" s="86">
        <v>65.663431674512012</v>
      </c>
      <c r="H31" s="21">
        <f t="shared" si="12"/>
        <v>0.16829027928631768</v>
      </c>
      <c r="I31" s="87">
        <v>53.547814540823239</v>
      </c>
      <c r="J31" s="23">
        <f t="shared" si="13"/>
        <v>0.19598959001221661</v>
      </c>
      <c r="K31" s="86">
        <v>46.633559853633038</v>
      </c>
      <c r="L31" s="21">
        <f t="shared" si="14"/>
        <v>0.2058908407343305</v>
      </c>
    </row>
    <row r="32" spans="2:18" hidden="1" outlineLevel="1" x14ac:dyDescent="0.25">
      <c r="B32" s="19" t="s">
        <v>37</v>
      </c>
      <c r="C32" s="86">
        <v>72.207141267946596</v>
      </c>
      <c r="D32" s="21">
        <f t="shared" si="10"/>
        <v>8.8036657975689714E-2</v>
      </c>
      <c r="E32" s="87">
        <v>76.209999999999994</v>
      </c>
      <c r="F32" s="23">
        <f t="shared" si="11"/>
        <v>6.7816889574920269E-2</v>
      </c>
      <c r="G32" s="86">
        <v>76.319999999999993</v>
      </c>
      <c r="H32" s="21">
        <f t="shared" si="12"/>
        <v>7.7176603153649159E-2</v>
      </c>
      <c r="I32" s="87">
        <v>65.08</v>
      </c>
      <c r="J32" s="23">
        <f t="shared" si="13"/>
        <v>0.15999678609817281</v>
      </c>
      <c r="K32" s="86">
        <v>31.73</v>
      </c>
      <c r="L32" s="21">
        <f t="shared" si="14"/>
        <v>-0.15341515474919953</v>
      </c>
    </row>
    <row r="33" spans="2:18" hidden="1" outlineLevel="1" x14ac:dyDescent="0.25">
      <c r="B33" s="19" t="s">
        <v>38</v>
      </c>
      <c r="C33" s="86">
        <v>66.516495416177889</v>
      </c>
      <c r="D33" s="21">
        <f t="shared" si="10"/>
        <v>0.11020050561954653</v>
      </c>
      <c r="E33" s="87">
        <v>72.86</v>
      </c>
      <c r="F33" s="23">
        <f t="shared" si="11"/>
        <v>8.5459489706793068E-2</v>
      </c>
      <c r="G33" s="86">
        <v>71.650000000000006</v>
      </c>
      <c r="H33" s="21">
        <f t="shared" si="12"/>
        <v>9.3161776208295022E-2</v>
      </c>
      <c r="I33" s="87">
        <v>54.2</v>
      </c>
      <c r="J33" s="23">
        <f t="shared" si="13"/>
        <v>0.16041055270434579</v>
      </c>
      <c r="K33" s="86">
        <v>45.807977718853131</v>
      </c>
      <c r="L33" s="21">
        <f t="shared" si="14"/>
        <v>0.20547309786455603</v>
      </c>
    </row>
    <row r="34" spans="2:18" hidden="1" outlineLevel="1" x14ac:dyDescent="0.25">
      <c r="B34" s="19" t="s">
        <v>39</v>
      </c>
      <c r="C34" s="86">
        <v>55.14</v>
      </c>
      <c r="D34" s="21">
        <f t="shared" si="10"/>
        <v>0.11074921090365808</v>
      </c>
      <c r="E34" s="87">
        <v>59.91</v>
      </c>
      <c r="F34" s="23">
        <f t="shared" si="11"/>
        <v>0.14386964814812964</v>
      </c>
      <c r="G34" s="86">
        <v>59.53</v>
      </c>
      <c r="H34" s="21">
        <f t="shared" si="12"/>
        <v>0.13919814848692913</v>
      </c>
      <c r="I34" s="87">
        <v>49.13</v>
      </c>
      <c r="J34" s="23">
        <f t="shared" si="13"/>
        <v>-2.4198057001118545E-2</v>
      </c>
      <c r="K34" s="86">
        <v>43.23</v>
      </c>
      <c r="L34" s="21">
        <f t="shared" si="14"/>
        <v>0.24295572167912582</v>
      </c>
      <c r="N34" s="24"/>
      <c r="O34" s="24"/>
      <c r="P34" s="24"/>
    </row>
    <row r="35" spans="2:18" hidden="1" outlineLevel="1" x14ac:dyDescent="0.25">
      <c r="B35" s="19" t="s">
        <v>40</v>
      </c>
      <c r="C35" s="86">
        <v>48.47286530124947</v>
      </c>
      <c r="D35" s="21">
        <f t="shared" si="10"/>
        <v>9.2167922798642055E-2</v>
      </c>
      <c r="E35" s="87">
        <v>52.918355681483774</v>
      </c>
      <c r="F35" s="23">
        <f t="shared" si="11"/>
        <v>9.2383080438528165E-2</v>
      </c>
      <c r="G35" s="86">
        <v>49.935852520611419</v>
      </c>
      <c r="H35" s="21">
        <f t="shared" si="12"/>
        <v>9.6456451057660653E-2</v>
      </c>
      <c r="I35" s="87">
        <v>42.827469191379926</v>
      </c>
      <c r="J35" s="23">
        <f t="shared" si="13"/>
        <v>-3.8077040704200926E-2</v>
      </c>
      <c r="K35" s="86">
        <v>44.130755339065892</v>
      </c>
      <c r="L35" s="21">
        <f t="shared" si="14"/>
        <v>0.35313862870897883</v>
      </c>
    </row>
    <row r="36" spans="2:18" hidden="1" outlineLevel="1" x14ac:dyDescent="0.25">
      <c r="B36" s="19" t="s">
        <v>41</v>
      </c>
      <c r="C36" s="86">
        <v>64.732779937093213</v>
      </c>
      <c r="D36" s="21">
        <f t="shared" si="10"/>
        <v>0.28307588975622822</v>
      </c>
      <c r="E36" s="87">
        <v>68.500899523968727</v>
      </c>
      <c r="F36" s="23">
        <f t="shared" si="11"/>
        <v>0.2282372390336207</v>
      </c>
      <c r="G36" s="86">
        <v>67.184464794772822</v>
      </c>
      <c r="H36" s="21">
        <f t="shared" si="12"/>
        <v>0.31659261662012539</v>
      </c>
      <c r="I36" s="87">
        <v>56.964383992452234</v>
      </c>
      <c r="J36" s="23">
        <f t="shared" si="13"/>
        <v>0.23817162041391637</v>
      </c>
      <c r="K36" s="86">
        <v>45.752439650744734</v>
      </c>
      <c r="L36" s="21">
        <f t="shared" si="14"/>
        <v>0.24752205682901796</v>
      </c>
    </row>
    <row r="37" spans="2:18" hidden="1" outlineLevel="1" x14ac:dyDescent="0.25">
      <c r="B37" s="19" t="s">
        <v>42</v>
      </c>
      <c r="C37" s="86">
        <v>67.628520568727808</v>
      </c>
      <c r="D37" s="21">
        <f t="shared" si="10"/>
        <v>0.1787627117731041</v>
      </c>
      <c r="E37" s="87">
        <v>69.158627957605532</v>
      </c>
      <c r="F37" s="23">
        <f t="shared" si="11"/>
        <v>0.1947350402938457</v>
      </c>
      <c r="G37" s="86">
        <v>70.762665312509924</v>
      </c>
      <c r="H37" s="21">
        <f t="shared" si="12"/>
        <v>0.1627521780163883</v>
      </c>
      <c r="I37" s="87">
        <v>70.13</v>
      </c>
      <c r="J37" s="23">
        <f t="shared" si="13"/>
        <v>0.21428151516519223</v>
      </c>
      <c r="K37" s="86">
        <v>56.860016236724817</v>
      </c>
      <c r="L37" s="21">
        <f t="shared" si="14"/>
        <v>0.55057154412771014</v>
      </c>
    </row>
    <row r="38" spans="2:18" hidden="1" outlineLevel="1" x14ac:dyDescent="0.25">
      <c r="B38" s="19" t="s">
        <v>43</v>
      </c>
      <c r="C38" s="86">
        <v>73.25</v>
      </c>
      <c r="D38" s="21">
        <f>C38/C51-1</f>
        <v>0.20180278838738097</v>
      </c>
      <c r="E38" s="87">
        <v>74.83</v>
      </c>
      <c r="F38" s="23">
        <f t="shared" si="11"/>
        <v>0.22913929040735859</v>
      </c>
      <c r="G38" s="86">
        <v>75.900000000000006</v>
      </c>
      <c r="H38" s="21">
        <f t="shared" si="12"/>
        <v>0.21284755512943443</v>
      </c>
      <c r="I38" s="87">
        <v>74.959999999999994</v>
      </c>
      <c r="J38" s="23">
        <f t="shared" si="13"/>
        <v>9.334889148191361E-2</v>
      </c>
      <c r="K38" s="86">
        <v>58.25</v>
      </c>
      <c r="L38" s="21">
        <f t="shared" si="14"/>
        <v>0.17938854019032191</v>
      </c>
    </row>
    <row r="39" spans="2:18" hidden="1" outlineLevel="1" x14ac:dyDescent="0.25">
      <c r="B39" s="19" t="s">
        <v>44</v>
      </c>
      <c r="C39" s="86">
        <v>63.169352342213095</v>
      </c>
      <c r="D39" s="21">
        <f t="shared" si="10"/>
        <v>8.4178259266423305E-2</v>
      </c>
      <c r="E39" s="87">
        <v>65.069999999999993</v>
      </c>
      <c r="F39" s="23">
        <f t="shared" si="11"/>
        <v>0.10082896295043131</v>
      </c>
      <c r="G39" s="86">
        <v>68.14</v>
      </c>
      <c r="H39" s="21">
        <f t="shared" si="12"/>
        <v>0.10923001790656039</v>
      </c>
      <c r="I39" s="87">
        <v>65.959999999999994</v>
      </c>
      <c r="J39" s="23">
        <f t="shared" si="13"/>
        <v>1.9632091513371419E-2</v>
      </c>
      <c r="K39" s="86">
        <v>47.66</v>
      </c>
      <c r="L39" s="21">
        <f t="shared" si="14"/>
        <v>0.29159891598915988</v>
      </c>
    </row>
    <row r="40" spans="2:18" ht="15" customHeight="1" collapsed="1" x14ac:dyDescent="0.25">
      <c r="B40" s="33">
        <v>2011</v>
      </c>
      <c r="C40" s="91">
        <v>63.562077784569098</v>
      </c>
      <c r="D40" s="35">
        <f>C40/C53-1</f>
        <v>0.13292697783112573</v>
      </c>
      <c r="E40" s="91">
        <v>67.503988357350664</v>
      </c>
      <c r="F40" s="35">
        <f>E40/E53-1</f>
        <v>0.13531091400353445</v>
      </c>
      <c r="G40" s="91">
        <v>67.262910727200278</v>
      </c>
      <c r="H40" s="35">
        <f>G40/G53-1</f>
        <v>0.13004998387293454</v>
      </c>
      <c r="I40" s="91">
        <v>59.114333669986991</v>
      </c>
      <c r="J40" s="35">
        <f>I40/I53-1</f>
        <v>0.11515895252531783</v>
      </c>
      <c r="K40" s="91">
        <v>46.774626312643825</v>
      </c>
      <c r="L40" s="35">
        <f>K40/K53-1</f>
        <v>0.16478959207441468</v>
      </c>
      <c r="O40" s="16"/>
      <c r="P40" s="16"/>
      <c r="Q40" s="16"/>
      <c r="R40" s="16"/>
    </row>
    <row r="41" spans="2:18" hidden="1" outlineLevel="1" x14ac:dyDescent="0.25">
      <c r="B41" s="19" t="s">
        <v>33</v>
      </c>
      <c r="C41" s="86">
        <v>55.975719530448927</v>
      </c>
      <c r="D41" s="21">
        <f>C41/C54-1</f>
        <v>4.5511903302423162E-2</v>
      </c>
      <c r="E41" s="87">
        <v>58.41</v>
      </c>
      <c r="F41" s="23">
        <f>E41/E54-1</f>
        <v>5.2397657741426018E-2</v>
      </c>
      <c r="G41" s="86">
        <v>59.13</v>
      </c>
      <c r="H41" s="21">
        <f>G41/G54-1</f>
        <v>8.7612937132006019E-2</v>
      </c>
      <c r="I41" s="87">
        <v>56.135263758298194</v>
      </c>
      <c r="J41" s="23">
        <f>I41/I54-1</f>
        <v>-2.387901905193468E-2</v>
      </c>
      <c r="K41" s="86">
        <v>47.34</v>
      </c>
      <c r="L41" s="21">
        <f>K41/K54-1</f>
        <v>1.8605211220756424E-2</v>
      </c>
    </row>
    <row r="42" spans="2:18" hidden="1" outlineLevel="1" x14ac:dyDescent="0.25">
      <c r="B42" s="19" t="s">
        <v>34</v>
      </c>
      <c r="C42" s="86">
        <v>61.290551546705636</v>
      </c>
      <c r="D42" s="21">
        <f t="shared" ref="D42:F92" si="15">C42/C55-1</f>
        <v>0.11613351176960762</v>
      </c>
      <c r="E42" s="87">
        <v>64.64</v>
      </c>
      <c r="F42" s="23">
        <f t="shared" si="15"/>
        <v>0.10085730566187268</v>
      </c>
      <c r="G42" s="86">
        <v>65.03</v>
      </c>
      <c r="H42" s="21">
        <f t="shared" ref="H42:H52" si="16">G42/G55-1</f>
        <v>0.19095136466173446</v>
      </c>
      <c r="I42" s="87">
        <v>57.81</v>
      </c>
      <c r="J42" s="23">
        <f t="shared" ref="J42:J52" si="17">I42/I55-1</f>
        <v>1.3015310863451646E-2</v>
      </c>
      <c r="K42" s="86">
        <v>52.08</v>
      </c>
      <c r="L42" s="21">
        <f t="shared" ref="L42:L52" si="18">K42/K55-1</f>
        <v>0.41216055443257282</v>
      </c>
    </row>
    <row r="43" spans="2:18" hidden="1" outlineLevel="1" x14ac:dyDescent="0.25">
      <c r="B43" s="19" t="s">
        <v>35</v>
      </c>
      <c r="C43" s="86">
        <v>56.372776144118234</v>
      </c>
      <c r="D43" s="21">
        <f t="shared" si="15"/>
        <v>0.1051149329562584</v>
      </c>
      <c r="E43" s="87">
        <v>60.27</v>
      </c>
      <c r="F43" s="23">
        <f t="shared" si="15"/>
        <v>0.10150459793136801</v>
      </c>
      <c r="G43" s="86">
        <v>63.95</v>
      </c>
      <c r="H43" s="21">
        <f t="shared" si="16"/>
        <v>0.15475616110037338</v>
      </c>
      <c r="I43" s="87">
        <v>43.03</v>
      </c>
      <c r="J43" s="23">
        <f t="shared" si="17"/>
        <v>1.3513729680979303E-2</v>
      </c>
      <c r="K43" s="86">
        <v>46.39</v>
      </c>
      <c r="L43" s="21">
        <f t="shared" si="18"/>
        <v>0.24300219537452539</v>
      </c>
    </row>
    <row r="44" spans="2:18" hidden="1" outlineLevel="1" x14ac:dyDescent="0.25">
      <c r="B44" s="19" t="s">
        <v>36</v>
      </c>
      <c r="C44" s="86">
        <v>52.722510199732064</v>
      </c>
      <c r="D44" s="21">
        <f t="shared" si="15"/>
        <v>5.9118230753032686E-2</v>
      </c>
      <c r="E44" s="87">
        <v>57.338005734310293</v>
      </c>
      <c r="F44" s="23">
        <f t="shared" si="15"/>
        <v>5.3233022305479327E-2</v>
      </c>
      <c r="G44" s="86">
        <v>56.204723122941957</v>
      </c>
      <c r="H44" s="21">
        <f t="shared" si="16"/>
        <v>8.148399312953547E-2</v>
      </c>
      <c r="I44" s="87">
        <v>44.772809887313706</v>
      </c>
      <c r="J44" s="23">
        <f t="shared" si="17"/>
        <v>-2.3919557721523654E-2</v>
      </c>
      <c r="K44" s="86">
        <v>38.671460366375619</v>
      </c>
      <c r="L44" s="21">
        <f t="shared" si="18"/>
        <v>0.12319083259876917</v>
      </c>
    </row>
    <row r="45" spans="2:18" hidden="1" outlineLevel="1" x14ac:dyDescent="0.25">
      <c r="B45" s="19" t="s">
        <v>37</v>
      </c>
      <c r="C45" s="86">
        <v>66.364621760345088</v>
      </c>
      <c r="D45" s="21">
        <f t="shared" si="15"/>
        <v>4.8647891791392839E-2</v>
      </c>
      <c r="E45" s="87">
        <v>71.369914396407324</v>
      </c>
      <c r="F45" s="23">
        <f t="shared" si="15"/>
        <v>2.5724552980846971E-2</v>
      </c>
      <c r="G45" s="86">
        <v>70.851891673619704</v>
      </c>
      <c r="H45" s="21">
        <f t="shared" si="16"/>
        <v>9.2887423625169108E-2</v>
      </c>
      <c r="I45" s="87">
        <v>56.103603716788363</v>
      </c>
      <c r="J45" s="23">
        <f t="shared" si="17"/>
        <v>-0.12173444400769629</v>
      </c>
      <c r="K45" s="86">
        <v>37.479999999999997</v>
      </c>
      <c r="L45" s="21">
        <f t="shared" si="18"/>
        <v>0.36043557168784024</v>
      </c>
    </row>
    <row r="46" spans="2:18" hidden="1" outlineLevel="1" x14ac:dyDescent="0.25">
      <c r="B46" s="19" t="s">
        <v>38</v>
      </c>
      <c r="C46" s="86">
        <v>59.913948047662259</v>
      </c>
      <c r="D46" s="21">
        <f t="shared" si="15"/>
        <v>6.3081132242310378E-2</v>
      </c>
      <c r="E46" s="87">
        <v>67.123647350193707</v>
      </c>
      <c r="F46" s="23">
        <f t="shared" si="15"/>
        <v>9.6075234327134273E-2</v>
      </c>
      <c r="G46" s="86">
        <v>65.543821197739675</v>
      </c>
      <c r="H46" s="21">
        <f t="shared" si="16"/>
        <v>8.6421700608978469E-2</v>
      </c>
      <c r="I46" s="87">
        <v>46.707606953148165</v>
      </c>
      <c r="J46" s="23">
        <f t="shared" si="17"/>
        <v>-9.28800358681654E-2</v>
      </c>
      <c r="K46" s="86">
        <v>38</v>
      </c>
      <c r="L46" s="21">
        <f t="shared" si="18"/>
        <v>8.2004555808656177E-2</v>
      </c>
    </row>
    <row r="47" spans="2:18" hidden="1" outlineLevel="1" x14ac:dyDescent="0.25">
      <c r="B47" s="19" t="s">
        <v>39</v>
      </c>
      <c r="C47" s="86">
        <v>49.642168960120578</v>
      </c>
      <c r="D47" s="21">
        <f t="shared" si="15"/>
        <v>7.3443333386952414E-2</v>
      </c>
      <c r="E47" s="87">
        <v>52.37484891481423</v>
      </c>
      <c r="F47" s="23">
        <f t="shared" si="15"/>
        <v>6.2154692517966126E-2</v>
      </c>
      <c r="G47" s="86">
        <v>52.256054031572219</v>
      </c>
      <c r="H47" s="21">
        <f t="shared" si="16"/>
        <v>7.410205102281453E-2</v>
      </c>
      <c r="I47" s="87">
        <v>50.348331802877254</v>
      </c>
      <c r="J47" s="23">
        <f t="shared" si="17"/>
        <v>7.8898167490600635E-2</v>
      </c>
      <c r="K47" s="86">
        <v>34.78</v>
      </c>
      <c r="L47" s="21">
        <f t="shared" si="18"/>
        <v>-6.0264251654686407E-2</v>
      </c>
      <c r="N47" s="24"/>
      <c r="O47" s="24"/>
      <c r="P47" s="24"/>
    </row>
    <row r="48" spans="2:18" hidden="1" outlineLevel="1" x14ac:dyDescent="0.25">
      <c r="B48" s="19" t="s">
        <v>40</v>
      </c>
      <c r="C48" s="86">
        <v>44.382245888562132</v>
      </c>
      <c r="D48" s="21">
        <f t="shared" si="15"/>
        <v>5.1243076318947756E-2</v>
      </c>
      <c r="E48" s="87">
        <v>48.443038554057559</v>
      </c>
      <c r="F48" s="23">
        <f t="shared" si="15"/>
        <v>9.0813748121088889E-2</v>
      </c>
      <c r="G48" s="86">
        <v>45.54294196768366</v>
      </c>
      <c r="H48" s="21">
        <f t="shared" si="16"/>
        <v>4.7204919928343525E-2</v>
      </c>
      <c r="I48" s="87">
        <v>44.522764299890397</v>
      </c>
      <c r="J48" s="23">
        <f t="shared" si="17"/>
        <v>5.3045513242440778E-2</v>
      </c>
      <c r="K48" s="86">
        <v>32.613624652169435</v>
      </c>
      <c r="L48" s="21">
        <f t="shared" si="18"/>
        <v>-0.15112897834020211</v>
      </c>
    </row>
    <row r="49" spans="2:17" hidden="1" outlineLevel="1" x14ac:dyDescent="0.25">
      <c r="B49" s="19" t="s">
        <v>41</v>
      </c>
      <c r="C49" s="86">
        <v>50.451248015728673</v>
      </c>
      <c r="D49" s="21">
        <f t="shared" si="15"/>
        <v>-3.9832716267403034E-2</v>
      </c>
      <c r="E49" s="87">
        <v>55.771716853224028</v>
      </c>
      <c r="F49" s="23">
        <f t="shared" si="15"/>
        <v>-4.5498430163541936E-3</v>
      </c>
      <c r="G49" s="86">
        <v>51.02904569466947</v>
      </c>
      <c r="H49" s="21">
        <f t="shared" si="16"/>
        <v>-5.466754919100647E-2</v>
      </c>
      <c r="I49" s="87">
        <v>46.00685644322008</v>
      </c>
      <c r="J49" s="23">
        <f t="shared" si="17"/>
        <v>-0.11712039065016155</v>
      </c>
      <c r="K49" s="86">
        <v>36.674653887113948</v>
      </c>
      <c r="L49" s="21">
        <f t="shared" si="18"/>
        <v>-6.6802700073436361E-2</v>
      </c>
    </row>
    <row r="50" spans="2:17" hidden="1" outlineLevel="1" x14ac:dyDescent="0.25">
      <c r="B50" s="19" t="s">
        <v>42</v>
      </c>
      <c r="C50" s="86">
        <v>57.372463425654566</v>
      </c>
      <c r="D50" s="21">
        <f t="shared" si="15"/>
        <v>2.2417830811127804E-3</v>
      </c>
      <c r="E50" s="87">
        <v>57.886163563593087</v>
      </c>
      <c r="F50" s="23">
        <f t="shared" si="15"/>
        <v>1.5190521985146921E-2</v>
      </c>
      <c r="G50" s="86">
        <v>60.857908202957212</v>
      </c>
      <c r="H50" s="21">
        <f t="shared" si="16"/>
        <v>1.0425173550675959E-2</v>
      </c>
      <c r="I50" s="87">
        <v>57.754317367220594</v>
      </c>
      <c r="J50" s="23">
        <f t="shared" si="17"/>
        <v>-5.6610301090810222E-2</v>
      </c>
      <c r="K50" s="86">
        <v>36.670359682572403</v>
      </c>
      <c r="L50" s="21">
        <f t="shared" si="18"/>
        <v>-0.21527156681848048</v>
      </c>
    </row>
    <row r="51" spans="2:17" hidden="1" outlineLevel="1" x14ac:dyDescent="0.25">
      <c r="B51" s="19" t="s">
        <v>43</v>
      </c>
      <c r="C51" s="86">
        <v>60.950099889757524</v>
      </c>
      <c r="D51" s="21">
        <f t="shared" si="15"/>
        <v>4.05339196311294E-3</v>
      </c>
      <c r="E51" s="87">
        <v>60.88</v>
      </c>
      <c r="F51" s="23">
        <f t="shared" si="15"/>
        <v>7.1133167907362349E-3</v>
      </c>
      <c r="G51" s="86">
        <v>62.58</v>
      </c>
      <c r="H51" s="21">
        <f t="shared" si="16"/>
        <v>-2.931596091205213E-2</v>
      </c>
      <c r="I51" s="87">
        <v>68.56</v>
      </c>
      <c r="J51" s="23">
        <f t="shared" si="17"/>
        <v>4.2262085740346622E-2</v>
      </c>
      <c r="K51" s="86">
        <v>49.39</v>
      </c>
      <c r="L51" s="21">
        <f t="shared" si="18"/>
        <v>-0.10880548538433776</v>
      </c>
    </row>
    <row r="52" spans="2:17" hidden="1" outlineLevel="1" x14ac:dyDescent="0.25">
      <c r="B52" s="19" t="s">
        <v>44</v>
      </c>
      <c r="C52" s="86">
        <v>58.264728887807387</v>
      </c>
      <c r="D52" s="21">
        <f t="shared" si="15"/>
        <v>-2.2362553070906399E-2</v>
      </c>
      <c r="E52" s="87">
        <v>59.11</v>
      </c>
      <c r="F52" s="23">
        <f t="shared" si="15"/>
        <v>-3.4150326797385722E-2</v>
      </c>
      <c r="G52" s="86">
        <v>61.43</v>
      </c>
      <c r="H52" s="21">
        <f t="shared" si="16"/>
        <v>-2.4456090201683378E-2</v>
      </c>
      <c r="I52" s="87">
        <v>64.69</v>
      </c>
      <c r="J52" s="23">
        <f t="shared" si="17"/>
        <v>-2.6632560938910532E-2</v>
      </c>
      <c r="K52" s="86">
        <v>36.9</v>
      </c>
      <c r="L52" s="21">
        <f t="shared" si="18"/>
        <v>-0.12205567451820132</v>
      </c>
    </row>
    <row r="53" spans="2:17" collapsed="1" x14ac:dyDescent="0.25">
      <c r="B53" s="33">
        <v>2010</v>
      </c>
      <c r="C53" s="91">
        <v>56.104302420489866</v>
      </c>
      <c r="D53" s="35">
        <f>C53/C66-1</f>
        <v>4.0435818049023187E-2</v>
      </c>
      <c r="E53" s="91">
        <v>59.458591936992967</v>
      </c>
      <c r="F53" s="35">
        <f>E53/E66-1</f>
        <v>4.5572847159077501E-2</v>
      </c>
      <c r="G53" s="91">
        <v>59.522066888293921</v>
      </c>
      <c r="H53" s="35">
        <f>G53/G66-1</f>
        <v>5.8326171297294671E-2</v>
      </c>
      <c r="I53" s="91">
        <v>53.009782628853443</v>
      </c>
      <c r="J53" s="35">
        <f>I53/I66-1</f>
        <v>-2.4803804613551916E-2</v>
      </c>
      <c r="K53" s="91">
        <v>40.157146518918708</v>
      </c>
      <c r="L53" s="35">
        <f>K53/K66-1</f>
        <v>1.2990317321541989E-2</v>
      </c>
    </row>
    <row r="54" spans="2:17" ht="15" hidden="1" customHeight="1" outlineLevel="1" x14ac:dyDescent="0.25">
      <c r="B54" s="19" t="s">
        <v>33</v>
      </c>
      <c r="C54" s="86">
        <v>53.539055226095769</v>
      </c>
      <c r="D54" s="21">
        <f t="shared" si="15"/>
        <v>-7.6514199942942507E-2</v>
      </c>
      <c r="E54" s="87">
        <v>55.501833903122694</v>
      </c>
      <c r="F54" s="23">
        <f t="shared" si="15"/>
        <v>-6.8292195683688162E-2</v>
      </c>
      <c r="G54" s="86">
        <v>54.36676779141996</v>
      </c>
      <c r="H54" s="21">
        <f t="shared" ref="H54:H91" si="19">G54/G67-1</f>
        <v>-0.10285861730330104</v>
      </c>
      <c r="I54" s="87">
        <v>57.508510578039591</v>
      </c>
      <c r="J54" s="23">
        <f t="shared" ref="J54:J91" si="20">I54/I67-1</f>
        <v>-9.0055212372791349E-2</v>
      </c>
      <c r="K54" s="86">
        <v>46.475316912295163</v>
      </c>
      <c r="L54" s="21">
        <f t="shared" ref="L54:L91" si="21">K54/K67-1</f>
        <v>5.2430183702336208E-2</v>
      </c>
      <c r="N54" s="24"/>
      <c r="O54" s="24"/>
      <c r="P54" s="24"/>
    </row>
    <row r="55" spans="2:17" ht="15" hidden="1" customHeight="1" outlineLevel="1" x14ac:dyDescent="0.25">
      <c r="B55" s="19" t="s">
        <v>34</v>
      </c>
      <c r="C55" s="86">
        <v>54.913279549801061</v>
      </c>
      <c r="D55" s="21">
        <f t="shared" si="15"/>
        <v>-9.5231853005462996E-2</v>
      </c>
      <c r="E55" s="87">
        <v>58.71787348600666</v>
      </c>
      <c r="F55" s="23">
        <f t="shared" si="15"/>
        <v>-6.8118179876104357E-2</v>
      </c>
      <c r="G55" s="86">
        <v>54.603405251960439</v>
      </c>
      <c r="H55" s="21">
        <f t="shared" si="19"/>
        <v>-0.14628822307754163</v>
      </c>
      <c r="I55" s="87">
        <v>57.06725197541703</v>
      </c>
      <c r="J55" s="23">
        <f t="shared" si="20"/>
        <v>-7.5085057124521404E-2</v>
      </c>
      <c r="K55" s="86">
        <v>36.879659211927581</v>
      </c>
      <c r="L55" s="21">
        <f t="shared" si="21"/>
        <v>-0.27316398872826997</v>
      </c>
      <c r="O55" s="24"/>
      <c r="P55" s="24"/>
      <c r="Q55" s="24"/>
    </row>
    <row r="56" spans="2:17" ht="15" hidden="1" customHeight="1" outlineLevel="1" x14ac:dyDescent="0.25">
      <c r="B56" s="19" t="s">
        <v>35</v>
      </c>
      <c r="C56" s="86">
        <v>51.010781288890179</v>
      </c>
      <c r="D56" s="21">
        <f t="shared" si="15"/>
        <v>-0.10228116041542146</v>
      </c>
      <c r="E56" s="87">
        <v>54.716067561758173</v>
      </c>
      <c r="F56" s="23">
        <f t="shared" si="15"/>
        <v>-0.12384199260595408</v>
      </c>
      <c r="G56" s="86">
        <v>55.379656895756852</v>
      </c>
      <c r="H56" s="21">
        <f t="shared" si="19"/>
        <v>-7.6389978389645563E-2</v>
      </c>
      <c r="I56" s="87">
        <v>42.456257611373871</v>
      </c>
      <c r="J56" s="23">
        <f t="shared" si="20"/>
        <v>-0.18416107587675112</v>
      </c>
      <c r="K56" s="86">
        <v>37.320931670617334</v>
      </c>
      <c r="L56" s="21">
        <f t="shared" si="21"/>
        <v>-0.25178565215282012</v>
      </c>
    </row>
    <row r="57" spans="2:17" ht="15" hidden="1" customHeight="1" outlineLevel="1" x14ac:dyDescent="0.25">
      <c r="B57" s="19" t="s">
        <v>36</v>
      </c>
      <c r="C57" s="86">
        <v>49.779626739355038</v>
      </c>
      <c r="D57" s="21">
        <f t="shared" si="15"/>
        <v>-9.6216339181741883E-2</v>
      </c>
      <c r="E57" s="87">
        <v>54.44</v>
      </c>
      <c r="F57" s="23">
        <f t="shared" si="15"/>
        <v>-8.9784317003845593E-2</v>
      </c>
      <c r="G57" s="86">
        <v>51.97</v>
      </c>
      <c r="H57" s="21">
        <f t="shared" si="19"/>
        <v>-8.1639865700653846E-2</v>
      </c>
      <c r="I57" s="87">
        <v>45.87</v>
      </c>
      <c r="J57" s="23">
        <f t="shared" si="20"/>
        <v>-0.19441517386722873</v>
      </c>
      <c r="K57" s="86">
        <v>34.43</v>
      </c>
      <c r="L57" s="21">
        <f t="shared" si="21"/>
        <v>-0.15654091131798142</v>
      </c>
    </row>
    <row r="58" spans="2:17" ht="15" hidden="1" customHeight="1" outlineLevel="1" x14ac:dyDescent="0.25">
      <c r="B58" s="19" t="s">
        <v>37</v>
      </c>
      <c r="C58" s="86">
        <v>63.285896324051336</v>
      </c>
      <c r="D58" s="21">
        <f t="shared" si="15"/>
        <v>-0.11812677448346953</v>
      </c>
      <c r="E58" s="87">
        <v>69.58</v>
      </c>
      <c r="F58" s="23">
        <f t="shared" si="15"/>
        <v>-0.10346604818966632</v>
      </c>
      <c r="G58" s="86">
        <v>64.83</v>
      </c>
      <c r="H58" s="21">
        <f t="shared" si="19"/>
        <v>-9.7954640322805098E-2</v>
      </c>
      <c r="I58" s="87">
        <v>63.88</v>
      </c>
      <c r="J58" s="23">
        <f t="shared" si="20"/>
        <v>-0.21242756750092462</v>
      </c>
      <c r="K58" s="86">
        <v>27.55</v>
      </c>
      <c r="L58" s="21">
        <f t="shared" si="21"/>
        <v>-0.25338753387533874</v>
      </c>
    </row>
    <row r="59" spans="2:17" ht="15" hidden="1" customHeight="1" outlineLevel="1" x14ac:dyDescent="0.25">
      <c r="B59" s="19" t="s">
        <v>38</v>
      </c>
      <c r="C59" s="86">
        <v>56.358772844823612</v>
      </c>
      <c r="D59" s="21">
        <f t="shared" si="15"/>
        <v>-0.14143615653805086</v>
      </c>
      <c r="E59" s="87">
        <v>61.24</v>
      </c>
      <c r="F59" s="23">
        <f t="shared" si="15"/>
        <v>-0.1560088202866593</v>
      </c>
      <c r="G59" s="86">
        <v>60.33</v>
      </c>
      <c r="H59" s="21">
        <f t="shared" si="19"/>
        <v>-0.11617345443891014</v>
      </c>
      <c r="I59" s="87">
        <v>51.49</v>
      </c>
      <c r="J59" s="23">
        <f t="shared" si="20"/>
        <v>-0.21124387254901955</v>
      </c>
      <c r="K59" s="86">
        <v>35.119999999999997</v>
      </c>
      <c r="L59" s="21">
        <f t="shared" si="21"/>
        <v>-0.28165268971159751</v>
      </c>
      <c r="O59" s="16"/>
      <c r="P59" s="16"/>
      <c r="Q59" s="16"/>
    </row>
    <row r="60" spans="2:17" ht="15" hidden="1" customHeight="1" outlineLevel="1" x14ac:dyDescent="0.25">
      <c r="B60" s="19" t="s">
        <v>39</v>
      </c>
      <c r="C60" s="86">
        <v>46.245728503887108</v>
      </c>
      <c r="D60" s="21">
        <f t="shared" si="15"/>
        <v>-0.16609189311090755</v>
      </c>
      <c r="E60" s="87">
        <v>49.310000966670231</v>
      </c>
      <c r="F60" s="23">
        <f t="shared" si="15"/>
        <v>-0.17789261476041629</v>
      </c>
      <c r="G60" s="86">
        <v>48.650921001232007</v>
      </c>
      <c r="H60" s="21">
        <f t="shared" si="19"/>
        <v>-0.18027091826062336</v>
      </c>
      <c r="I60" s="87">
        <v>46.666435554322959</v>
      </c>
      <c r="J60" s="23">
        <f t="shared" si="20"/>
        <v>-0.18013992350100216</v>
      </c>
      <c r="K60" s="86">
        <v>37.010404319768206</v>
      </c>
      <c r="L60" s="21">
        <f t="shared" si="21"/>
        <v>-0.20901038000067951</v>
      </c>
    </row>
    <row r="61" spans="2:17" ht="15" hidden="1" customHeight="1" outlineLevel="1" x14ac:dyDescent="0.25">
      <c r="B61" s="19" t="s">
        <v>40</v>
      </c>
      <c r="C61" s="86">
        <v>42.218823494154968</v>
      </c>
      <c r="D61" s="21">
        <f t="shared" si="15"/>
        <v>-0.18192074877661413</v>
      </c>
      <c r="E61" s="87">
        <v>44.41</v>
      </c>
      <c r="F61" s="23">
        <f t="shared" si="15"/>
        <v>-0.22400838720950556</v>
      </c>
      <c r="G61" s="86">
        <v>43.49</v>
      </c>
      <c r="H61" s="21">
        <f t="shared" si="19"/>
        <v>-0.14909019761299158</v>
      </c>
      <c r="I61" s="87">
        <v>42.28</v>
      </c>
      <c r="J61" s="23">
        <f t="shared" si="20"/>
        <v>-0.23709852038975099</v>
      </c>
      <c r="K61" s="86">
        <v>38.42</v>
      </c>
      <c r="L61" s="21">
        <f t="shared" si="21"/>
        <v>-0.29979952615272454</v>
      </c>
    </row>
    <row r="62" spans="2:17" ht="15" hidden="1" customHeight="1" outlineLevel="1" x14ac:dyDescent="0.25">
      <c r="B62" s="19" t="s">
        <v>41</v>
      </c>
      <c r="C62" s="86">
        <v>52.544227313809579</v>
      </c>
      <c r="D62" s="21">
        <f t="shared" si="15"/>
        <v>-0.13382983920848956</v>
      </c>
      <c r="E62" s="87">
        <v>56.026629220914671</v>
      </c>
      <c r="F62" s="23">
        <f t="shared" si="15"/>
        <v>-0.13725547858154186</v>
      </c>
      <c r="G62" s="86">
        <v>53.98</v>
      </c>
      <c r="H62" s="21">
        <f t="shared" si="19"/>
        <v>-8.2440931497535286E-2</v>
      </c>
      <c r="I62" s="87">
        <v>52.11</v>
      </c>
      <c r="J62" s="23">
        <f t="shared" si="20"/>
        <v>-0.24324716816729597</v>
      </c>
      <c r="K62" s="86">
        <v>39.299999999999997</v>
      </c>
      <c r="L62" s="21">
        <f t="shared" si="21"/>
        <v>-0.22147385103011097</v>
      </c>
    </row>
    <row r="63" spans="2:17" ht="15" hidden="1" customHeight="1" outlineLevel="1" x14ac:dyDescent="0.25">
      <c r="B63" s="19" t="s">
        <v>42</v>
      </c>
      <c r="C63" s="86">
        <v>57.244134493454197</v>
      </c>
      <c r="D63" s="21">
        <f t="shared" si="15"/>
        <v>-0.1732634566793938</v>
      </c>
      <c r="E63" s="87">
        <v>57.02</v>
      </c>
      <c r="F63" s="23">
        <f t="shared" si="15"/>
        <v>-0.20871495975575904</v>
      </c>
      <c r="G63" s="86">
        <v>60.23</v>
      </c>
      <c r="H63" s="21">
        <f t="shared" si="19"/>
        <v>-0.16102521242512902</v>
      </c>
      <c r="I63" s="87">
        <v>61.22</v>
      </c>
      <c r="J63" s="23">
        <f t="shared" si="20"/>
        <v>-0.14995834490419324</v>
      </c>
      <c r="K63" s="86">
        <v>46.73</v>
      </c>
      <c r="L63" s="21">
        <f t="shared" si="21"/>
        <v>-0.15998561927017807</v>
      </c>
    </row>
    <row r="64" spans="2:17" ht="15" hidden="1" customHeight="1" outlineLevel="1" x14ac:dyDescent="0.25">
      <c r="B64" s="19" t="s">
        <v>43</v>
      </c>
      <c r="C64" s="86">
        <v>60.704042611308388</v>
      </c>
      <c r="D64" s="21">
        <f t="shared" si="15"/>
        <v>-0.12847181637072957</v>
      </c>
      <c r="E64" s="87">
        <v>60.45</v>
      </c>
      <c r="F64" s="23">
        <f t="shared" si="15"/>
        <v>-0.15134072722167624</v>
      </c>
      <c r="G64" s="86">
        <v>64.47</v>
      </c>
      <c r="H64" s="21">
        <f t="shared" si="19"/>
        <v>-0.13509525087201513</v>
      </c>
      <c r="I64" s="87">
        <v>65.78</v>
      </c>
      <c r="J64" s="23">
        <f t="shared" si="20"/>
        <v>-0.10564242012236569</v>
      </c>
      <c r="K64" s="86">
        <v>55.42</v>
      </c>
      <c r="L64" s="21">
        <f t="shared" si="21"/>
        <v>-7.7102414654454554E-2</v>
      </c>
    </row>
    <row r="65" spans="2:12" ht="15" hidden="1" customHeight="1" outlineLevel="1" x14ac:dyDescent="0.25">
      <c r="B65" s="19" t="s">
        <v>44</v>
      </c>
      <c r="C65" s="86">
        <v>59.597480713147469</v>
      </c>
      <c r="D65" s="21">
        <f t="shared" si="15"/>
        <v>-9.7720527496153009E-2</v>
      </c>
      <c r="E65" s="87">
        <v>61.2</v>
      </c>
      <c r="F65" s="23">
        <f t="shared" si="15"/>
        <v>-0.11560693641618491</v>
      </c>
      <c r="G65" s="86">
        <v>62.97</v>
      </c>
      <c r="H65" s="21">
        <f t="shared" si="19"/>
        <v>-0.10324693819424668</v>
      </c>
      <c r="I65" s="87">
        <v>66.459999999999994</v>
      </c>
      <c r="J65" s="23">
        <f t="shared" si="20"/>
        <v>-4.0981240981241007E-2</v>
      </c>
      <c r="K65" s="86">
        <v>42.03</v>
      </c>
      <c r="L65" s="21">
        <f t="shared" si="21"/>
        <v>-0.15568501406187218</v>
      </c>
    </row>
    <row r="66" spans="2:12" collapsed="1" x14ac:dyDescent="0.25">
      <c r="B66" s="33">
        <v>2009</v>
      </c>
      <c r="C66" s="91">
        <v>53.92384753313668</v>
      </c>
      <c r="D66" s="35">
        <f t="shared" si="15"/>
        <v>-0.12627383890505806</v>
      </c>
      <c r="E66" s="91">
        <v>56.867000801089766</v>
      </c>
      <c r="F66" s="35">
        <f>E66/E79-1</f>
        <v>-0.13599251003488066</v>
      </c>
      <c r="G66" s="91">
        <v>56.241703647309272</v>
      </c>
      <c r="H66" s="35">
        <f>G66/G79-1</f>
        <v>-0.12002217254634506</v>
      </c>
      <c r="I66" s="91">
        <v>54.358069565526627</v>
      </c>
      <c r="J66" s="35">
        <f>I66/I79-1</f>
        <v>-0.15964622936945139</v>
      </c>
      <c r="K66" s="91">
        <v>39.642181995479113</v>
      </c>
      <c r="L66" s="35">
        <f>K66/K79-1</f>
        <v>-0.19169539818276027</v>
      </c>
    </row>
    <row r="67" spans="2:12" ht="15" hidden="1" customHeight="1" outlineLevel="1" x14ac:dyDescent="0.25">
      <c r="B67" s="19" t="s">
        <v>33</v>
      </c>
      <c r="C67" s="86">
        <v>57.974963148093735</v>
      </c>
      <c r="D67" s="21">
        <f t="shared" si="15"/>
        <v>-7.7130545293367381E-2</v>
      </c>
      <c r="E67" s="87">
        <v>59.57</v>
      </c>
      <c r="F67" s="23">
        <f t="shared" si="15"/>
        <v>-7.6863474353014105E-2</v>
      </c>
      <c r="G67" s="86">
        <v>60.6</v>
      </c>
      <c r="H67" s="21">
        <f t="shared" si="19"/>
        <v>-9.1181763647270597E-2</v>
      </c>
      <c r="I67" s="87">
        <v>63.2</v>
      </c>
      <c r="J67" s="23">
        <f t="shared" si="20"/>
        <v>-3.8198143357175307E-2</v>
      </c>
      <c r="K67" s="86">
        <v>44.16</v>
      </c>
      <c r="L67" s="21">
        <f t="shared" si="21"/>
        <v>-0.12692763938315543</v>
      </c>
    </row>
    <row r="68" spans="2:12" ht="15" hidden="1" customHeight="1" outlineLevel="1" x14ac:dyDescent="0.25">
      <c r="B68" s="19" t="s">
        <v>34</v>
      </c>
      <c r="C68" s="86">
        <v>60.693206024341421</v>
      </c>
      <c r="D68" s="21">
        <f t="shared" si="15"/>
        <v>-7.1829271559538221E-2</v>
      </c>
      <c r="E68" s="87">
        <v>63.01</v>
      </c>
      <c r="F68" s="23">
        <f t="shared" si="15"/>
        <v>-7.1196933962264231E-2</v>
      </c>
      <c r="G68" s="86">
        <v>63.96</v>
      </c>
      <c r="H68" s="21">
        <f t="shared" si="19"/>
        <v>-7.1967498549042386E-2</v>
      </c>
      <c r="I68" s="87">
        <v>61.7</v>
      </c>
      <c r="J68" s="23">
        <f t="shared" si="20"/>
        <v>-5.9881151912235198E-2</v>
      </c>
      <c r="K68" s="86">
        <v>50.74</v>
      </c>
      <c r="L68" s="21">
        <f t="shared" si="21"/>
        <v>-6.4872834500552812E-2</v>
      </c>
    </row>
    <row r="69" spans="2:12" ht="15" hidden="1" customHeight="1" outlineLevel="1" x14ac:dyDescent="0.25">
      <c r="B69" s="19" t="s">
        <v>35</v>
      </c>
      <c r="C69" s="86">
        <v>56.822669904639113</v>
      </c>
      <c r="D69" s="21">
        <f t="shared" si="15"/>
        <v>-4.9017781936257276E-2</v>
      </c>
      <c r="E69" s="87">
        <v>62.45</v>
      </c>
      <c r="F69" s="23">
        <f t="shared" si="15"/>
        <v>-4.2618427104093248E-2</v>
      </c>
      <c r="G69" s="86">
        <v>59.96</v>
      </c>
      <c r="H69" s="21">
        <f t="shared" si="19"/>
        <v>-2.1540469973890364E-2</v>
      </c>
      <c r="I69" s="87">
        <v>52.04</v>
      </c>
      <c r="J69" s="23">
        <f t="shared" si="20"/>
        <v>-4.0029514849658776E-2</v>
      </c>
      <c r="K69" s="86">
        <v>49.88</v>
      </c>
      <c r="L69" s="21">
        <f t="shared" si="21"/>
        <v>-5.7979225684608116E-2</v>
      </c>
    </row>
    <row r="70" spans="2:12" ht="15" hidden="1" customHeight="1" outlineLevel="1" x14ac:dyDescent="0.25">
      <c r="B70" s="19" t="s">
        <v>36</v>
      </c>
      <c r="C70" s="86">
        <v>55.079139950689175</v>
      </c>
      <c r="D70" s="21">
        <f t="shared" si="15"/>
        <v>-4.5257818262839034E-2</v>
      </c>
      <c r="E70" s="87">
        <v>59.81</v>
      </c>
      <c r="F70" s="23">
        <f t="shared" si="15"/>
        <v>-1.9025750369033867E-2</v>
      </c>
      <c r="G70" s="86">
        <v>56.59</v>
      </c>
      <c r="H70" s="21">
        <f t="shared" si="19"/>
        <v>-2.1611341632088554E-2</v>
      </c>
      <c r="I70" s="87">
        <v>56.94</v>
      </c>
      <c r="J70" s="23">
        <f t="shared" si="20"/>
        <v>-5.9153998678122988E-2</v>
      </c>
      <c r="K70" s="86">
        <v>40.82</v>
      </c>
      <c r="L70" s="21">
        <f t="shared" si="21"/>
        <v>-0.11778690296088179</v>
      </c>
    </row>
    <row r="71" spans="2:12" ht="13.5" hidden="1" customHeight="1" outlineLevel="1" x14ac:dyDescent="0.25">
      <c r="B71" s="19" t="s">
        <v>37</v>
      </c>
      <c r="C71" s="86">
        <v>71.763031797437264</v>
      </c>
      <c r="D71" s="21">
        <f t="shared" si="15"/>
        <v>-2.1725537089390734E-2</v>
      </c>
      <c r="E71" s="87">
        <v>77.61</v>
      </c>
      <c r="F71" s="23">
        <f t="shared" si="15"/>
        <v>-9.0113285272919175E-4</v>
      </c>
      <c r="G71" s="86">
        <v>71.87</v>
      </c>
      <c r="H71" s="21">
        <f t="shared" si="19"/>
        <v>-8.3414430696515662E-4</v>
      </c>
      <c r="I71" s="87">
        <v>81.11</v>
      </c>
      <c r="J71" s="23">
        <f t="shared" si="20"/>
        <v>3.4640603736235676E-3</v>
      </c>
      <c r="K71" s="86">
        <v>36.9</v>
      </c>
      <c r="L71" s="21">
        <f t="shared" si="21"/>
        <v>0.12226277372262762</v>
      </c>
    </row>
    <row r="72" spans="2:12" ht="13.5" hidden="1" customHeight="1" outlineLevel="1" x14ac:dyDescent="0.25">
      <c r="B72" s="19" t="s">
        <v>38</v>
      </c>
      <c r="C72" s="86">
        <v>65.643077418180823</v>
      </c>
      <c r="D72" s="21">
        <f t="shared" si="15"/>
        <v>2.7911086986943445E-2</v>
      </c>
      <c r="E72" s="87">
        <v>72.56</v>
      </c>
      <c r="F72" s="23">
        <f t="shared" si="15"/>
        <v>8.282345918519618E-2</v>
      </c>
      <c r="G72" s="86">
        <v>68.260000000000005</v>
      </c>
      <c r="H72" s="21">
        <f t="shared" si="19"/>
        <v>4.3730886850152917E-2</v>
      </c>
      <c r="I72" s="87">
        <v>65.28</v>
      </c>
      <c r="J72" s="23">
        <f t="shared" si="20"/>
        <v>-4.7980166253463463E-2</v>
      </c>
      <c r="K72" s="86">
        <v>48.89</v>
      </c>
      <c r="L72" s="21">
        <f t="shared" si="21"/>
        <v>-3.9677862895305394E-2</v>
      </c>
    </row>
    <row r="73" spans="2:12" ht="15" hidden="1" customHeight="1" outlineLevel="1" x14ac:dyDescent="0.25">
      <c r="B73" s="19" t="s">
        <v>39</v>
      </c>
      <c r="C73" s="86">
        <v>55.456624203364015</v>
      </c>
      <c r="D73" s="21">
        <f t="shared" si="15"/>
        <v>5.0001488404924466E-2</v>
      </c>
      <c r="E73" s="87">
        <v>59.98</v>
      </c>
      <c r="F73" s="23">
        <f t="shared" si="15"/>
        <v>0.1134211991832188</v>
      </c>
      <c r="G73" s="86">
        <v>59.35</v>
      </c>
      <c r="H73" s="21">
        <f t="shared" si="19"/>
        <v>0.11602106054907857</v>
      </c>
      <c r="I73" s="87">
        <v>56.92</v>
      </c>
      <c r="J73" s="23">
        <f t="shared" si="20"/>
        <v>-9.3978419770275323E-3</v>
      </c>
      <c r="K73" s="86">
        <v>46.79</v>
      </c>
      <c r="L73" s="21">
        <f t="shared" si="21"/>
        <v>-0.12705223880597016</v>
      </c>
    </row>
    <row r="74" spans="2:12" ht="15" hidden="1" customHeight="1" outlineLevel="1" x14ac:dyDescent="0.25">
      <c r="B74" s="19" t="s">
        <v>40</v>
      </c>
      <c r="C74" s="86">
        <v>51.607253736137892</v>
      </c>
      <c r="D74" s="21">
        <f t="shared" si="15"/>
        <v>9.2375821819973281E-2</v>
      </c>
      <c r="E74" s="87">
        <v>57.23</v>
      </c>
      <c r="F74" s="23">
        <f t="shared" si="15"/>
        <v>0.19903624554787336</v>
      </c>
      <c r="G74" s="86">
        <v>51.11</v>
      </c>
      <c r="H74" s="21">
        <f t="shared" si="19"/>
        <v>2.5275827482447388E-2</v>
      </c>
      <c r="I74" s="87">
        <v>55.42</v>
      </c>
      <c r="J74" s="23">
        <f t="shared" si="20"/>
        <v>0.2058311575282854</v>
      </c>
      <c r="K74" s="86">
        <v>54.87</v>
      </c>
      <c r="L74" s="21">
        <f t="shared" si="21"/>
        <v>1.8563207722294361E-2</v>
      </c>
    </row>
    <row r="75" spans="2:12" ht="15" hidden="1" customHeight="1" outlineLevel="1" x14ac:dyDescent="0.25">
      <c r="B75" s="19" t="s">
        <v>41</v>
      </c>
      <c r="C75" s="86">
        <v>60.662707736080876</v>
      </c>
      <c r="D75" s="21">
        <f t="shared" si="15"/>
        <v>1.989692699997514E-2</v>
      </c>
      <c r="E75" s="87">
        <v>64.94</v>
      </c>
      <c r="F75" s="23">
        <f t="shared" si="15"/>
        <v>2.0427404148334327E-2</v>
      </c>
      <c r="G75" s="86">
        <v>58.83</v>
      </c>
      <c r="H75" s="21">
        <f t="shared" si="19"/>
        <v>4.5680767863490956E-2</v>
      </c>
      <c r="I75" s="87">
        <v>68.86</v>
      </c>
      <c r="J75" s="23">
        <f t="shared" si="20"/>
        <v>0.1242448979591837</v>
      </c>
      <c r="K75" s="86">
        <v>50.48</v>
      </c>
      <c r="L75" s="21">
        <f t="shared" si="21"/>
        <v>-0.10401135960241403</v>
      </c>
    </row>
    <row r="76" spans="2:12" ht="15" hidden="1" customHeight="1" outlineLevel="1" x14ac:dyDescent="0.25">
      <c r="B76" s="19" t="s">
        <v>42</v>
      </c>
      <c r="C76" s="86">
        <v>69.241084062320297</v>
      </c>
      <c r="D76" s="21">
        <f t="shared" si="15"/>
        <v>2.7754726081888892E-2</v>
      </c>
      <c r="E76" s="87">
        <v>72.06</v>
      </c>
      <c r="F76" s="23">
        <f t="shared" si="15"/>
        <v>7.0251002524877482E-2</v>
      </c>
      <c r="G76" s="86">
        <v>71.790000000000006</v>
      </c>
      <c r="H76" s="21">
        <f t="shared" si="19"/>
        <v>4.6044004079848655E-2</v>
      </c>
      <c r="I76" s="87">
        <v>72.02</v>
      </c>
      <c r="J76" s="23">
        <f t="shared" si="20"/>
        <v>-9.3535075653371491E-3</v>
      </c>
      <c r="K76" s="86">
        <v>55.63</v>
      </c>
      <c r="L76" s="21">
        <f t="shared" si="21"/>
        <v>-8.45812078328122E-2</v>
      </c>
    </row>
    <row r="77" spans="2:12" ht="15" hidden="1" customHeight="1" outlineLevel="1" x14ac:dyDescent="0.25">
      <c r="B77" s="19" t="s">
        <v>43</v>
      </c>
      <c r="C77" s="86">
        <v>69.652414863419494</v>
      </c>
      <c r="D77" s="21">
        <f t="shared" si="15"/>
        <v>1.9612984767295005E-2</v>
      </c>
      <c r="E77" s="87">
        <v>71.23</v>
      </c>
      <c r="F77" s="23">
        <f t="shared" si="15"/>
        <v>5.1055039102847921E-2</v>
      </c>
      <c r="G77" s="86">
        <v>74.540000000000006</v>
      </c>
      <c r="H77" s="21">
        <f t="shared" si="19"/>
        <v>4.779308405960081E-2</v>
      </c>
      <c r="I77" s="87">
        <v>73.55</v>
      </c>
      <c r="J77" s="23">
        <f t="shared" si="20"/>
        <v>-4.6014345648938138E-3</v>
      </c>
      <c r="K77" s="86">
        <v>60.05</v>
      </c>
      <c r="L77" s="21">
        <f t="shared" si="21"/>
        <v>9.8810612991765856E-2</v>
      </c>
    </row>
    <row r="78" spans="2:12" ht="15" hidden="1" customHeight="1" outlineLevel="1" x14ac:dyDescent="0.25">
      <c r="B78" s="19" t="s">
        <v>44</v>
      </c>
      <c r="C78" s="86">
        <v>66.052129666391551</v>
      </c>
      <c r="D78" s="21">
        <f t="shared" si="15"/>
        <v>1.1932664685926131E-2</v>
      </c>
      <c r="E78" s="87">
        <v>69.2</v>
      </c>
      <c r="F78" s="23">
        <f t="shared" si="15"/>
        <v>3.7636827110511417E-2</v>
      </c>
      <c r="G78" s="86">
        <v>70.22</v>
      </c>
      <c r="H78" s="21">
        <f t="shared" si="19"/>
        <v>4.6030090868464324E-2</v>
      </c>
      <c r="I78" s="87">
        <v>69.3</v>
      </c>
      <c r="J78" s="23">
        <f t="shared" si="20"/>
        <v>4.93039443155463E-3</v>
      </c>
      <c r="K78" s="86">
        <v>49.78</v>
      </c>
      <c r="L78" s="21">
        <f t="shared" si="21"/>
        <v>4.4262638976295454E-2</v>
      </c>
    </row>
    <row r="79" spans="2:12" collapsed="1" x14ac:dyDescent="0.25">
      <c r="B79" s="33">
        <v>2008</v>
      </c>
      <c r="C79" s="91">
        <v>61.717103063000927</v>
      </c>
      <c r="D79" s="35">
        <f t="shared" si="15"/>
        <v>-3.5023520967877309E-3</v>
      </c>
      <c r="E79" s="91">
        <v>65.817717394308161</v>
      </c>
      <c r="F79" s="35">
        <f>E79/E92-1</f>
        <v>2.5365732768151794E-2</v>
      </c>
      <c r="G79" s="91">
        <v>63.912637219568246</v>
      </c>
      <c r="H79" s="35">
        <f>G79/G92-1</f>
        <v>1.1812566476002706E-2</v>
      </c>
      <c r="I79" s="91">
        <v>64.684745240971253</v>
      </c>
      <c r="J79" s="35">
        <f>I79/I92-1</f>
        <v>1.0161953465488427E-3</v>
      </c>
      <c r="K79" s="91">
        <v>49.043617846978854</v>
      </c>
      <c r="L79" s="35">
        <f>K79/K92-1</f>
        <v>-4.1529867590950564E-2</v>
      </c>
    </row>
    <row r="80" spans="2:12" ht="15" hidden="1" customHeight="1" outlineLevel="1" x14ac:dyDescent="0.25">
      <c r="B80" s="19" t="s">
        <v>33</v>
      </c>
      <c r="C80" s="86">
        <v>62.820329411079243</v>
      </c>
      <c r="D80" s="21">
        <f t="shared" si="15"/>
        <v>5.1172792302491832E-3</v>
      </c>
      <c r="E80" s="87">
        <v>64.53</v>
      </c>
      <c r="F80" s="23">
        <f t="shared" si="15"/>
        <v>3.5628310062590263E-2</v>
      </c>
      <c r="G80" s="86">
        <v>66.680000000000007</v>
      </c>
      <c r="H80" s="21">
        <f t="shared" si="19"/>
        <v>8.621993646952264E-3</v>
      </c>
      <c r="I80" s="87">
        <v>65.709999999999994</v>
      </c>
      <c r="J80" s="23">
        <f t="shared" si="20"/>
        <v>9.6803933620159821E-3</v>
      </c>
      <c r="K80" s="86">
        <v>50.58</v>
      </c>
      <c r="L80" s="21">
        <f t="shared" si="21"/>
        <v>-9.9358974358974339E-2</v>
      </c>
    </row>
    <row r="81" spans="2:14" ht="15" hidden="1" customHeight="1" outlineLevel="1" x14ac:dyDescent="0.25">
      <c r="B81" s="19" t="s">
        <v>34</v>
      </c>
      <c r="C81" s="86">
        <v>65.39013154004526</v>
      </c>
      <c r="D81" s="21">
        <f t="shared" si="15"/>
        <v>1.2115844891495975E-2</v>
      </c>
      <c r="E81" s="87">
        <v>67.84</v>
      </c>
      <c r="F81" s="23">
        <f t="shared" si="15"/>
        <v>4.3050430504304904E-2</v>
      </c>
      <c r="G81" s="86">
        <v>68.92</v>
      </c>
      <c r="H81" s="21">
        <f t="shared" si="19"/>
        <v>3.1119090365050894E-2</v>
      </c>
      <c r="I81" s="87">
        <v>65.63</v>
      </c>
      <c r="J81" s="23">
        <f t="shared" si="20"/>
        <v>-1.2042751768779336E-2</v>
      </c>
      <c r="K81" s="86">
        <v>54.26</v>
      </c>
      <c r="L81" s="21">
        <f t="shared" si="21"/>
        <v>-6.5449534963830547E-2</v>
      </c>
    </row>
    <row r="82" spans="2:14" ht="15" hidden="1" customHeight="1" outlineLevel="1" x14ac:dyDescent="0.25">
      <c r="B82" s="19" t="s">
        <v>35</v>
      </c>
      <c r="C82" s="86">
        <v>59.75155878343709</v>
      </c>
      <c r="D82" s="21">
        <f t="shared" si="15"/>
        <v>-7.0934011952755394E-2</v>
      </c>
      <c r="E82" s="87">
        <v>65.23</v>
      </c>
      <c r="F82" s="23">
        <f t="shared" si="15"/>
        <v>-2.4233358264771687E-2</v>
      </c>
      <c r="G82" s="86">
        <v>61.28</v>
      </c>
      <c r="H82" s="21">
        <f t="shared" si="19"/>
        <v>-0.10761613513907098</v>
      </c>
      <c r="I82" s="87">
        <v>54.21</v>
      </c>
      <c r="J82" s="23">
        <f t="shared" si="20"/>
        <v>-9.7252289758534505E-2</v>
      </c>
      <c r="K82" s="86">
        <v>52.95</v>
      </c>
      <c r="L82" s="21">
        <f t="shared" si="21"/>
        <v>6.3893911995177799E-2</v>
      </c>
    </row>
    <row r="83" spans="2:14" ht="15" hidden="1" customHeight="1" outlineLevel="1" x14ac:dyDescent="0.25">
      <c r="B83" s="19" t="s">
        <v>36</v>
      </c>
      <c r="C83" s="86">
        <v>57.690066495723741</v>
      </c>
      <c r="D83" s="21">
        <f t="shared" si="15"/>
        <v>-8.1787987863093048E-2</v>
      </c>
      <c r="E83" s="87">
        <v>60.97</v>
      </c>
      <c r="F83" s="23">
        <f t="shared" si="15"/>
        <v>-5.7067738942158996E-2</v>
      </c>
      <c r="G83" s="86">
        <v>57.84</v>
      </c>
      <c r="H83" s="21">
        <f t="shared" si="19"/>
        <v>-9.0994813767090954E-2</v>
      </c>
      <c r="I83" s="87">
        <v>60.52</v>
      </c>
      <c r="J83" s="23">
        <f t="shared" si="20"/>
        <v>-0.11221945137157108</v>
      </c>
      <c r="K83" s="86">
        <v>46.27</v>
      </c>
      <c r="L83" s="21">
        <f t="shared" si="21"/>
        <v>-4.2028985507246208E-2</v>
      </c>
    </row>
    <row r="84" spans="2:14" ht="15" hidden="1" customHeight="1" outlineLevel="1" x14ac:dyDescent="0.25">
      <c r="B84" s="19" t="s">
        <v>37</v>
      </c>
      <c r="C84" s="86">
        <v>73.356746514597177</v>
      </c>
      <c r="D84" s="21">
        <f t="shared" si="15"/>
        <v>-7.486000149323413E-2</v>
      </c>
      <c r="E84" s="87">
        <v>77.680000000000007</v>
      </c>
      <c r="F84" s="23">
        <f t="shared" si="15"/>
        <v>-5.7738961669092537E-2</v>
      </c>
      <c r="G84" s="86">
        <v>71.930000000000007</v>
      </c>
      <c r="H84" s="21">
        <f t="shared" si="19"/>
        <v>-9.9974974974974873E-2</v>
      </c>
      <c r="I84" s="87">
        <v>80.83</v>
      </c>
      <c r="J84" s="23">
        <f t="shared" si="20"/>
        <v>-3.3596365375418435E-2</v>
      </c>
      <c r="K84" s="86">
        <v>32.880000000000003</v>
      </c>
      <c r="L84" s="21">
        <f t="shared" si="21"/>
        <v>-0.18634001484780982</v>
      </c>
    </row>
    <row r="85" spans="2:14" ht="15" hidden="1" customHeight="1" outlineLevel="1" x14ac:dyDescent="0.25">
      <c r="B85" s="19" t="s">
        <v>38</v>
      </c>
      <c r="C85" s="86">
        <v>63.860657063828924</v>
      </c>
      <c r="D85" s="21">
        <f t="shared" si="15"/>
        <v>-9.0719090399179803E-2</v>
      </c>
      <c r="E85" s="87">
        <v>67.010000000000005</v>
      </c>
      <c r="F85" s="23">
        <f t="shared" si="15"/>
        <v>-7.661568141105124E-2</v>
      </c>
      <c r="G85" s="86">
        <v>65.400000000000006</v>
      </c>
      <c r="H85" s="21">
        <f t="shared" si="19"/>
        <v>-8.1718618365627549E-2</v>
      </c>
      <c r="I85" s="87">
        <v>68.569999999999993</v>
      </c>
      <c r="J85" s="23">
        <f t="shared" si="20"/>
        <v>-9.5501912676428047E-2</v>
      </c>
      <c r="K85" s="86">
        <v>50.91</v>
      </c>
      <c r="L85" s="21">
        <f t="shared" si="21"/>
        <v>0.14020156774916015</v>
      </c>
    </row>
    <row r="86" spans="2:14" ht="15" hidden="1" customHeight="1" outlineLevel="1" thickBot="1" x14ac:dyDescent="0.3">
      <c r="B86" s="19" t="s">
        <v>39</v>
      </c>
      <c r="C86" s="86">
        <v>52.815757706790627</v>
      </c>
      <c r="D86" s="21">
        <f t="shared" si="15"/>
        <v>-8.1411747683396096E-2</v>
      </c>
      <c r="E86" s="87">
        <v>53.87</v>
      </c>
      <c r="F86" s="23">
        <f t="shared" si="15"/>
        <v>-9.0033783783783905E-2</v>
      </c>
      <c r="G86" s="86">
        <v>53.18</v>
      </c>
      <c r="H86" s="21">
        <f t="shared" si="19"/>
        <v>-9.5732018364223848E-2</v>
      </c>
      <c r="I86" s="87">
        <v>57.46</v>
      </c>
      <c r="J86" s="23">
        <f t="shared" si="20"/>
        <v>-5.4156378600823007E-2</v>
      </c>
      <c r="K86" s="86">
        <v>53.6</v>
      </c>
      <c r="L86" s="21">
        <f t="shared" si="21"/>
        <v>0.20179372197309409</v>
      </c>
    </row>
    <row r="87" spans="2:14" ht="16.5" hidden="1" customHeight="1" outlineLevel="1" thickBot="1" x14ac:dyDescent="0.3">
      <c r="B87" s="19" t="s">
        <v>40</v>
      </c>
      <c r="C87" s="86">
        <v>47.243130711330338</v>
      </c>
      <c r="D87" s="21">
        <f t="shared" si="15"/>
        <v>-9.5136023733904174E-2</v>
      </c>
      <c r="E87" s="87">
        <v>47.73</v>
      </c>
      <c r="F87" s="23">
        <f t="shared" si="15"/>
        <v>-0.11447124304267164</v>
      </c>
      <c r="G87" s="86">
        <v>49.85</v>
      </c>
      <c r="H87" s="21">
        <f t="shared" si="19"/>
        <v>-5.5871212121212044E-2</v>
      </c>
      <c r="I87" s="87">
        <v>45.96</v>
      </c>
      <c r="J87" s="23">
        <f t="shared" si="20"/>
        <v>-0.15592286501377417</v>
      </c>
      <c r="K87" s="86">
        <v>53.87</v>
      </c>
      <c r="L87" s="21">
        <f t="shared" si="21"/>
        <v>0.27021928790379635</v>
      </c>
      <c r="N87" s="36" t="s">
        <v>45</v>
      </c>
    </row>
    <row r="88" spans="2:14" ht="15" hidden="1" customHeight="1" outlineLevel="1" x14ac:dyDescent="0.25">
      <c r="B88" s="19" t="s">
        <v>41</v>
      </c>
      <c r="C88" s="86">
        <v>59.479253373691513</v>
      </c>
      <c r="D88" s="21">
        <f t="shared" si="15"/>
        <v>-8.0337278871136064E-2</v>
      </c>
      <c r="E88" s="87">
        <v>63.64</v>
      </c>
      <c r="F88" s="23">
        <f t="shared" si="15"/>
        <v>-8.1408775981524295E-2</v>
      </c>
      <c r="G88" s="86">
        <v>56.26</v>
      </c>
      <c r="H88" s="21">
        <f t="shared" si="19"/>
        <v>-0.12490278425882728</v>
      </c>
      <c r="I88" s="87">
        <v>61.25</v>
      </c>
      <c r="J88" s="23">
        <f t="shared" si="20"/>
        <v>-6.0870898497393466E-2</v>
      </c>
      <c r="K88" s="86">
        <v>56.34</v>
      </c>
      <c r="L88" s="21">
        <f t="shared" si="21"/>
        <v>0.19415006358626541</v>
      </c>
    </row>
    <row r="89" spans="2:14" ht="15" hidden="1" customHeight="1" outlineLevel="1" x14ac:dyDescent="0.25">
      <c r="B89" s="19" t="s">
        <v>42</v>
      </c>
      <c r="C89" s="86">
        <v>67.371214459200985</v>
      </c>
      <c r="D89" s="21">
        <f t="shared" si="15"/>
        <v>-3.1740398771837874E-3</v>
      </c>
      <c r="E89" s="87">
        <v>67.33</v>
      </c>
      <c r="F89" s="23">
        <f t="shared" si="15"/>
        <v>-1.8942153577152787E-2</v>
      </c>
      <c r="G89" s="86">
        <v>68.63</v>
      </c>
      <c r="H89" s="21">
        <f t="shared" si="19"/>
        <v>-1.0382119682768587E-2</v>
      </c>
      <c r="I89" s="87">
        <v>72.7</v>
      </c>
      <c r="J89" s="23">
        <f t="shared" si="20"/>
        <v>-9.1317977374949511E-3</v>
      </c>
      <c r="K89" s="86">
        <v>60.77</v>
      </c>
      <c r="L89" s="21">
        <f t="shared" si="21"/>
        <v>0.12976389663506227</v>
      </c>
    </row>
    <row r="90" spans="2:14" ht="15" hidden="1" customHeight="1" outlineLevel="1" x14ac:dyDescent="0.25">
      <c r="B90" s="19" t="s">
        <v>43</v>
      </c>
      <c r="C90" s="86">
        <v>68.312600863273801</v>
      </c>
      <c r="D90" s="21">
        <f t="shared" si="15"/>
        <v>-1.1654096319740681E-2</v>
      </c>
      <c r="E90" s="87">
        <v>67.77</v>
      </c>
      <c r="F90" s="23">
        <f t="shared" si="15"/>
        <v>-3.0749427917620253E-2</v>
      </c>
      <c r="G90" s="86">
        <v>71.14</v>
      </c>
      <c r="H90" s="21">
        <f t="shared" si="19"/>
        <v>-1.6839741790626306E-3</v>
      </c>
      <c r="I90" s="87">
        <v>73.89</v>
      </c>
      <c r="J90" s="23">
        <f t="shared" si="20"/>
        <v>-9.7829000268024879E-3</v>
      </c>
      <c r="K90" s="86">
        <v>54.65</v>
      </c>
      <c r="L90" s="21">
        <f t="shared" si="21"/>
        <v>-6.8677573278800308E-2</v>
      </c>
    </row>
    <row r="91" spans="2:14" ht="15" hidden="1" customHeight="1" outlineLevel="1" x14ac:dyDescent="0.25">
      <c r="B91" s="19" t="s">
        <v>44</v>
      </c>
      <c r="C91" s="86">
        <v>65.27324590998569</v>
      </c>
      <c r="D91" s="21">
        <f t="shared" si="15"/>
        <v>-6.6156871770760572E-3</v>
      </c>
      <c r="E91" s="87">
        <v>66.69</v>
      </c>
      <c r="F91" s="23">
        <f t="shared" si="15"/>
        <v>-4.5239799570508166E-2</v>
      </c>
      <c r="G91" s="86">
        <v>67.13</v>
      </c>
      <c r="H91" s="21">
        <f t="shared" si="19"/>
        <v>-1.7849305047549335E-2</v>
      </c>
      <c r="I91" s="87">
        <v>68.959999999999994</v>
      </c>
      <c r="J91" s="23">
        <f t="shared" si="20"/>
        <v>3.0638170677028898E-2</v>
      </c>
      <c r="K91" s="86">
        <v>47.67</v>
      </c>
      <c r="L91" s="21">
        <f t="shared" si="21"/>
        <v>0.14895155459146792</v>
      </c>
    </row>
    <row r="92" spans="2:14" collapsed="1" x14ac:dyDescent="0.25">
      <c r="B92" s="33">
        <v>2007</v>
      </c>
      <c r="C92" s="91">
        <v>61.934017800105615</v>
      </c>
      <c r="D92" s="35">
        <f t="shared" si="15"/>
        <v>-4.782533547071699E-2</v>
      </c>
      <c r="E92" s="91">
        <v>64.189503599483345</v>
      </c>
      <c r="F92" s="35">
        <f>E92/E105-1</f>
        <v>-4.2822574517340728E-2</v>
      </c>
      <c r="G92" s="91">
        <v>63.166478987473681</v>
      </c>
      <c r="H92" s="35">
        <f>G92/G105-1</f>
        <v>-5.3994960589662244E-2</v>
      </c>
      <c r="I92" s="91">
        <v>64.619079632949976</v>
      </c>
      <c r="J92" s="35">
        <f>I92/I105-1</f>
        <v>-4.7618018101246662E-2</v>
      </c>
      <c r="K92" s="91">
        <v>51.168644894245226</v>
      </c>
      <c r="L92" s="35">
        <f>K92/K105-1</f>
        <v>5.062093020086289E-2</v>
      </c>
    </row>
    <row r="93" spans="2:14" ht="15" hidden="1" customHeight="1" outlineLevel="1" x14ac:dyDescent="0.25">
      <c r="B93" s="19" t="s">
        <v>33</v>
      </c>
      <c r="C93" s="86">
        <v>62.500496916329055</v>
      </c>
      <c r="D93" s="20"/>
      <c r="E93" s="87">
        <v>62.31</v>
      </c>
      <c r="F93" s="23"/>
      <c r="G93" s="86">
        <v>66.11</v>
      </c>
      <c r="H93" s="20"/>
      <c r="I93" s="87">
        <v>65.08</v>
      </c>
      <c r="J93" s="23"/>
      <c r="K93" s="86">
        <v>56.16</v>
      </c>
      <c r="L93" s="20"/>
    </row>
    <row r="94" spans="2:14" ht="15" hidden="1" customHeight="1" outlineLevel="1" x14ac:dyDescent="0.25">
      <c r="B94" s="19" t="s">
        <v>34</v>
      </c>
      <c r="C94" s="86">
        <v>64.607358801951591</v>
      </c>
      <c r="D94" s="20"/>
      <c r="E94" s="87">
        <v>65.040000000000006</v>
      </c>
      <c r="F94" s="23"/>
      <c r="G94" s="86">
        <v>66.84</v>
      </c>
      <c r="H94" s="20"/>
      <c r="I94" s="87">
        <v>66.430000000000007</v>
      </c>
      <c r="J94" s="23"/>
      <c r="K94" s="86">
        <v>58.06</v>
      </c>
      <c r="L94" s="20"/>
    </row>
    <row r="95" spans="2:14" ht="15" hidden="1" customHeight="1" outlineLevel="1" x14ac:dyDescent="0.25">
      <c r="B95" s="19" t="s">
        <v>35</v>
      </c>
      <c r="C95" s="86">
        <v>64.313578962271322</v>
      </c>
      <c r="D95" s="20"/>
      <c r="E95" s="87">
        <v>66.849999999999994</v>
      </c>
      <c r="F95" s="23"/>
      <c r="G95" s="86">
        <v>68.67</v>
      </c>
      <c r="H95" s="20"/>
      <c r="I95" s="87">
        <v>60.05</v>
      </c>
      <c r="J95" s="23"/>
      <c r="K95" s="86">
        <v>49.77</v>
      </c>
      <c r="L95" s="20"/>
    </row>
    <row r="96" spans="2:14" ht="15" hidden="1" customHeight="1" outlineLevel="1" x14ac:dyDescent="0.25">
      <c r="B96" s="19" t="s">
        <v>36</v>
      </c>
      <c r="C96" s="86">
        <v>62.828699399678577</v>
      </c>
      <c r="D96" s="20"/>
      <c r="E96" s="87">
        <v>64.66</v>
      </c>
      <c r="F96" s="23"/>
      <c r="G96" s="86">
        <v>63.63</v>
      </c>
      <c r="H96" s="20"/>
      <c r="I96" s="87">
        <v>68.17</v>
      </c>
      <c r="J96" s="23"/>
      <c r="K96" s="86">
        <v>48.3</v>
      </c>
      <c r="L96" s="20"/>
    </row>
    <row r="97" spans="2:12" ht="15" hidden="1" customHeight="1" outlineLevel="1" x14ac:dyDescent="0.25">
      <c r="B97" s="19" t="s">
        <v>37</v>
      </c>
      <c r="C97" s="86">
        <v>79.292589913958508</v>
      </c>
      <c r="D97" s="20"/>
      <c r="E97" s="87">
        <v>82.44</v>
      </c>
      <c r="F97" s="23"/>
      <c r="G97" s="86">
        <v>79.92</v>
      </c>
      <c r="H97" s="20"/>
      <c r="I97" s="87">
        <v>83.64</v>
      </c>
      <c r="J97" s="23"/>
      <c r="K97" s="86">
        <v>40.409999999999997</v>
      </c>
      <c r="L97" s="20"/>
    </row>
    <row r="98" spans="2:12" ht="15" hidden="1" customHeight="1" outlineLevel="1" x14ac:dyDescent="0.25">
      <c r="B98" s="19" t="s">
        <v>38</v>
      </c>
      <c r="C98" s="86">
        <v>70.232044233573689</v>
      </c>
      <c r="D98" s="20"/>
      <c r="E98" s="87">
        <v>72.569999999999993</v>
      </c>
      <c r="F98" s="23"/>
      <c r="G98" s="86">
        <v>71.22</v>
      </c>
      <c r="H98" s="20"/>
      <c r="I98" s="87">
        <v>75.81</v>
      </c>
      <c r="J98" s="23"/>
      <c r="K98" s="86">
        <v>44.65</v>
      </c>
      <c r="L98" s="20"/>
    </row>
    <row r="99" spans="2:12" ht="15" hidden="1" customHeight="1" outlineLevel="1" x14ac:dyDescent="0.25">
      <c r="B99" s="19" t="s">
        <v>39</v>
      </c>
      <c r="C99" s="86">
        <v>57.496661397088019</v>
      </c>
      <c r="D99" s="20"/>
      <c r="E99" s="87">
        <v>59.2</v>
      </c>
      <c r="F99" s="23"/>
      <c r="G99" s="86">
        <v>58.81</v>
      </c>
      <c r="H99" s="20"/>
      <c r="I99" s="87">
        <v>60.75</v>
      </c>
      <c r="J99" s="23"/>
      <c r="K99" s="86">
        <v>44.6</v>
      </c>
      <c r="L99" s="20"/>
    </row>
    <row r="100" spans="2:12" ht="15" hidden="1" customHeight="1" outlineLevel="1" x14ac:dyDescent="0.25">
      <c r="B100" s="19" t="s">
        <v>40</v>
      </c>
      <c r="C100" s="86">
        <v>52.210201699351792</v>
      </c>
      <c r="D100" s="20"/>
      <c r="E100" s="87">
        <v>53.9</v>
      </c>
      <c r="F100" s="23"/>
      <c r="G100" s="86">
        <v>52.8</v>
      </c>
      <c r="H100" s="20"/>
      <c r="I100" s="87">
        <v>54.45</v>
      </c>
      <c r="J100" s="23"/>
      <c r="K100" s="86">
        <v>42.41</v>
      </c>
      <c r="L100" s="20"/>
    </row>
    <row r="101" spans="2:12" ht="15" hidden="1" customHeight="1" outlineLevel="1" x14ac:dyDescent="0.25">
      <c r="B101" s="19" t="s">
        <v>41</v>
      </c>
      <c r="C101" s="86">
        <v>64.675072727403972</v>
      </c>
      <c r="D101" s="20"/>
      <c r="E101" s="87">
        <v>69.28</v>
      </c>
      <c r="F101" s="23"/>
      <c r="G101" s="86">
        <v>64.290000000000006</v>
      </c>
      <c r="H101" s="20"/>
      <c r="I101" s="87">
        <v>65.22</v>
      </c>
      <c r="J101" s="23"/>
      <c r="K101" s="86">
        <v>47.18</v>
      </c>
      <c r="L101" s="20"/>
    </row>
    <row r="102" spans="2:12" ht="15" hidden="1" customHeight="1" outlineLevel="1" x14ac:dyDescent="0.25">
      <c r="B102" s="19" t="s">
        <v>42</v>
      </c>
      <c r="C102" s="86">
        <v>67.585734274918323</v>
      </c>
      <c r="D102" s="20"/>
      <c r="E102" s="87">
        <v>68.63</v>
      </c>
      <c r="F102" s="23"/>
      <c r="G102" s="86">
        <v>69.349999999999994</v>
      </c>
      <c r="H102" s="20"/>
      <c r="I102" s="87">
        <v>73.37</v>
      </c>
      <c r="J102" s="23"/>
      <c r="K102" s="86">
        <v>53.79</v>
      </c>
      <c r="L102" s="20"/>
    </row>
    <row r="103" spans="2:12" ht="15" hidden="1" customHeight="1" outlineLevel="1" x14ac:dyDescent="0.25">
      <c r="B103" s="19" t="s">
        <v>43</v>
      </c>
      <c r="C103" s="86">
        <v>69.118109974353345</v>
      </c>
      <c r="D103" s="20"/>
      <c r="E103" s="87">
        <v>69.92</v>
      </c>
      <c r="F103" s="23"/>
      <c r="G103" s="86">
        <v>71.260000000000005</v>
      </c>
      <c r="H103" s="20"/>
      <c r="I103" s="87">
        <v>74.62</v>
      </c>
      <c r="J103" s="23"/>
      <c r="K103" s="86">
        <v>58.68</v>
      </c>
      <c r="L103" s="20"/>
    </row>
    <row r="104" spans="2:12" ht="15" hidden="1" customHeight="1" outlineLevel="1" x14ac:dyDescent="0.25">
      <c r="B104" s="19" t="s">
        <v>44</v>
      </c>
      <c r="C104" s="86">
        <v>65.707949146586728</v>
      </c>
      <c r="D104" s="20"/>
      <c r="E104" s="87">
        <v>69.849999999999994</v>
      </c>
      <c r="F104" s="23"/>
      <c r="G104" s="86">
        <v>68.349999999999994</v>
      </c>
      <c r="H104" s="20"/>
      <c r="I104" s="87">
        <v>66.91</v>
      </c>
      <c r="J104" s="23"/>
      <c r="K104" s="86">
        <v>41.49</v>
      </c>
      <c r="L104" s="20"/>
    </row>
    <row r="105" spans="2:12" collapsed="1" x14ac:dyDescent="0.25">
      <c r="B105" s="33">
        <v>2006</v>
      </c>
      <c r="C105" s="91">
        <v>65.044807541401354</v>
      </c>
      <c r="D105" s="34"/>
      <c r="E105" s="91">
        <v>67.06123848158623</v>
      </c>
      <c r="F105" s="35"/>
      <c r="G105" s="91">
        <v>66.771820821215186</v>
      </c>
      <c r="H105" s="35"/>
      <c r="I105" s="91">
        <v>67.849960269218485</v>
      </c>
      <c r="J105" s="35"/>
      <c r="K105" s="91">
        <v>48.703241505442456</v>
      </c>
      <c r="L105" s="35"/>
    </row>
    <row r="106" spans="2:12" ht="15" customHeight="1" x14ac:dyDescent="0.25">
      <c r="B106" s="218" t="s">
        <v>46</v>
      </c>
      <c r="C106" s="218"/>
      <c r="D106" s="218"/>
      <c r="E106" s="218"/>
      <c r="F106" s="218"/>
      <c r="G106" s="218"/>
      <c r="H106" s="218"/>
      <c r="I106" s="37"/>
      <c r="J106" s="37"/>
      <c r="K106" s="37"/>
      <c r="L106" s="37"/>
    </row>
  </sheetData>
  <mergeCells count="7">
    <mergeCell ref="B106:H106"/>
    <mergeCell ref="B5:L5"/>
    <mergeCell ref="C6:D6"/>
    <mergeCell ref="E6:F6"/>
    <mergeCell ref="G6:H6"/>
    <mergeCell ref="I6:J6"/>
    <mergeCell ref="K6:L6"/>
  </mergeCells>
  <hyperlinks>
    <hyperlink ref="N8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92" customWidth="1"/>
    <col min="2" max="2" width="21.7109375" style="92" customWidth="1"/>
    <col min="3" max="4" width="11.140625" style="92" customWidth="1"/>
    <col min="5" max="6" width="10.7109375" style="92" customWidth="1"/>
    <col min="7" max="12" width="11.42578125" style="92"/>
    <col min="13" max="13" width="13.7109375" style="92" customWidth="1"/>
    <col min="14" max="256" width="11.42578125" style="92"/>
    <col min="257" max="257" width="13.28515625" style="92" customWidth="1"/>
    <col min="258" max="258" width="30.85546875" style="92" customWidth="1"/>
    <col min="259" max="261" width="12.7109375" style="92" customWidth="1"/>
    <col min="262" max="262" width="10.7109375" style="92" customWidth="1"/>
    <col min="263" max="268" width="11.42578125" style="92"/>
    <col min="269" max="269" width="13.7109375" style="92" customWidth="1"/>
    <col min="270" max="512" width="11.42578125" style="92"/>
    <col min="513" max="513" width="13.28515625" style="92" customWidth="1"/>
    <col min="514" max="514" width="30.85546875" style="92" customWidth="1"/>
    <col min="515" max="517" width="12.7109375" style="92" customWidth="1"/>
    <col min="518" max="518" width="10.7109375" style="92" customWidth="1"/>
    <col min="519" max="524" width="11.42578125" style="92"/>
    <col min="525" max="525" width="13.7109375" style="92" customWidth="1"/>
    <col min="526" max="768" width="11.42578125" style="92"/>
    <col min="769" max="769" width="13.28515625" style="92" customWidth="1"/>
    <col min="770" max="770" width="30.85546875" style="92" customWidth="1"/>
    <col min="771" max="773" width="12.7109375" style="92" customWidth="1"/>
    <col min="774" max="774" width="10.7109375" style="92" customWidth="1"/>
    <col min="775" max="780" width="11.42578125" style="92"/>
    <col min="781" max="781" width="13.7109375" style="92" customWidth="1"/>
    <col min="782" max="1024" width="11.42578125" style="92"/>
    <col min="1025" max="1025" width="13.28515625" style="92" customWidth="1"/>
    <col min="1026" max="1026" width="30.85546875" style="92" customWidth="1"/>
    <col min="1027" max="1029" width="12.7109375" style="92" customWidth="1"/>
    <col min="1030" max="1030" width="10.7109375" style="92" customWidth="1"/>
    <col min="1031" max="1036" width="11.42578125" style="92"/>
    <col min="1037" max="1037" width="13.7109375" style="92" customWidth="1"/>
    <col min="1038" max="1280" width="11.42578125" style="92"/>
    <col min="1281" max="1281" width="13.28515625" style="92" customWidth="1"/>
    <col min="1282" max="1282" width="30.85546875" style="92" customWidth="1"/>
    <col min="1283" max="1285" width="12.7109375" style="92" customWidth="1"/>
    <col min="1286" max="1286" width="10.7109375" style="92" customWidth="1"/>
    <col min="1287" max="1292" width="11.42578125" style="92"/>
    <col min="1293" max="1293" width="13.7109375" style="92" customWidth="1"/>
    <col min="1294" max="1536" width="11.42578125" style="92"/>
    <col min="1537" max="1537" width="13.28515625" style="92" customWidth="1"/>
    <col min="1538" max="1538" width="30.85546875" style="92" customWidth="1"/>
    <col min="1539" max="1541" width="12.7109375" style="92" customWidth="1"/>
    <col min="1542" max="1542" width="10.7109375" style="92" customWidth="1"/>
    <col min="1543" max="1548" width="11.42578125" style="92"/>
    <col min="1549" max="1549" width="13.7109375" style="92" customWidth="1"/>
    <col min="1550" max="1792" width="11.42578125" style="92"/>
    <col min="1793" max="1793" width="13.28515625" style="92" customWidth="1"/>
    <col min="1794" max="1794" width="30.85546875" style="92" customWidth="1"/>
    <col min="1795" max="1797" width="12.7109375" style="92" customWidth="1"/>
    <col min="1798" max="1798" width="10.7109375" style="92" customWidth="1"/>
    <col min="1799" max="1804" width="11.42578125" style="92"/>
    <col min="1805" max="1805" width="13.7109375" style="92" customWidth="1"/>
    <col min="1806" max="2048" width="11.42578125" style="92"/>
    <col min="2049" max="2049" width="13.28515625" style="92" customWidth="1"/>
    <col min="2050" max="2050" width="30.85546875" style="92" customWidth="1"/>
    <col min="2051" max="2053" width="12.7109375" style="92" customWidth="1"/>
    <col min="2054" max="2054" width="10.7109375" style="92" customWidth="1"/>
    <col min="2055" max="2060" width="11.42578125" style="92"/>
    <col min="2061" max="2061" width="13.7109375" style="92" customWidth="1"/>
    <col min="2062" max="2304" width="11.42578125" style="92"/>
    <col min="2305" max="2305" width="13.28515625" style="92" customWidth="1"/>
    <col min="2306" max="2306" width="30.85546875" style="92" customWidth="1"/>
    <col min="2307" max="2309" width="12.7109375" style="92" customWidth="1"/>
    <col min="2310" max="2310" width="10.7109375" style="92" customWidth="1"/>
    <col min="2311" max="2316" width="11.42578125" style="92"/>
    <col min="2317" max="2317" width="13.7109375" style="92" customWidth="1"/>
    <col min="2318" max="2560" width="11.42578125" style="92"/>
    <col min="2561" max="2561" width="13.28515625" style="92" customWidth="1"/>
    <col min="2562" max="2562" width="30.85546875" style="92" customWidth="1"/>
    <col min="2563" max="2565" width="12.7109375" style="92" customWidth="1"/>
    <col min="2566" max="2566" width="10.7109375" style="92" customWidth="1"/>
    <col min="2567" max="2572" width="11.42578125" style="92"/>
    <col min="2573" max="2573" width="13.7109375" style="92" customWidth="1"/>
    <col min="2574" max="2816" width="11.42578125" style="92"/>
    <col min="2817" max="2817" width="13.28515625" style="92" customWidth="1"/>
    <col min="2818" max="2818" width="30.85546875" style="92" customWidth="1"/>
    <col min="2819" max="2821" width="12.7109375" style="92" customWidth="1"/>
    <col min="2822" max="2822" width="10.7109375" style="92" customWidth="1"/>
    <col min="2823" max="2828" width="11.42578125" style="92"/>
    <col min="2829" max="2829" width="13.7109375" style="92" customWidth="1"/>
    <col min="2830" max="3072" width="11.42578125" style="92"/>
    <col min="3073" max="3073" width="13.28515625" style="92" customWidth="1"/>
    <col min="3074" max="3074" width="30.85546875" style="92" customWidth="1"/>
    <col min="3075" max="3077" width="12.7109375" style="92" customWidth="1"/>
    <col min="3078" max="3078" width="10.7109375" style="92" customWidth="1"/>
    <col min="3079" max="3084" width="11.42578125" style="92"/>
    <col min="3085" max="3085" width="13.7109375" style="92" customWidth="1"/>
    <col min="3086" max="3328" width="11.42578125" style="92"/>
    <col min="3329" max="3329" width="13.28515625" style="92" customWidth="1"/>
    <col min="3330" max="3330" width="30.85546875" style="92" customWidth="1"/>
    <col min="3331" max="3333" width="12.7109375" style="92" customWidth="1"/>
    <col min="3334" max="3334" width="10.7109375" style="92" customWidth="1"/>
    <col min="3335" max="3340" width="11.42578125" style="92"/>
    <col min="3341" max="3341" width="13.7109375" style="92" customWidth="1"/>
    <col min="3342" max="3584" width="11.42578125" style="92"/>
    <col min="3585" max="3585" width="13.28515625" style="92" customWidth="1"/>
    <col min="3586" max="3586" width="30.85546875" style="92" customWidth="1"/>
    <col min="3587" max="3589" width="12.7109375" style="92" customWidth="1"/>
    <col min="3590" max="3590" width="10.7109375" style="92" customWidth="1"/>
    <col min="3591" max="3596" width="11.42578125" style="92"/>
    <col min="3597" max="3597" width="13.7109375" style="92" customWidth="1"/>
    <col min="3598" max="3840" width="11.42578125" style="92"/>
    <col min="3841" max="3841" width="13.28515625" style="92" customWidth="1"/>
    <col min="3842" max="3842" width="30.85546875" style="92" customWidth="1"/>
    <col min="3843" max="3845" width="12.7109375" style="92" customWidth="1"/>
    <col min="3846" max="3846" width="10.7109375" style="92" customWidth="1"/>
    <col min="3847" max="3852" width="11.42578125" style="92"/>
    <col min="3853" max="3853" width="13.7109375" style="92" customWidth="1"/>
    <col min="3854" max="4096" width="11.42578125" style="92"/>
    <col min="4097" max="4097" width="13.28515625" style="92" customWidth="1"/>
    <col min="4098" max="4098" width="30.85546875" style="92" customWidth="1"/>
    <col min="4099" max="4101" width="12.7109375" style="92" customWidth="1"/>
    <col min="4102" max="4102" width="10.7109375" style="92" customWidth="1"/>
    <col min="4103" max="4108" width="11.42578125" style="92"/>
    <col min="4109" max="4109" width="13.7109375" style="92" customWidth="1"/>
    <col min="4110" max="4352" width="11.42578125" style="92"/>
    <col min="4353" max="4353" width="13.28515625" style="92" customWidth="1"/>
    <col min="4354" max="4354" width="30.85546875" style="92" customWidth="1"/>
    <col min="4355" max="4357" width="12.7109375" style="92" customWidth="1"/>
    <col min="4358" max="4358" width="10.7109375" style="92" customWidth="1"/>
    <col min="4359" max="4364" width="11.42578125" style="92"/>
    <col min="4365" max="4365" width="13.7109375" style="92" customWidth="1"/>
    <col min="4366" max="4608" width="11.42578125" style="92"/>
    <col min="4609" max="4609" width="13.28515625" style="92" customWidth="1"/>
    <col min="4610" max="4610" width="30.85546875" style="92" customWidth="1"/>
    <col min="4611" max="4613" width="12.7109375" style="92" customWidth="1"/>
    <col min="4614" max="4614" width="10.7109375" style="92" customWidth="1"/>
    <col min="4615" max="4620" width="11.42578125" style="92"/>
    <col min="4621" max="4621" width="13.7109375" style="92" customWidth="1"/>
    <col min="4622" max="4864" width="11.42578125" style="92"/>
    <col min="4865" max="4865" width="13.28515625" style="92" customWidth="1"/>
    <col min="4866" max="4866" width="30.85546875" style="92" customWidth="1"/>
    <col min="4867" max="4869" width="12.7109375" style="92" customWidth="1"/>
    <col min="4870" max="4870" width="10.7109375" style="92" customWidth="1"/>
    <col min="4871" max="4876" width="11.42578125" style="92"/>
    <col min="4877" max="4877" width="13.7109375" style="92" customWidth="1"/>
    <col min="4878" max="5120" width="11.42578125" style="92"/>
    <col min="5121" max="5121" width="13.28515625" style="92" customWidth="1"/>
    <col min="5122" max="5122" width="30.85546875" style="92" customWidth="1"/>
    <col min="5123" max="5125" width="12.7109375" style="92" customWidth="1"/>
    <col min="5126" max="5126" width="10.7109375" style="92" customWidth="1"/>
    <col min="5127" max="5132" width="11.42578125" style="92"/>
    <col min="5133" max="5133" width="13.7109375" style="92" customWidth="1"/>
    <col min="5134" max="5376" width="11.42578125" style="92"/>
    <col min="5377" max="5377" width="13.28515625" style="92" customWidth="1"/>
    <col min="5378" max="5378" width="30.85546875" style="92" customWidth="1"/>
    <col min="5379" max="5381" width="12.7109375" style="92" customWidth="1"/>
    <col min="5382" max="5382" width="10.7109375" style="92" customWidth="1"/>
    <col min="5383" max="5388" width="11.42578125" style="92"/>
    <col min="5389" max="5389" width="13.7109375" style="92" customWidth="1"/>
    <col min="5390" max="5632" width="11.42578125" style="92"/>
    <col min="5633" max="5633" width="13.28515625" style="92" customWidth="1"/>
    <col min="5634" max="5634" width="30.85546875" style="92" customWidth="1"/>
    <col min="5635" max="5637" width="12.7109375" style="92" customWidth="1"/>
    <col min="5638" max="5638" width="10.7109375" style="92" customWidth="1"/>
    <col min="5639" max="5644" width="11.42578125" style="92"/>
    <col min="5645" max="5645" width="13.7109375" style="92" customWidth="1"/>
    <col min="5646" max="5888" width="11.42578125" style="92"/>
    <col min="5889" max="5889" width="13.28515625" style="92" customWidth="1"/>
    <col min="5890" max="5890" width="30.85546875" style="92" customWidth="1"/>
    <col min="5891" max="5893" width="12.7109375" style="92" customWidth="1"/>
    <col min="5894" max="5894" width="10.7109375" style="92" customWidth="1"/>
    <col min="5895" max="5900" width="11.42578125" style="92"/>
    <col min="5901" max="5901" width="13.7109375" style="92" customWidth="1"/>
    <col min="5902" max="6144" width="11.42578125" style="92"/>
    <col min="6145" max="6145" width="13.28515625" style="92" customWidth="1"/>
    <col min="6146" max="6146" width="30.85546875" style="92" customWidth="1"/>
    <col min="6147" max="6149" width="12.7109375" style="92" customWidth="1"/>
    <col min="6150" max="6150" width="10.7109375" style="92" customWidth="1"/>
    <col min="6151" max="6156" width="11.42578125" style="92"/>
    <col min="6157" max="6157" width="13.7109375" style="92" customWidth="1"/>
    <col min="6158" max="6400" width="11.42578125" style="92"/>
    <col min="6401" max="6401" width="13.28515625" style="92" customWidth="1"/>
    <col min="6402" max="6402" width="30.85546875" style="92" customWidth="1"/>
    <col min="6403" max="6405" width="12.7109375" style="92" customWidth="1"/>
    <col min="6406" max="6406" width="10.7109375" style="92" customWidth="1"/>
    <col min="6407" max="6412" width="11.42578125" style="92"/>
    <col min="6413" max="6413" width="13.7109375" style="92" customWidth="1"/>
    <col min="6414" max="6656" width="11.42578125" style="92"/>
    <col min="6657" max="6657" width="13.28515625" style="92" customWidth="1"/>
    <col min="6658" max="6658" width="30.85546875" style="92" customWidth="1"/>
    <col min="6659" max="6661" width="12.7109375" style="92" customWidth="1"/>
    <col min="6662" max="6662" width="10.7109375" style="92" customWidth="1"/>
    <col min="6663" max="6668" width="11.42578125" style="92"/>
    <col min="6669" max="6669" width="13.7109375" style="92" customWidth="1"/>
    <col min="6670" max="6912" width="11.42578125" style="92"/>
    <col min="6913" max="6913" width="13.28515625" style="92" customWidth="1"/>
    <col min="6914" max="6914" width="30.85546875" style="92" customWidth="1"/>
    <col min="6915" max="6917" width="12.7109375" style="92" customWidth="1"/>
    <col min="6918" max="6918" width="10.7109375" style="92" customWidth="1"/>
    <col min="6919" max="6924" width="11.42578125" style="92"/>
    <col min="6925" max="6925" width="13.7109375" style="92" customWidth="1"/>
    <col min="6926" max="7168" width="11.42578125" style="92"/>
    <col min="7169" max="7169" width="13.28515625" style="92" customWidth="1"/>
    <col min="7170" max="7170" width="30.85546875" style="92" customWidth="1"/>
    <col min="7171" max="7173" width="12.7109375" style="92" customWidth="1"/>
    <col min="7174" max="7174" width="10.7109375" style="92" customWidth="1"/>
    <col min="7175" max="7180" width="11.42578125" style="92"/>
    <col min="7181" max="7181" width="13.7109375" style="92" customWidth="1"/>
    <col min="7182" max="7424" width="11.42578125" style="92"/>
    <col min="7425" max="7425" width="13.28515625" style="92" customWidth="1"/>
    <col min="7426" max="7426" width="30.85546875" style="92" customWidth="1"/>
    <col min="7427" max="7429" width="12.7109375" style="92" customWidth="1"/>
    <col min="7430" max="7430" width="10.7109375" style="92" customWidth="1"/>
    <col min="7431" max="7436" width="11.42578125" style="92"/>
    <col min="7437" max="7437" width="13.7109375" style="92" customWidth="1"/>
    <col min="7438" max="7680" width="11.42578125" style="92"/>
    <col min="7681" max="7681" width="13.28515625" style="92" customWidth="1"/>
    <col min="7682" max="7682" width="30.85546875" style="92" customWidth="1"/>
    <col min="7683" max="7685" width="12.7109375" style="92" customWidth="1"/>
    <col min="7686" max="7686" width="10.7109375" style="92" customWidth="1"/>
    <col min="7687" max="7692" width="11.42578125" style="92"/>
    <col min="7693" max="7693" width="13.7109375" style="92" customWidth="1"/>
    <col min="7694" max="7936" width="11.42578125" style="92"/>
    <col min="7937" max="7937" width="13.28515625" style="92" customWidth="1"/>
    <col min="7938" max="7938" width="30.85546875" style="92" customWidth="1"/>
    <col min="7939" max="7941" width="12.7109375" style="92" customWidth="1"/>
    <col min="7942" max="7942" width="10.7109375" style="92" customWidth="1"/>
    <col min="7943" max="7948" width="11.42578125" style="92"/>
    <col min="7949" max="7949" width="13.7109375" style="92" customWidth="1"/>
    <col min="7950" max="8192" width="11.42578125" style="92"/>
    <col min="8193" max="8193" width="13.28515625" style="92" customWidth="1"/>
    <col min="8194" max="8194" width="30.85546875" style="92" customWidth="1"/>
    <col min="8195" max="8197" width="12.7109375" style="92" customWidth="1"/>
    <col min="8198" max="8198" width="10.7109375" style="92" customWidth="1"/>
    <col min="8199" max="8204" width="11.42578125" style="92"/>
    <col min="8205" max="8205" width="13.7109375" style="92" customWidth="1"/>
    <col min="8206" max="8448" width="11.42578125" style="92"/>
    <col min="8449" max="8449" width="13.28515625" style="92" customWidth="1"/>
    <col min="8450" max="8450" width="30.85546875" style="92" customWidth="1"/>
    <col min="8451" max="8453" width="12.7109375" style="92" customWidth="1"/>
    <col min="8454" max="8454" width="10.7109375" style="92" customWidth="1"/>
    <col min="8455" max="8460" width="11.42578125" style="92"/>
    <col min="8461" max="8461" width="13.7109375" style="92" customWidth="1"/>
    <col min="8462" max="8704" width="11.42578125" style="92"/>
    <col min="8705" max="8705" width="13.28515625" style="92" customWidth="1"/>
    <col min="8706" max="8706" width="30.85546875" style="92" customWidth="1"/>
    <col min="8707" max="8709" width="12.7109375" style="92" customWidth="1"/>
    <col min="8710" max="8710" width="10.7109375" style="92" customWidth="1"/>
    <col min="8711" max="8716" width="11.42578125" style="92"/>
    <col min="8717" max="8717" width="13.7109375" style="92" customWidth="1"/>
    <col min="8718" max="8960" width="11.42578125" style="92"/>
    <col min="8961" max="8961" width="13.28515625" style="92" customWidth="1"/>
    <col min="8962" max="8962" width="30.85546875" style="92" customWidth="1"/>
    <col min="8963" max="8965" width="12.7109375" style="92" customWidth="1"/>
    <col min="8966" max="8966" width="10.7109375" style="92" customWidth="1"/>
    <col min="8967" max="8972" width="11.42578125" style="92"/>
    <col min="8973" max="8973" width="13.7109375" style="92" customWidth="1"/>
    <col min="8974" max="9216" width="11.42578125" style="92"/>
    <col min="9217" max="9217" width="13.28515625" style="92" customWidth="1"/>
    <col min="9218" max="9218" width="30.85546875" style="92" customWidth="1"/>
    <col min="9219" max="9221" width="12.7109375" style="92" customWidth="1"/>
    <col min="9222" max="9222" width="10.7109375" style="92" customWidth="1"/>
    <col min="9223" max="9228" width="11.42578125" style="92"/>
    <col min="9229" max="9229" width="13.7109375" style="92" customWidth="1"/>
    <col min="9230" max="9472" width="11.42578125" style="92"/>
    <col min="9473" max="9473" width="13.28515625" style="92" customWidth="1"/>
    <col min="9474" max="9474" width="30.85546875" style="92" customWidth="1"/>
    <col min="9475" max="9477" width="12.7109375" style="92" customWidth="1"/>
    <col min="9478" max="9478" width="10.7109375" style="92" customWidth="1"/>
    <col min="9479" max="9484" width="11.42578125" style="92"/>
    <col min="9485" max="9485" width="13.7109375" style="92" customWidth="1"/>
    <col min="9486" max="9728" width="11.42578125" style="92"/>
    <col min="9729" max="9729" width="13.28515625" style="92" customWidth="1"/>
    <col min="9730" max="9730" width="30.85546875" style="92" customWidth="1"/>
    <col min="9731" max="9733" width="12.7109375" style="92" customWidth="1"/>
    <col min="9734" max="9734" width="10.7109375" style="92" customWidth="1"/>
    <col min="9735" max="9740" width="11.42578125" style="92"/>
    <col min="9741" max="9741" width="13.7109375" style="92" customWidth="1"/>
    <col min="9742" max="9984" width="11.42578125" style="92"/>
    <col min="9985" max="9985" width="13.28515625" style="92" customWidth="1"/>
    <col min="9986" max="9986" width="30.85546875" style="92" customWidth="1"/>
    <col min="9987" max="9989" width="12.7109375" style="92" customWidth="1"/>
    <col min="9990" max="9990" width="10.7109375" style="92" customWidth="1"/>
    <col min="9991" max="9996" width="11.42578125" style="92"/>
    <col min="9997" max="9997" width="13.7109375" style="92" customWidth="1"/>
    <col min="9998" max="10240" width="11.42578125" style="92"/>
    <col min="10241" max="10241" width="13.28515625" style="92" customWidth="1"/>
    <col min="10242" max="10242" width="30.85546875" style="92" customWidth="1"/>
    <col min="10243" max="10245" width="12.7109375" style="92" customWidth="1"/>
    <col min="10246" max="10246" width="10.7109375" style="92" customWidth="1"/>
    <col min="10247" max="10252" width="11.42578125" style="92"/>
    <col min="10253" max="10253" width="13.7109375" style="92" customWidth="1"/>
    <col min="10254" max="10496" width="11.42578125" style="92"/>
    <col min="10497" max="10497" width="13.28515625" style="92" customWidth="1"/>
    <col min="10498" max="10498" width="30.85546875" style="92" customWidth="1"/>
    <col min="10499" max="10501" width="12.7109375" style="92" customWidth="1"/>
    <col min="10502" max="10502" width="10.7109375" style="92" customWidth="1"/>
    <col min="10503" max="10508" width="11.42578125" style="92"/>
    <col min="10509" max="10509" width="13.7109375" style="92" customWidth="1"/>
    <col min="10510" max="10752" width="11.42578125" style="92"/>
    <col min="10753" max="10753" width="13.28515625" style="92" customWidth="1"/>
    <col min="10754" max="10754" width="30.85546875" style="92" customWidth="1"/>
    <col min="10755" max="10757" width="12.7109375" style="92" customWidth="1"/>
    <col min="10758" max="10758" width="10.7109375" style="92" customWidth="1"/>
    <col min="10759" max="10764" width="11.42578125" style="92"/>
    <col min="10765" max="10765" width="13.7109375" style="92" customWidth="1"/>
    <col min="10766" max="11008" width="11.42578125" style="92"/>
    <col min="11009" max="11009" width="13.28515625" style="92" customWidth="1"/>
    <col min="11010" max="11010" width="30.85546875" style="92" customWidth="1"/>
    <col min="11011" max="11013" width="12.7109375" style="92" customWidth="1"/>
    <col min="11014" max="11014" width="10.7109375" style="92" customWidth="1"/>
    <col min="11015" max="11020" width="11.42578125" style="92"/>
    <col min="11021" max="11021" width="13.7109375" style="92" customWidth="1"/>
    <col min="11022" max="11264" width="11.42578125" style="92"/>
    <col min="11265" max="11265" width="13.28515625" style="92" customWidth="1"/>
    <col min="11266" max="11266" width="30.85546875" style="92" customWidth="1"/>
    <col min="11267" max="11269" width="12.7109375" style="92" customWidth="1"/>
    <col min="11270" max="11270" width="10.7109375" style="92" customWidth="1"/>
    <col min="11271" max="11276" width="11.42578125" style="92"/>
    <col min="11277" max="11277" width="13.7109375" style="92" customWidth="1"/>
    <col min="11278" max="11520" width="11.42578125" style="92"/>
    <col min="11521" max="11521" width="13.28515625" style="92" customWidth="1"/>
    <col min="11522" max="11522" width="30.85546875" style="92" customWidth="1"/>
    <col min="11523" max="11525" width="12.7109375" style="92" customWidth="1"/>
    <col min="11526" max="11526" width="10.7109375" style="92" customWidth="1"/>
    <col min="11527" max="11532" width="11.42578125" style="92"/>
    <col min="11533" max="11533" width="13.7109375" style="92" customWidth="1"/>
    <col min="11534" max="11776" width="11.42578125" style="92"/>
    <col min="11777" max="11777" width="13.28515625" style="92" customWidth="1"/>
    <col min="11778" max="11778" width="30.85546875" style="92" customWidth="1"/>
    <col min="11779" max="11781" width="12.7109375" style="92" customWidth="1"/>
    <col min="11782" max="11782" width="10.7109375" style="92" customWidth="1"/>
    <col min="11783" max="11788" width="11.42578125" style="92"/>
    <col min="11789" max="11789" width="13.7109375" style="92" customWidth="1"/>
    <col min="11790" max="12032" width="11.42578125" style="92"/>
    <col min="12033" max="12033" width="13.28515625" style="92" customWidth="1"/>
    <col min="12034" max="12034" width="30.85546875" style="92" customWidth="1"/>
    <col min="12035" max="12037" width="12.7109375" style="92" customWidth="1"/>
    <col min="12038" max="12038" width="10.7109375" style="92" customWidth="1"/>
    <col min="12039" max="12044" width="11.42578125" style="92"/>
    <col min="12045" max="12045" width="13.7109375" style="92" customWidth="1"/>
    <col min="12046" max="12288" width="11.42578125" style="92"/>
    <col min="12289" max="12289" width="13.28515625" style="92" customWidth="1"/>
    <col min="12290" max="12290" width="30.85546875" style="92" customWidth="1"/>
    <col min="12291" max="12293" width="12.7109375" style="92" customWidth="1"/>
    <col min="12294" max="12294" width="10.7109375" style="92" customWidth="1"/>
    <col min="12295" max="12300" width="11.42578125" style="92"/>
    <col min="12301" max="12301" width="13.7109375" style="92" customWidth="1"/>
    <col min="12302" max="12544" width="11.42578125" style="92"/>
    <col min="12545" max="12545" width="13.28515625" style="92" customWidth="1"/>
    <col min="12546" max="12546" width="30.85546875" style="92" customWidth="1"/>
    <col min="12547" max="12549" width="12.7109375" style="92" customWidth="1"/>
    <col min="12550" max="12550" width="10.7109375" style="92" customWidth="1"/>
    <col min="12551" max="12556" width="11.42578125" style="92"/>
    <col min="12557" max="12557" width="13.7109375" style="92" customWidth="1"/>
    <col min="12558" max="12800" width="11.42578125" style="92"/>
    <col min="12801" max="12801" width="13.28515625" style="92" customWidth="1"/>
    <col min="12802" max="12802" width="30.85546875" style="92" customWidth="1"/>
    <col min="12803" max="12805" width="12.7109375" style="92" customWidth="1"/>
    <col min="12806" max="12806" width="10.7109375" style="92" customWidth="1"/>
    <col min="12807" max="12812" width="11.42578125" style="92"/>
    <col min="12813" max="12813" width="13.7109375" style="92" customWidth="1"/>
    <col min="12814" max="13056" width="11.42578125" style="92"/>
    <col min="13057" max="13057" width="13.28515625" style="92" customWidth="1"/>
    <col min="13058" max="13058" width="30.85546875" style="92" customWidth="1"/>
    <col min="13059" max="13061" width="12.7109375" style="92" customWidth="1"/>
    <col min="13062" max="13062" width="10.7109375" style="92" customWidth="1"/>
    <col min="13063" max="13068" width="11.42578125" style="92"/>
    <col min="13069" max="13069" width="13.7109375" style="92" customWidth="1"/>
    <col min="13070" max="13312" width="11.42578125" style="92"/>
    <col min="13313" max="13313" width="13.28515625" style="92" customWidth="1"/>
    <col min="13314" max="13314" width="30.85546875" style="92" customWidth="1"/>
    <col min="13315" max="13317" width="12.7109375" style="92" customWidth="1"/>
    <col min="13318" max="13318" width="10.7109375" style="92" customWidth="1"/>
    <col min="13319" max="13324" width="11.42578125" style="92"/>
    <col min="13325" max="13325" width="13.7109375" style="92" customWidth="1"/>
    <col min="13326" max="13568" width="11.42578125" style="92"/>
    <col min="13569" max="13569" width="13.28515625" style="92" customWidth="1"/>
    <col min="13570" max="13570" width="30.85546875" style="92" customWidth="1"/>
    <col min="13571" max="13573" width="12.7109375" style="92" customWidth="1"/>
    <col min="13574" max="13574" width="10.7109375" style="92" customWidth="1"/>
    <col min="13575" max="13580" width="11.42578125" style="92"/>
    <col min="13581" max="13581" width="13.7109375" style="92" customWidth="1"/>
    <col min="13582" max="13824" width="11.42578125" style="92"/>
    <col min="13825" max="13825" width="13.28515625" style="92" customWidth="1"/>
    <col min="13826" max="13826" width="30.85546875" style="92" customWidth="1"/>
    <col min="13827" max="13829" width="12.7109375" style="92" customWidth="1"/>
    <col min="13830" max="13830" width="10.7109375" style="92" customWidth="1"/>
    <col min="13831" max="13836" width="11.42578125" style="92"/>
    <col min="13837" max="13837" width="13.7109375" style="92" customWidth="1"/>
    <col min="13838" max="14080" width="11.42578125" style="92"/>
    <col min="14081" max="14081" width="13.28515625" style="92" customWidth="1"/>
    <col min="14082" max="14082" width="30.85546875" style="92" customWidth="1"/>
    <col min="14083" max="14085" width="12.7109375" style="92" customWidth="1"/>
    <col min="14086" max="14086" width="10.7109375" style="92" customWidth="1"/>
    <col min="14087" max="14092" width="11.42578125" style="92"/>
    <col min="14093" max="14093" width="13.7109375" style="92" customWidth="1"/>
    <col min="14094" max="14336" width="11.42578125" style="92"/>
    <col min="14337" max="14337" width="13.28515625" style="92" customWidth="1"/>
    <col min="14338" max="14338" width="30.85546875" style="92" customWidth="1"/>
    <col min="14339" max="14341" width="12.7109375" style="92" customWidth="1"/>
    <col min="14342" max="14342" width="10.7109375" style="92" customWidth="1"/>
    <col min="14343" max="14348" width="11.42578125" style="92"/>
    <col min="14349" max="14349" width="13.7109375" style="92" customWidth="1"/>
    <col min="14350" max="14592" width="11.42578125" style="92"/>
    <col min="14593" max="14593" width="13.28515625" style="92" customWidth="1"/>
    <col min="14594" max="14594" width="30.85546875" style="92" customWidth="1"/>
    <col min="14595" max="14597" width="12.7109375" style="92" customWidth="1"/>
    <col min="14598" max="14598" width="10.7109375" style="92" customWidth="1"/>
    <col min="14599" max="14604" width="11.42578125" style="92"/>
    <col min="14605" max="14605" width="13.7109375" style="92" customWidth="1"/>
    <col min="14606" max="14848" width="11.42578125" style="92"/>
    <col min="14849" max="14849" width="13.28515625" style="92" customWidth="1"/>
    <col min="14850" max="14850" width="30.85546875" style="92" customWidth="1"/>
    <col min="14851" max="14853" width="12.7109375" style="92" customWidth="1"/>
    <col min="14854" max="14854" width="10.7109375" style="92" customWidth="1"/>
    <col min="14855" max="14860" width="11.42578125" style="92"/>
    <col min="14861" max="14861" width="13.7109375" style="92" customWidth="1"/>
    <col min="14862" max="15104" width="11.42578125" style="92"/>
    <col min="15105" max="15105" width="13.28515625" style="92" customWidth="1"/>
    <col min="15106" max="15106" width="30.85546875" style="92" customWidth="1"/>
    <col min="15107" max="15109" width="12.7109375" style="92" customWidth="1"/>
    <col min="15110" max="15110" width="10.7109375" style="92" customWidth="1"/>
    <col min="15111" max="15116" width="11.42578125" style="92"/>
    <col min="15117" max="15117" width="13.7109375" style="92" customWidth="1"/>
    <col min="15118" max="15360" width="11.42578125" style="92"/>
    <col min="15361" max="15361" width="13.28515625" style="92" customWidth="1"/>
    <col min="15362" max="15362" width="30.85546875" style="92" customWidth="1"/>
    <col min="15363" max="15365" width="12.7109375" style="92" customWidth="1"/>
    <col min="15366" max="15366" width="10.7109375" style="92" customWidth="1"/>
    <col min="15367" max="15372" width="11.42578125" style="92"/>
    <col min="15373" max="15373" width="13.7109375" style="92" customWidth="1"/>
    <col min="15374" max="15616" width="11.42578125" style="92"/>
    <col min="15617" max="15617" width="13.28515625" style="92" customWidth="1"/>
    <col min="15618" max="15618" width="30.85546875" style="92" customWidth="1"/>
    <col min="15619" max="15621" width="12.7109375" style="92" customWidth="1"/>
    <col min="15622" max="15622" width="10.7109375" style="92" customWidth="1"/>
    <col min="15623" max="15628" width="11.42578125" style="92"/>
    <col min="15629" max="15629" width="13.7109375" style="92" customWidth="1"/>
    <col min="15630" max="15872" width="11.42578125" style="92"/>
    <col min="15873" max="15873" width="13.28515625" style="92" customWidth="1"/>
    <col min="15874" max="15874" width="30.85546875" style="92" customWidth="1"/>
    <col min="15875" max="15877" width="12.7109375" style="92" customWidth="1"/>
    <col min="15878" max="15878" width="10.7109375" style="92" customWidth="1"/>
    <col min="15879" max="15884" width="11.42578125" style="92"/>
    <col min="15885" max="15885" width="13.7109375" style="92" customWidth="1"/>
    <col min="15886" max="16128" width="11.42578125" style="92"/>
    <col min="16129" max="16129" width="13.28515625" style="92" customWidth="1"/>
    <col min="16130" max="16130" width="30.85546875" style="92" customWidth="1"/>
    <col min="16131" max="16133" width="12.7109375" style="92" customWidth="1"/>
    <col min="16134" max="16134" width="10.7109375" style="92" customWidth="1"/>
    <col min="16135" max="16140" width="11.42578125" style="92"/>
    <col min="16141" max="16141" width="13.7109375" style="92" customWidth="1"/>
    <col min="16142" max="16384" width="11.42578125" style="9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25" t="s">
        <v>94</v>
      </c>
      <c r="C5" s="225"/>
      <c r="D5" s="225"/>
      <c r="E5" s="225"/>
    </row>
    <row r="6" spans="2:6" ht="45.75" customHeight="1" x14ac:dyDescent="0.25">
      <c r="B6" s="93" t="s">
        <v>48</v>
      </c>
      <c r="C6" s="40" t="str">
        <f>actualizaciones!A3</f>
        <v>I semestre 2012</v>
      </c>
      <c r="D6" s="40" t="str">
        <f>actualizaciones!A2</f>
        <v>I semestre 2013</v>
      </c>
      <c r="E6" s="94" t="s">
        <v>95</v>
      </c>
    </row>
    <row r="7" spans="2:6" ht="15" customHeight="1" x14ac:dyDescent="0.25">
      <c r="B7" s="95" t="s">
        <v>51</v>
      </c>
      <c r="C7" s="96"/>
      <c r="D7" s="96"/>
      <c r="E7" s="96"/>
    </row>
    <row r="8" spans="2:6" ht="15" customHeight="1" x14ac:dyDescent="0.2">
      <c r="B8" s="97" t="s">
        <v>96</v>
      </c>
      <c r="C8" s="98">
        <v>62.43507927901733</v>
      </c>
      <c r="D8" s="98">
        <v>61.071909723881078</v>
      </c>
      <c r="E8" s="99">
        <f>D8/C8-1</f>
        <v>-2.1833391914893863E-2</v>
      </c>
    </row>
    <row r="9" spans="2:6" ht="15" customHeight="1" x14ac:dyDescent="0.2">
      <c r="B9" s="100" t="s">
        <v>67</v>
      </c>
      <c r="C9" s="101">
        <v>71.823738625078832</v>
      </c>
      <c r="D9" s="101">
        <v>70.470851559720757</v>
      </c>
      <c r="E9" s="102">
        <f t="shared" ref="E9:E25" si="0">D9/C9-1</f>
        <v>-1.8836210579627033E-2</v>
      </c>
      <c r="F9" s="103"/>
    </row>
    <row r="10" spans="2:6" ht="15" customHeight="1" x14ac:dyDescent="0.2">
      <c r="B10" s="100" t="s">
        <v>73</v>
      </c>
      <c r="C10" s="101">
        <v>51.655718404633731</v>
      </c>
      <c r="D10" s="101">
        <v>50.280743258952477</v>
      </c>
      <c r="E10" s="102">
        <f t="shared" si="0"/>
        <v>-2.6618062591070579E-2</v>
      </c>
      <c r="F10" s="103"/>
    </row>
    <row r="11" spans="2:6" ht="15" customHeight="1" x14ac:dyDescent="0.25">
      <c r="B11" s="95" t="s">
        <v>55</v>
      </c>
      <c r="C11" s="104"/>
      <c r="D11" s="104"/>
      <c r="E11" s="105"/>
    </row>
    <row r="12" spans="2:6" ht="15" customHeight="1" x14ac:dyDescent="0.2">
      <c r="B12" s="97" t="s">
        <v>96</v>
      </c>
      <c r="C12" s="98">
        <v>65.121841417395018</v>
      </c>
      <c r="D12" s="98">
        <v>64.076848200042591</v>
      </c>
      <c r="E12" s="99">
        <f t="shared" si="0"/>
        <v>-1.6046739382791664E-2</v>
      </c>
    </row>
    <row r="13" spans="2:6" ht="15" customHeight="1" x14ac:dyDescent="0.2">
      <c r="B13" s="100" t="s">
        <v>67</v>
      </c>
      <c r="C13" s="101">
        <v>78.324733497351659</v>
      </c>
      <c r="D13" s="101">
        <v>76.312333652200508</v>
      </c>
      <c r="E13" s="102">
        <f t="shared" si="0"/>
        <v>-2.5693031502229013E-2</v>
      </c>
      <c r="F13" s="103"/>
    </row>
    <row r="14" spans="2:6" ht="15" customHeight="1" x14ac:dyDescent="0.2">
      <c r="B14" s="100" t="s">
        <v>73</v>
      </c>
      <c r="C14" s="101">
        <v>48.370014329181124</v>
      </c>
      <c r="D14" s="101">
        <v>47.993353485303565</v>
      </c>
      <c r="E14" s="102">
        <f t="shared" si="0"/>
        <v>-7.787073233309405E-3</v>
      </c>
      <c r="F14" s="103"/>
    </row>
    <row r="15" spans="2:6" ht="15" customHeight="1" x14ac:dyDescent="0.25">
      <c r="B15" s="95" t="s">
        <v>56</v>
      </c>
      <c r="C15" s="104"/>
      <c r="D15" s="104"/>
      <c r="E15" s="105"/>
      <c r="F15" s="103"/>
    </row>
    <row r="16" spans="2:6" ht="15" customHeight="1" x14ac:dyDescent="0.2">
      <c r="B16" s="97" t="s">
        <v>96</v>
      </c>
      <c r="C16" s="98">
        <v>64.950042256747253</v>
      </c>
      <c r="D16" s="98">
        <v>65.73289627976682</v>
      </c>
      <c r="E16" s="99">
        <f t="shared" si="0"/>
        <v>1.2053171881319935E-2</v>
      </c>
    </row>
    <row r="17" spans="2:12" ht="15" customHeight="1" x14ac:dyDescent="0.2">
      <c r="B17" s="100" t="s">
        <v>67</v>
      </c>
      <c r="C17" s="101">
        <v>75.04778183976056</v>
      </c>
      <c r="D17" s="101">
        <v>78.300354882052901</v>
      </c>
      <c r="E17" s="102">
        <f t="shared" si="0"/>
        <v>4.3340029012944425E-2</v>
      </c>
      <c r="F17" s="103"/>
    </row>
    <row r="18" spans="2:12" ht="15" customHeight="1" x14ac:dyDescent="0.2">
      <c r="B18" s="100" t="s">
        <v>73</v>
      </c>
      <c r="C18" s="101">
        <v>57.733459891986598</v>
      </c>
      <c r="D18" s="101">
        <v>56.869616939709722</v>
      </c>
      <c r="E18" s="102">
        <f t="shared" si="0"/>
        <v>-1.4962604941623714E-2</v>
      </c>
      <c r="F18" s="103"/>
    </row>
    <row r="19" spans="2:12" ht="15" customHeight="1" x14ac:dyDescent="0.25">
      <c r="B19" s="95" t="s">
        <v>57</v>
      </c>
      <c r="C19" s="104"/>
      <c r="D19" s="104"/>
      <c r="E19" s="105"/>
      <c r="F19" s="103"/>
    </row>
    <row r="20" spans="2:12" ht="15" customHeight="1" x14ac:dyDescent="0.2">
      <c r="B20" s="97" t="s">
        <v>96</v>
      </c>
      <c r="C20" s="98">
        <v>62.352816047214731</v>
      </c>
      <c r="D20" s="98">
        <v>59.237470073572347</v>
      </c>
      <c r="E20" s="99">
        <f t="shared" si="0"/>
        <v>-4.9963196069338522E-2</v>
      </c>
    </row>
    <row r="21" spans="2:12" ht="15" customHeight="1" x14ac:dyDescent="0.2">
      <c r="B21" s="100" t="s">
        <v>67</v>
      </c>
      <c r="C21" s="101">
        <v>68.435342163948519</v>
      </c>
      <c r="D21" s="101">
        <v>64.928820869319907</v>
      </c>
      <c r="E21" s="102">
        <f t="shared" si="0"/>
        <v>-5.1238456384540942E-2</v>
      </c>
      <c r="F21" s="103"/>
    </row>
    <row r="22" spans="2:12" ht="15" customHeight="1" x14ac:dyDescent="0.2">
      <c r="B22" s="100" t="s">
        <v>73</v>
      </c>
      <c r="C22" s="101">
        <v>49.788406038406038</v>
      </c>
      <c r="D22" s="101">
        <v>47.830728260275272</v>
      </c>
      <c r="E22" s="102">
        <f t="shared" si="0"/>
        <v>-3.9319952854498741E-2</v>
      </c>
      <c r="F22" s="103"/>
    </row>
    <row r="23" spans="2:12" ht="15" customHeight="1" x14ac:dyDescent="0.25">
      <c r="B23" s="95" t="s">
        <v>58</v>
      </c>
      <c r="C23" s="104"/>
      <c r="D23" s="104"/>
      <c r="E23" s="105"/>
      <c r="F23" s="103"/>
    </row>
    <row r="24" spans="2:12" ht="15" customHeight="1" x14ac:dyDescent="0.2">
      <c r="B24" s="97" t="s">
        <v>96</v>
      </c>
      <c r="C24" s="98">
        <v>42.59417112275969</v>
      </c>
      <c r="D24" s="98">
        <v>41.582710432239196</v>
      </c>
      <c r="E24" s="99">
        <f t="shared" si="0"/>
        <v>-2.3746457880478244E-2</v>
      </c>
    </row>
    <row r="25" spans="2:12" ht="15" customHeight="1" x14ac:dyDescent="0.2">
      <c r="B25" s="100" t="s">
        <v>67</v>
      </c>
      <c r="C25" s="101">
        <v>42.59417112275969</v>
      </c>
      <c r="D25" s="101">
        <v>41.582710432239196</v>
      </c>
      <c r="E25" s="102">
        <f t="shared" si="0"/>
        <v>-2.3746457880478244E-2</v>
      </c>
    </row>
    <row r="26" spans="2:12" ht="15" customHeight="1" x14ac:dyDescent="0.2">
      <c r="B26" s="100" t="s">
        <v>73</v>
      </c>
      <c r="C26" s="101" t="s">
        <v>86</v>
      </c>
      <c r="D26" s="101" t="s">
        <v>86</v>
      </c>
      <c r="E26" s="102" t="s">
        <v>86</v>
      </c>
    </row>
    <row r="27" spans="2:12" ht="15" customHeight="1" x14ac:dyDescent="0.25">
      <c r="B27" s="226" t="s">
        <v>74</v>
      </c>
      <c r="C27" s="226"/>
      <c r="D27" s="226"/>
      <c r="E27" s="226"/>
    </row>
    <row r="28" spans="2:12" ht="15" customHeight="1" thickBot="1" x14ac:dyDescent="0.25">
      <c r="B28" s="106"/>
      <c r="C28" s="107"/>
      <c r="D28" s="107"/>
    </row>
    <row r="29" spans="2:12" ht="30" customHeight="1" thickBot="1" x14ac:dyDescent="0.3">
      <c r="B29" s="108"/>
      <c r="C29" s="108"/>
      <c r="D29" s="108"/>
      <c r="E29" s="36" t="s">
        <v>45</v>
      </c>
      <c r="F29" s="108"/>
      <c r="G29" s="108"/>
      <c r="H29" s="108"/>
      <c r="I29" s="108"/>
      <c r="J29" s="108"/>
      <c r="K29" s="108"/>
      <c r="L29" s="10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09"/>
    </row>
    <row r="4" spans="21:21" x14ac:dyDescent="0.25">
      <c r="U4" s="109"/>
    </row>
    <row r="5" spans="21:21" x14ac:dyDescent="0.25">
      <c r="U5" s="109"/>
    </row>
    <row r="8" spans="21:21" ht="25.5" customHeight="1" x14ac:dyDescent="0.25"/>
    <row r="9" spans="21:21" ht="25.5" customHeight="1" x14ac:dyDescent="0.25"/>
    <row r="11" spans="21:21" x14ac:dyDescent="0.25">
      <c r="U11" s="109"/>
    </row>
    <row r="12" spans="21:21" x14ac:dyDescent="0.25">
      <c r="U12" s="109"/>
    </row>
    <row r="15" spans="21:21" x14ac:dyDescent="0.25">
      <c r="U15" s="109"/>
    </row>
    <row r="16" spans="21:21" x14ac:dyDescent="0.25">
      <c r="U16" s="109"/>
    </row>
    <row r="17" spans="2:21" x14ac:dyDescent="0.25">
      <c r="U17" s="109"/>
    </row>
    <row r="19" spans="2:21" x14ac:dyDescent="0.25">
      <c r="U19" s="109"/>
    </row>
    <row r="20" spans="2:21" x14ac:dyDescent="0.25">
      <c r="U20" s="109"/>
    </row>
    <row r="21" spans="2:21" x14ac:dyDescent="0.25">
      <c r="U21" s="109"/>
    </row>
    <row r="23" spans="2:21" x14ac:dyDescent="0.25">
      <c r="U23" s="109"/>
    </row>
    <row r="24" spans="2:21" ht="16.5" customHeight="1" x14ac:dyDescent="0.25">
      <c r="U24" s="109"/>
    </row>
    <row r="25" spans="2:21" x14ac:dyDescent="0.25">
      <c r="U25" s="109"/>
    </row>
    <row r="26" spans="2:21" ht="15" customHeight="1" thickBot="1" x14ac:dyDescent="0.3"/>
    <row r="27" spans="2:21" ht="30" customHeight="1" thickBot="1" x14ac:dyDescent="0.3">
      <c r="I27" s="36" t="s">
        <v>60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L24" sqref="L24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4" width="11.140625" style="38" customWidth="1"/>
    <col min="5" max="5" width="10.7109375" style="38" customWidth="1"/>
    <col min="6" max="6" width="11.42578125" style="38"/>
    <col min="7" max="7" width="23.7109375" style="38" customWidth="1"/>
    <col min="8" max="9" width="11.140625" style="38" customWidth="1"/>
    <col min="10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97</v>
      </c>
      <c r="C5" s="222"/>
      <c r="D5" s="222"/>
      <c r="E5" s="222"/>
      <c r="G5" s="222" t="s">
        <v>98</v>
      </c>
      <c r="H5" s="222"/>
      <c r="I5" s="222"/>
      <c r="J5" s="222"/>
    </row>
    <row r="6" spans="2:10" ht="45" customHeight="1" x14ac:dyDescent="0.25">
      <c r="B6" s="59" t="s">
        <v>63</v>
      </c>
      <c r="C6" s="40" t="str">
        <f>actualizaciones!$A$3</f>
        <v>I semestre 2012</v>
      </c>
      <c r="D6" s="40" t="str">
        <f>actualizaciones!$A$2</f>
        <v>I semestre 2013</v>
      </c>
      <c r="E6" s="61" t="s">
        <v>50</v>
      </c>
      <c r="G6" s="59" t="s">
        <v>63</v>
      </c>
      <c r="H6" s="40" t="str">
        <f>actualizaciones!$A$3</f>
        <v>I semestre 2012</v>
      </c>
      <c r="I6" s="40" t="str">
        <f>actualizaciones!$A$2</f>
        <v>I semestre 2013</v>
      </c>
      <c r="J6" s="61" t="s">
        <v>50</v>
      </c>
    </row>
    <row r="7" spans="2:10" ht="15" customHeight="1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ht="15" customHeight="1" x14ac:dyDescent="0.2">
      <c r="B8" s="62" t="s">
        <v>99</v>
      </c>
      <c r="C8" s="110">
        <v>65.121841417395018</v>
      </c>
      <c r="D8" s="110">
        <v>64.076848200042591</v>
      </c>
      <c r="E8" s="47">
        <f>D8/C8-1</f>
        <v>-1.6046739382791664E-2</v>
      </c>
      <c r="G8" s="62" t="s">
        <v>99</v>
      </c>
      <c r="H8" s="110">
        <v>64.950042256747253</v>
      </c>
      <c r="I8" s="110">
        <v>65.73289627976682</v>
      </c>
      <c r="J8" s="47">
        <f>I8/H8-1</f>
        <v>1.2053171881319935E-2</v>
      </c>
    </row>
    <row r="9" spans="2:10" ht="15" customHeight="1" x14ac:dyDescent="0.25">
      <c r="B9" s="43" t="s">
        <v>66</v>
      </c>
      <c r="C9" s="111"/>
      <c r="D9" s="111"/>
      <c r="E9" s="50"/>
      <c r="G9" s="43" t="s">
        <v>66</v>
      </c>
      <c r="H9" s="111"/>
      <c r="I9" s="111"/>
      <c r="J9" s="50"/>
    </row>
    <row r="10" spans="2:10" ht="15" customHeight="1" x14ac:dyDescent="0.2">
      <c r="B10" s="64" t="s">
        <v>67</v>
      </c>
      <c r="C10" s="112">
        <v>78.324733497351659</v>
      </c>
      <c r="D10" s="112">
        <v>76.312333652200508</v>
      </c>
      <c r="E10" s="66">
        <f>D10/C10-1</f>
        <v>-2.5693031502229013E-2</v>
      </c>
      <c r="G10" s="64" t="s">
        <v>67</v>
      </c>
      <c r="H10" s="112">
        <v>75.04778183976056</v>
      </c>
      <c r="I10" s="112">
        <v>78.300354882052901</v>
      </c>
      <c r="J10" s="66">
        <f>I10/H10-1</f>
        <v>4.3340029012944425E-2</v>
      </c>
    </row>
    <row r="11" spans="2:10" ht="15" customHeight="1" x14ac:dyDescent="0.2">
      <c r="B11" s="67" t="s">
        <v>68</v>
      </c>
      <c r="C11" s="113">
        <v>80.029209040554264</v>
      </c>
      <c r="D11" s="113">
        <v>77.52872718106002</v>
      </c>
      <c r="E11" s="54">
        <f>D11/C11-1</f>
        <v>-3.1244615428188793E-2</v>
      </c>
      <c r="G11" s="67" t="s">
        <v>68</v>
      </c>
      <c r="H11" s="113">
        <v>68.125888621656458</v>
      </c>
      <c r="I11" s="113">
        <v>75.804178051534208</v>
      </c>
      <c r="J11" s="54">
        <f>I11/H11-1</f>
        <v>0.11270736551445015</v>
      </c>
    </row>
    <row r="12" spans="2:10" ht="15" customHeight="1" x14ac:dyDescent="0.2">
      <c r="B12" s="67" t="s">
        <v>69</v>
      </c>
      <c r="C12" s="113">
        <v>81.132147893365016</v>
      </c>
      <c r="D12" s="113">
        <v>80.404331663860305</v>
      </c>
      <c r="E12" s="54">
        <f>D12/C12-1</f>
        <v>-8.970750169973396E-3</v>
      </c>
      <c r="G12" s="67" t="s">
        <v>69</v>
      </c>
      <c r="H12" s="113">
        <v>82.808949441031729</v>
      </c>
      <c r="I12" s="113">
        <v>85.404422895646036</v>
      </c>
      <c r="J12" s="54">
        <f>I12/H12-1</f>
        <v>3.1342910061460838E-2</v>
      </c>
    </row>
    <row r="13" spans="2:10" ht="15" customHeight="1" x14ac:dyDescent="0.2">
      <c r="B13" s="67" t="s">
        <v>70</v>
      </c>
      <c r="C13" s="113">
        <v>66.574459428240417</v>
      </c>
      <c r="D13" s="113">
        <v>62.489323119682744</v>
      </c>
      <c r="E13" s="54">
        <f>D13/C13-1</f>
        <v>-6.1361914819015206E-2</v>
      </c>
      <c r="G13" s="67" t="s">
        <v>70</v>
      </c>
      <c r="H13" s="113">
        <v>64.966775563598929</v>
      </c>
      <c r="I13" s="113">
        <v>69.943164088217415</v>
      </c>
      <c r="J13" s="54">
        <f>I13/H13-1</f>
        <v>7.6598976653025952E-2</v>
      </c>
    </row>
    <row r="14" spans="2:10" ht="15" customHeight="1" x14ac:dyDescent="0.2">
      <c r="B14" s="67" t="s">
        <v>71</v>
      </c>
      <c r="C14" s="113">
        <v>89.678419739769438</v>
      </c>
      <c r="D14" s="113">
        <v>73.588717254857741</v>
      </c>
      <c r="E14" s="54">
        <f>D14/C14-1</f>
        <v>-0.17941554424800421</v>
      </c>
      <c r="G14" s="67" t="s">
        <v>71</v>
      </c>
      <c r="H14" s="113">
        <v>62.966150315547907</v>
      </c>
      <c r="I14" s="113">
        <v>51.326251149038598</v>
      </c>
      <c r="J14" s="54">
        <f>I14/H14-1</f>
        <v>-0.18485962867631645</v>
      </c>
    </row>
    <row r="15" spans="2:10" ht="15" customHeight="1" x14ac:dyDescent="0.25">
      <c r="B15" s="43" t="s">
        <v>72</v>
      </c>
      <c r="C15" s="111"/>
      <c r="D15" s="111"/>
      <c r="E15" s="50"/>
      <c r="G15" s="43" t="s">
        <v>72</v>
      </c>
      <c r="H15" s="111"/>
      <c r="I15" s="111"/>
      <c r="J15" s="50"/>
    </row>
    <row r="16" spans="2:10" ht="15" customHeight="1" x14ac:dyDescent="0.2">
      <c r="B16" s="64" t="s">
        <v>73</v>
      </c>
      <c r="C16" s="112">
        <v>48.370014329181124</v>
      </c>
      <c r="D16" s="112">
        <v>47.993353485303565</v>
      </c>
      <c r="E16" s="66">
        <f>D16/C16-1</f>
        <v>-7.787073233309405E-3</v>
      </c>
      <c r="G16" s="64" t="s">
        <v>73</v>
      </c>
      <c r="H16" s="112">
        <v>57.733459891986598</v>
      </c>
      <c r="I16" s="112">
        <v>56.869616939709722</v>
      </c>
      <c r="J16" s="66">
        <f>I16/H16-1</f>
        <v>-1.4962604941623714E-2</v>
      </c>
    </row>
    <row r="17" spans="2:12" ht="15" customHeight="1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thickBot="1" x14ac:dyDescent="0.3"/>
    <row r="19" spans="2:12" ht="54" customHeight="1" thickBot="1" x14ac:dyDescent="0.3">
      <c r="B19" s="222" t="s">
        <v>100</v>
      </c>
      <c r="C19" s="222"/>
      <c r="D19" s="222"/>
      <c r="E19" s="222"/>
      <c r="G19" s="222" t="s">
        <v>101</v>
      </c>
      <c r="H19" s="222"/>
      <c r="I19" s="222"/>
      <c r="J19" s="222"/>
      <c r="L19" s="36" t="s">
        <v>45</v>
      </c>
    </row>
    <row r="20" spans="2:12" ht="41.25" customHeight="1" x14ac:dyDescent="0.25">
      <c r="B20" s="59" t="s">
        <v>63</v>
      </c>
      <c r="C20" s="40" t="str">
        <f>actualizaciones!$A$3</f>
        <v>I semestre 2012</v>
      </c>
      <c r="D20" s="40" t="str">
        <f>actualizaciones!$A$2</f>
        <v>I semestre 2013</v>
      </c>
      <c r="E20" s="61" t="s">
        <v>50</v>
      </c>
      <c r="G20" s="59" t="s">
        <v>63</v>
      </c>
      <c r="H20" s="40" t="str">
        <f>actualizaciones!$A$3</f>
        <v>I semestre 2012</v>
      </c>
      <c r="I20" s="40" t="str">
        <f>actualizaciones!$A$2</f>
        <v>I semestre 2013</v>
      </c>
      <c r="J20" s="61" t="s">
        <v>50</v>
      </c>
    </row>
    <row r="21" spans="2:12" ht="15" customHeight="1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ht="15" customHeight="1" x14ac:dyDescent="0.2">
      <c r="B22" s="62" t="s">
        <v>99</v>
      </c>
      <c r="C22" s="110">
        <v>62.352816047214731</v>
      </c>
      <c r="D22" s="110">
        <v>59.237470073572347</v>
      </c>
      <c r="E22" s="47">
        <f>D22/C22-1</f>
        <v>-4.9963196069338522E-2</v>
      </c>
      <c r="G22" s="62" t="s">
        <v>99</v>
      </c>
      <c r="H22" s="110">
        <v>42.59417112275969</v>
      </c>
      <c r="I22" s="110">
        <v>41.582710432239196</v>
      </c>
      <c r="J22" s="47">
        <f>I22/H22-1</f>
        <v>-2.3746457880478244E-2</v>
      </c>
    </row>
    <row r="23" spans="2:12" ht="15" customHeight="1" x14ac:dyDescent="0.25">
      <c r="B23" s="43" t="s">
        <v>66</v>
      </c>
      <c r="C23" s="111"/>
      <c r="D23" s="111"/>
      <c r="E23" s="50"/>
      <c r="G23" s="43" t="s">
        <v>66</v>
      </c>
      <c r="H23" s="111"/>
      <c r="I23" s="111"/>
      <c r="J23" s="50"/>
    </row>
    <row r="24" spans="2:12" ht="15" customHeight="1" x14ac:dyDescent="0.2">
      <c r="B24" s="64" t="s">
        <v>67</v>
      </c>
      <c r="C24" s="112">
        <v>68.435342163948519</v>
      </c>
      <c r="D24" s="112">
        <v>64.928820869319907</v>
      </c>
      <c r="E24" s="66">
        <f>D24/C24-1</f>
        <v>-5.1238456384540942E-2</v>
      </c>
      <c r="G24" s="64" t="s">
        <v>67</v>
      </c>
      <c r="H24" s="112">
        <v>42.59417112275969</v>
      </c>
      <c r="I24" s="112">
        <v>41.582710432239196</v>
      </c>
      <c r="J24" s="66">
        <f>I24/H24-1</f>
        <v>-2.3746457880478244E-2</v>
      </c>
    </row>
    <row r="25" spans="2:12" ht="15" customHeight="1" x14ac:dyDescent="0.2">
      <c r="B25" s="67" t="s">
        <v>77</v>
      </c>
      <c r="C25" s="113">
        <v>70.924568109791451</v>
      </c>
      <c r="D25" s="113">
        <v>67.979767769887687</v>
      </c>
      <c r="E25" s="54">
        <f>D25/C25-1</f>
        <v>-4.1520173028691598E-2</v>
      </c>
      <c r="G25" s="67" t="s">
        <v>77</v>
      </c>
      <c r="H25" s="113">
        <v>30.2</v>
      </c>
      <c r="I25" s="113">
        <v>39.1</v>
      </c>
      <c r="J25" s="54">
        <f>I25/H25-1</f>
        <v>0.29470198675496695</v>
      </c>
    </row>
    <row r="26" spans="2:12" ht="15" customHeight="1" x14ac:dyDescent="0.2">
      <c r="B26" s="67" t="s">
        <v>70</v>
      </c>
      <c r="C26" s="113">
        <v>60.385231718842022</v>
      </c>
      <c r="D26" s="113">
        <v>54.25165284198637</v>
      </c>
      <c r="E26" s="54">
        <f>D26/C26-1</f>
        <v>-0.1015741548432576</v>
      </c>
      <c r="G26" s="67" t="s">
        <v>70</v>
      </c>
      <c r="H26" s="113">
        <v>46.368967690663453</v>
      </c>
      <c r="I26" s="113">
        <v>46.554194623937391</v>
      </c>
      <c r="J26" s="54">
        <f>I26/H26-1</f>
        <v>3.9946313773819853E-3</v>
      </c>
    </row>
    <row r="27" spans="2:12" ht="15" customHeight="1" x14ac:dyDescent="0.2">
      <c r="B27" s="67" t="s">
        <v>71</v>
      </c>
      <c r="C27" s="113">
        <v>28.738980799420361</v>
      </c>
      <c r="D27" s="113">
        <v>25.824175824175825</v>
      </c>
      <c r="E27" s="54">
        <f>D27/C27-1</f>
        <v>-0.10142339408582379</v>
      </c>
      <c r="G27" s="67" t="s">
        <v>78</v>
      </c>
      <c r="H27" s="113">
        <v>60.943695479777951</v>
      </c>
      <c r="I27" s="113">
        <v>36.90265990772911</v>
      </c>
      <c r="J27" s="54">
        <f>I27/H27-1</f>
        <v>-0.39447945161162767</v>
      </c>
    </row>
    <row r="28" spans="2:12" ht="15" customHeight="1" x14ac:dyDescent="0.2">
      <c r="B28" s="43" t="s">
        <v>72</v>
      </c>
      <c r="C28" s="111"/>
      <c r="D28" s="111"/>
      <c r="E28" s="50"/>
      <c r="G28" s="67" t="s">
        <v>79</v>
      </c>
      <c r="H28" s="113">
        <v>49.007017079306237</v>
      </c>
      <c r="I28" s="113">
        <v>47.527125074885177</v>
      </c>
      <c r="J28" s="54">
        <f>I28/H28-1</f>
        <v>-3.0197553179500902E-2</v>
      </c>
    </row>
    <row r="29" spans="2:12" ht="15" customHeight="1" x14ac:dyDescent="0.2">
      <c r="B29" s="64" t="s">
        <v>73</v>
      </c>
      <c r="C29" s="112">
        <v>49.788406038406038</v>
      </c>
      <c r="D29" s="112">
        <v>47.830728260275272</v>
      </c>
      <c r="E29" s="66">
        <f>D29/C29-1</f>
        <v>-3.9319952854498741E-2</v>
      </c>
      <c r="G29" s="43" t="s">
        <v>72</v>
      </c>
      <c r="H29" s="111"/>
      <c r="I29" s="111"/>
      <c r="J29" s="50"/>
    </row>
    <row r="30" spans="2:12" ht="15" customHeight="1" x14ac:dyDescent="0.2">
      <c r="B30" s="224" t="s">
        <v>74</v>
      </c>
      <c r="C30" s="224"/>
      <c r="D30" s="224"/>
      <c r="E30" s="224"/>
      <c r="G30" s="64" t="s">
        <v>73</v>
      </c>
      <c r="H30" s="112">
        <v>0</v>
      </c>
      <c r="I30" s="112">
        <v>0</v>
      </c>
      <c r="J30" s="66" t="str">
        <f>IFERROR((I30-H30)/H30,"-")</f>
        <v>-</v>
      </c>
    </row>
    <row r="31" spans="2:12" ht="15" customHeight="1" x14ac:dyDescent="0.2">
      <c r="G31" s="224" t="s">
        <v>74</v>
      </c>
      <c r="H31" s="224"/>
      <c r="I31" s="224"/>
      <c r="J31" s="224"/>
    </row>
    <row r="34" spans="2:5" ht="36" customHeight="1" x14ac:dyDescent="0.25">
      <c r="B34" s="222" t="s">
        <v>102</v>
      </c>
      <c r="C34" s="222"/>
      <c r="D34" s="222"/>
      <c r="E34" s="222"/>
    </row>
    <row r="35" spans="2:5" ht="18" customHeight="1" x14ac:dyDescent="0.25">
      <c r="B35" s="227"/>
      <c r="C35" s="227"/>
      <c r="D35" s="227"/>
      <c r="E35" s="227"/>
    </row>
    <row r="36" spans="2:5" ht="41.25" customHeight="1" x14ac:dyDescent="0.25">
      <c r="B36" s="59" t="s">
        <v>63</v>
      </c>
      <c r="C36" s="40" t="str">
        <f>actualizaciones!$A$3</f>
        <v>I semestre 2012</v>
      </c>
      <c r="D36" s="40" t="str">
        <f>actualizaciones!$A$2</f>
        <v>I semestre 2013</v>
      </c>
      <c r="E36" s="61" t="s">
        <v>50</v>
      </c>
    </row>
    <row r="37" spans="2:5" ht="15" customHeight="1" x14ac:dyDescent="0.25">
      <c r="B37" s="43" t="s">
        <v>64</v>
      </c>
      <c r="C37" s="44"/>
      <c r="D37" s="44"/>
      <c r="E37" s="44"/>
    </row>
    <row r="38" spans="2:5" ht="15" customHeight="1" x14ac:dyDescent="0.2">
      <c r="B38" s="62" t="s">
        <v>99</v>
      </c>
      <c r="C38" s="110">
        <v>62.43507927901733</v>
      </c>
      <c r="D38" s="110">
        <v>61.071909723881078</v>
      </c>
      <c r="E38" s="47">
        <f>D38/C38-1</f>
        <v>-2.1833391914893863E-2</v>
      </c>
    </row>
    <row r="39" spans="2:5" ht="15" customHeight="1" x14ac:dyDescent="0.25">
      <c r="B39" s="43" t="s">
        <v>66</v>
      </c>
      <c r="C39" s="111"/>
      <c r="D39" s="111"/>
      <c r="E39" s="50"/>
    </row>
    <row r="40" spans="2:5" ht="15" customHeight="1" x14ac:dyDescent="0.2">
      <c r="B40" s="64" t="s">
        <v>67</v>
      </c>
      <c r="C40" s="112">
        <v>71.823738625078832</v>
      </c>
      <c r="D40" s="112">
        <v>70.470851559720757</v>
      </c>
      <c r="E40" s="66">
        <f t="shared" ref="E40:E45" si="0">D40/C40-1</f>
        <v>-1.8836210579627033E-2</v>
      </c>
    </row>
    <row r="41" spans="2:5" ht="15" customHeight="1" x14ac:dyDescent="0.2">
      <c r="B41" s="67" t="s">
        <v>68</v>
      </c>
      <c r="C41" s="113">
        <v>67.405604454523953</v>
      </c>
      <c r="D41" s="113">
        <v>73.372388678528964</v>
      </c>
      <c r="E41" s="54">
        <f t="shared" si="0"/>
        <v>8.8520595168471106E-2</v>
      </c>
    </row>
    <row r="42" spans="2:5" ht="15" customHeight="1" x14ac:dyDescent="0.2">
      <c r="B42" s="67" t="s">
        <v>69</v>
      </c>
      <c r="C42" s="113">
        <v>76.710390542942747</v>
      </c>
      <c r="D42" s="113">
        <v>73.768289298725875</v>
      </c>
      <c r="E42" s="54">
        <f t="shared" si="0"/>
        <v>-3.8353360260496516E-2</v>
      </c>
    </row>
    <row r="43" spans="2:5" ht="15" customHeight="1" x14ac:dyDescent="0.2">
      <c r="B43" s="67" t="s">
        <v>70</v>
      </c>
      <c r="C43" s="113">
        <v>63.211609035825326</v>
      </c>
      <c r="D43" s="113">
        <v>61.789745886821038</v>
      </c>
      <c r="E43" s="54">
        <f t="shared" si="0"/>
        <v>-2.2493702829150308E-2</v>
      </c>
    </row>
    <row r="44" spans="2:5" ht="15" customHeight="1" x14ac:dyDescent="0.2">
      <c r="B44" s="67" t="s">
        <v>78</v>
      </c>
      <c r="C44" s="113">
        <v>53.813857188361546</v>
      </c>
      <c r="D44" s="113">
        <v>51.746976703316015</v>
      </c>
      <c r="E44" s="54">
        <f t="shared" si="0"/>
        <v>-3.8407960199005053E-2</v>
      </c>
    </row>
    <row r="45" spans="2:5" ht="15" customHeight="1" x14ac:dyDescent="0.2">
      <c r="B45" s="67" t="s">
        <v>79</v>
      </c>
      <c r="C45" s="113">
        <v>65.372361371311285</v>
      </c>
      <c r="D45" s="113">
        <v>54.524897676694152</v>
      </c>
      <c r="E45" s="54">
        <f t="shared" si="0"/>
        <v>-0.16593348422897192</v>
      </c>
    </row>
    <row r="46" spans="2:5" ht="15" customHeight="1" x14ac:dyDescent="0.25">
      <c r="B46" s="43" t="s">
        <v>72</v>
      </c>
      <c r="C46" s="111"/>
      <c r="D46" s="111"/>
      <c r="E46" s="50"/>
    </row>
    <row r="47" spans="2:5" ht="15" customHeight="1" x14ac:dyDescent="0.2">
      <c r="B47" s="64" t="s">
        <v>73</v>
      </c>
      <c r="C47" s="112">
        <v>51.655718404633731</v>
      </c>
      <c r="D47" s="112">
        <v>50.280743258952477</v>
      </c>
      <c r="E47" s="66">
        <f>D47/C47-1</f>
        <v>-2.6618062591070579E-2</v>
      </c>
    </row>
    <row r="48" spans="2:5" ht="15" customHeight="1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06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103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104</v>
      </c>
      <c r="E7" s="18" t="s">
        <v>31</v>
      </c>
      <c r="F7" s="18" t="s">
        <v>104</v>
      </c>
      <c r="G7" s="17" t="s">
        <v>31</v>
      </c>
      <c r="H7" s="17" t="s">
        <v>104</v>
      </c>
      <c r="I7" s="18" t="s">
        <v>31</v>
      </c>
      <c r="J7" s="18" t="s">
        <v>104</v>
      </c>
      <c r="K7" s="17" t="s">
        <v>31</v>
      </c>
      <c r="L7" s="17" t="s">
        <v>104</v>
      </c>
      <c r="N7" s="72"/>
      <c r="O7" s="72"/>
      <c r="P7" s="72"/>
    </row>
    <row r="8" spans="2:18" x14ac:dyDescent="0.25">
      <c r="B8" s="73" t="s">
        <v>39</v>
      </c>
      <c r="C8" s="114">
        <v>7.12</v>
      </c>
      <c r="D8" s="114">
        <f t="shared" ref="D8:D13" si="0">C8-C21</f>
        <v>5.790715995515594E-2</v>
      </c>
      <c r="E8" s="115">
        <v>7.7284320279939118</v>
      </c>
      <c r="F8" s="115">
        <f t="shared" ref="F8:F13" si="1">E8-E21</f>
        <v>4.590072936862466E-2</v>
      </c>
      <c r="G8" s="114">
        <v>7.7448733304297326</v>
      </c>
      <c r="H8" s="114">
        <f t="shared" ref="H8:H13" si="2">G8-G21</f>
        <v>4.460333498809721E-2</v>
      </c>
      <c r="I8" s="115">
        <v>5.9850636120068668</v>
      </c>
      <c r="J8" s="115">
        <f t="shared" ref="J8:J13" si="3">I8-I21</f>
        <v>-0.70573901328724009</v>
      </c>
      <c r="K8" s="114">
        <v>1.9747361934837866</v>
      </c>
      <c r="L8" s="114">
        <f t="shared" ref="L8:L12" si="4">K8-K21</f>
        <v>-9.7016958084668259E-2</v>
      </c>
      <c r="N8" s="78"/>
      <c r="O8" s="78"/>
      <c r="P8" s="78"/>
    </row>
    <row r="9" spans="2:18" x14ac:dyDescent="0.25">
      <c r="B9" s="73" t="s">
        <v>40</v>
      </c>
      <c r="C9" s="114">
        <v>7.23</v>
      </c>
      <c r="D9" s="114">
        <f t="shared" si="0"/>
        <v>-2.3816588646178971E-2</v>
      </c>
      <c r="E9" s="115">
        <v>7.8798490311116334</v>
      </c>
      <c r="F9" s="115">
        <f t="shared" si="1"/>
        <v>0.11717156185765543</v>
      </c>
      <c r="G9" s="114">
        <v>7.6327226045176939</v>
      </c>
      <c r="H9" s="114">
        <f t="shared" si="2"/>
        <v>-0.37359070914670944</v>
      </c>
      <c r="I9" s="115">
        <v>6.6519182742414413</v>
      </c>
      <c r="J9" s="115">
        <f t="shared" si="3"/>
        <v>-0.29827994670094604</v>
      </c>
      <c r="K9" s="114">
        <v>2.2465305471367043</v>
      </c>
      <c r="L9" s="114">
        <f t="shared" si="4"/>
        <v>-8.1003989812348909E-2</v>
      </c>
    </row>
    <row r="10" spans="2:18" x14ac:dyDescent="0.25">
      <c r="B10" s="73" t="s">
        <v>41</v>
      </c>
      <c r="C10" s="114">
        <v>7.42</v>
      </c>
      <c r="D10" s="114">
        <f t="shared" si="0"/>
        <v>0.19302062476916149</v>
      </c>
      <c r="E10" s="115">
        <v>7.7735605473792928</v>
      </c>
      <c r="F10" s="115">
        <f t="shared" si="1"/>
        <v>0.30807086603604805</v>
      </c>
      <c r="G10" s="114">
        <v>8.0104702075004752</v>
      </c>
      <c r="H10" s="114">
        <f t="shared" si="2"/>
        <v>0.1759711542924709</v>
      </c>
      <c r="I10" s="115">
        <v>6.9718155673068001</v>
      </c>
      <c r="J10" s="115">
        <f t="shared" si="3"/>
        <v>-0.15063631390243426</v>
      </c>
      <c r="K10" s="114">
        <v>2.1621460061271764</v>
      </c>
      <c r="L10" s="114">
        <f t="shared" si="4"/>
        <v>2.6179510351308277E-2</v>
      </c>
    </row>
    <row r="11" spans="2:18" x14ac:dyDescent="0.25">
      <c r="B11" s="73" t="s">
        <v>42</v>
      </c>
      <c r="C11" s="114">
        <v>7.3883536376115302</v>
      </c>
      <c r="D11" s="114">
        <f t="shared" si="0"/>
        <v>-0.29240229514258154</v>
      </c>
      <c r="E11" s="115">
        <v>7.4982703684144942</v>
      </c>
      <c r="F11" s="115">
        <f t="shared" si="1"/>
        <v>-0.41192007852146073</v>
      </c>
      <c r="G11" s="114">
        <v>7.8147271229338457</v>
      </c>
      <c r="H11" s="114">
        <f t="shared" si="2"/>
        <v>-0.44748770444272523</v>
      </c>
      <c r="I11" s="115">
        <v>8.17</v>
      </c>
      <c r="J11" s="115">
        <f t="shared" si="3"/>
        <v>-0.28124110621036102</v>
      </c>
      <c r="K11" s="114">
        <v>2.1254557814720969</v>
      </c>
      <c r="L11" s="114">
        <f t="shared" si="4"/>
        <v>7.8209505060597095E-2</v>
      </c>
    </row>
    <row r="12" spans="2:18" x14ac:dyDescent="0.25">
      <c r="B12" s="73" t="s">
        <v>43</v>
      </c>
      <c r="C12" s="114">
        <v>8.2899999999999991</v>
      </c>
      <c r="D12" s="114">
        <f t="shared" si="0"/>
        <v>-0.46365301759086819</v>
      </c>
      <c r="E12" s="115">
        <v>8.5610259967428668</v>
      </c>
      <c r="F12" s="115">
        <f t="shared" si="1"/>
        <v>-0.66053071869593971</v>
      </c>
      <c r="G12" s="114">
        <v>9.0422306188435222</v>
      </c>
      <c r="H12" s="114">
        <f t="shared" si="2"/>
        <v>-0.40085776645072535</v>
      </c>
      <c r="I12" s="115">
        <v>9.6024664899516861</v>
      </c>
      <c r="J12" s="115">
        <f t="shared" si="3"/>
        <v>-0.26523645858845413</v>
      </c>
      <c r="K12" s="114">
        <v>2.2842062049146676</v>
      </c>
      <c r="L12" s="114">
        <f t="shared" si="4"/>
        <v>-2.7903105258480387E-2</v>
      </c>
    </row>
    <row r="13" spans="2:18" x14ac:dyDescent="0.25">
      <c r="B13" s="73" t="s">
        <v>44</v>
      </c>
      <c r="C13" s="114">
        <v>8.9797141421041093</v>
      </c>
      <c r="D13" s="114">
        <f t="shared" si="0"/>
        <v>-1.1958030735705449E-2</v>
      </c>
      <c r="E13" s="115">
        <v>9.5773791876667662</v>
      </c>
      <c r="F13" s="115">
        <f t="shared" si="1"/>
        <v>7.8402258251770718E-2</v>
      </c>
      <c r="G13" s="114">
        <v>9.5957141675170305</v>
      </c>
      <c r="H13" s="114">
        <f t="shared" si="2"/>
        <v>-5.5880323997092418E-2</v>
      </c>
      <c r="I13" s="115">
        <v>9.7440203380120316</v>
      </c>
      <c r="J13" s="115">
        <f t="shared" si="3"/>
        <v>6.0779829903733429E-2</v>
      </c>
      <c r="K13" s="114">
        <v>2.1538276649441173</v>
      </c>
      <c r="L13" s="114">
        <f>K13-K26</f>
        <v>-4.2961632714745512E-2</v>
      </c>
    </row>
    <row r="14" spans="2:18" ht="25.5" x14ac:dyDescent="0.25">
      <c r="B14" s="25" t="str">
        <f>actualizaciones!$A$2</f>
        <v>I semestre 2013</v>
      </c>
      <c r="C14" s="116">
        <v>7.7297245509787222</v>
      </c>
      <c r="D14" s="116">
        <v>-0.10654448008059969</v>
      </c>
      <c r="E14" s="116">
        <v>8.1367519963580985</v>
      </c>
      <c r="F14" s="116">
        <v>-0.11461174699048016</v>
      </c>
      <c r="G14" s="116">
        <v>8.2862809746288963</v>
      </c>
      <c r="H14" s="116">
        <v>-0.19754487394661702</v>
      </c>
      <c r="I14" s="116">
        <v>7.8352728084029568</v>
      </c>
      <c r="J14" s="116">
        <v>-0.31536037633434688</v>
      </c>
      <c r="K14" s="116">
        <v>2.1618531618193697</v>
      </c>
      <c r="L14" s="116">
        <v>-2.5531196680562473E-2</v>
      </c>
      <c r="O14" s="72"/>
      <c r="P14" s="72"/>
      <c r="Q14" s="72"/>
      <c r="R14" s="72"/>
    </row>
    <row r="15" spans="2:18" outlineLevel="1" x14ac:dyDescent="0.25">
      <c r="B15" s="73" t="s">
        <v>33</v>
      </c>
      <c r="C15" s="114">
        <v>8.0706126104518088</v>
      </c>
      <c r="D15" s="114">
        <f>C15-C28</f>
        <v>0.19986971954477006</v>
      </c>
      <c r="E15" s="115">
        <v>8.5606227531021695</v>
      </c>
      <c r="F15" s="115">
        <f>E15-E28</f>
        <v>0.47305159248484152</v>
      </c>
      <c r="G15" s="114">
        <v>8.6929475389134439</v>
      </c>
      <c r="H15" s="114">
        <f>G15-G28</f>
        <v>-0.10485029287622183</v>
      </c>
      <c r="I15" s="115">
        <v>8.3763541740423424</v>
      </c>
      <c r="J15" s="115">
        <f>I15-I28</f>
        <v>5.7369402468738784E-2</v>
      </c>
      <c r="K15" s="114">
        <v>2.3650490730643403</v>
      </c>
      <c r="L15" s="114">
        <f>K15-K28</f>
        <v>5.3212469654883687E-2</v>
      </c>
    </row>
    <row r="16" spans="2:18" outlineLevel="1" x14ac:dyDescent="0.25">
      <c r="B16" s="73" t="s">
        <v>34</v>
      </c>
      <c r="C16" s="114">
        <v>7.9861254203559326</v>
      </c>
      <c r="D16" s="114">
        <f t="shared" ref="D16:D79" si="5">C16-C29</f>
        <v>-0.40183810400562159</v>
      </c>
      <c r="E16" s="115">
        <v>8.4984289026059265</v>
      </c>
      <c r="F16" s="115">
        <f t="shared" ref="F16:F79" si="6">E16-E29</f>
        <v>-0.4715710973940741</v>
      </c>
      <c r="G16" s="114">
        <v>8.5984476587999552</v>
      </c>
      <c r="H16" s="114">
        <f t="shared" ref="H16:H79" si="7">G16-G29</f>
        <v>-0.30155234120004515</v>
      </c>
      <c r="I16" s="115">
        <v>7.9433235136086564</v>
      </c>
      <c r="J16" s="115">
        <f t="shared" ref="J16:J79" si="8">I16-I29</f>
        <v>-0.40667648639134324</v>
      </c>
      <c r="K16" s="114">
        <v>2.0786741941358589</v>
      </c>
      <c r="L16" s="114">
        <f t="shared" ref="L16:L79" si="9">K16-K29</f>
        <v>9.8674194135858873E-2</v>
      </c>
    </row>
    <row r="17" spans="2:18" outlineLevel="1" x14ac:dyDescent="0.25">
      <c r="B17" s="73" t="s">
        <v>35</v>
      </c>
      <c r="C17" s="114">
        <v>7.5192006831928442</v>
      </c>
      <c r="D17" s="114">
        <f t="shared" si="5"/>
        <v>0.22920068319284415</v>
      </c>
      <c r="E17" s="115">
        <v>8.1286316156213498</v>
      </c>
      <c r="F17" s="115">
        <f t="shared" si="6"/>
        <v>0.23863161562135016</v>
      </c>
      <c r="G17" s="114">
        <v>7.9554662328133476</v>
      </c>
      <c r="H17" s="114">
        <f t="shared" si="7"/>
        <v>0.11546623281334778</v>
      </c>
      <c r="I17" s="115">
        <v>6.8687967852634202</v>
      </c>
      <c r="J17" s="115">
        <f t="shared" si="8"/>
        <v>0.78879678526342012</v>
      </c>
      <c r="K17" s="114">
        <v>2.2410898582633823</v>
      </c>
      <c r="L17" s="114">
        <f t="shared" si="9"/>
        <v>0.19108985826338243</v>
      </c>
    </row>
    <row r="18" spans="2:18" outlineLevel="1" x14ac:dyDescent="0.25">
      <c r="B18" s="73" t="s">
        <v>36</v>
      </c>
      <c r="C18" s="114">
        <v>7.6010835214446955</v>
      </c>
      <c r="D18" s="114">
        <f t="shared" si="5"/>
        <v>2.8103375159165722E-2</v>
      </c>
      <c r="E18" s="115">
        <v>8.2983923536089641</v>
      </c>
      <c r="F18" s="115">
        <f t="shared" si="6"/>
        <v>-1.1719723122528336E-2</v>
      </c>
      <c r="G18" s="114">
        <v>8.3506962861740668</v>
      </c>
      <c r="H18" s="114">
        <f t="shared" si="7"/>
        <v>-3.5813358629944503E-2</v>
      </c>
      <c r="I18" s="115">
        <v>6.5903434544549526</v>
      </c>
      <c r="J18" s="115">
        <f t="shared" si="8"/>
        <v>-0.33256503769751333</v>
      </c>
      <c r="K18" s="114">
        <v>2.2170127260549228</v>
      </c>
      <c r="L18" s="114">
        <f t="shared" si="9"/>
        <v>0.1915075417667218</v>
      </c>
    </row>
    <row r="19" spans="2:18" outlineLevel="1" x14ac:dyDescent="0.25">
      <c r="B19" s="73" t="s">
        <v>37</v>
      </c>
      <c r="C19" s="114">
        <v>7.78</v>
      </c>
      <c r="D19" s="114">
        <f t="shared" si="5"/>
        <v>-0.14613125192564436</v>
      </c>
      <c r="E19" s="115">
        <v>8.2889323240723325</v>
      </c>
      <c r="F19" s="115">
        <f t="shared" si="6"/>
        <v>-0.36106767592766786</v>
      </c>
      <c r="G19" s="114">
        <v>8.4132145585628351</v>
      </c>
      <c r="H19" s="114">
        <f t="shared" si="7"/>
        <v>-0.11678544143716429</v>
      </c>
      <c r="I19" s="115">
        <v>6.6562037967946068</v>
      </c>
      <c r="J19" s="115">
        <f t="shared" si="8"/>
        <v>5.6203796794607186E-2</v>
      </c>
      <c r="K19" s="114">
        <v>2.6684638860630723</v>
      </c>
      <c r="L19" s="114">
        <f t="shared" si="9"/>
        <v>0.43846388606307229</v>
      </c>
    </row>
    <row r="20" spans="2:18" outlineLevel="1" x14ac:dyDescent="0.25">
      <c r="B20" s="73" t="s">
        <v>38</v>
      </c>
      <c r="C20" s="114">
        <v>7.7829269800138716</v>
      </c>
      <c r="D20" s="114">
        <f t="shared" si="5"/>
        <v>0.53290505488563511</v>
      </c>
      <c r="E20" s="115">
        <v>8.552586089692543</v>
      </c>
      <c r="F20" s="115">
        <f t="shared" si="6"/>
        <v>0.7225860896925429</v>
      </c>
      <c r="G20" s="114">
        <v>8.6527656997329032</v>
      </c>
      <c r="H20" s="114">
        <f t="shared" si="7"/>
        <v>0.59276569973290272</v>
      </c>
      <c r="I20" s="115">
        <v>6.1005733767240047</v>
      </c>
      <c r="J20" s="115">
        <f t="shared" si="8"/>
        <v>0.14057337672400472</v>
      </c>
      <c r="K20" s="114">
        <v>2.3590638297872339</v>
      </c>
      <c r="L20" s="114">
        <f t="shared" si="9"/>
        <v>0.36396579057154765</v>
      </c>
    </row>
    <row r="21" spans="2:18" outlineLevel="1" x14ac:dyDescent="0.25">
      <c r="B21" s="73" t="s">
        <v>39</v>
      </c>
      <c r="C21" s="114">
        <v>7.0620928400448442</v>
      </c>
      <c r="D21" s="114">
        <f t="shared" si="5"/>
        <v>-0.44790715995515562</v>
      </c>
      <c r="E21" s="115">
        <v>7.6825312986252872</v>
      </c>
      <c r="F21" s="115">
        <f t="shared" si="6"/>
        <v>-0.37746870137471333</v>
      </c>
      <c r="G21" s="114">
        <v>7.7002699954416354</v>
      </c>
      <c r="H21" s="114">
        <f t="shared" si="7"/>
        <v>-0.39973000455836427</v>
      </c>
      <c r="I21" s="115">
        <v>6.6908026252941069</v>
      </c>
      <c r="J21" s="115">
        <f t="shared" si="8"/>
        <v>8.0802625294106534E-2</v>
      </c>
      <c r="K21" s="114">
        <v>2.0717531515684549</v>
      </c>
      <c r="L21" s="114">
        <f t="shared" si="9"/>
        <v>-1.8246848431545004E-2</v>
      </c>
      <c r="N21" s="78"/>
      <c r="O21" s="78"/>
      <c r="P21" s="78"/>
    </row>
    <row r="22" spans="2:18" outlineLevel="1" x14ac:dyDescent="0.25">
      <c r="B22" s="73" t="s">
        <v>40</v>
      </c>
      <c r="C22" s="114">
        <v>7.2538165886461794</v>
      </c>
      <c r="D22" s="114">
        <f t="shared" si="5"/>
        <v>-6.4313960239855916E-2</v>
      </c>
      <c r="E22" s="115">
        <v>7.7626774692539779</v>
      </c>
      <c r="F22" s="115">
        <f t="shared" si="6"/>
        <v>-0.19557702002966781</v>
      </c>
      <c r="G22" s="114">
        <v>8.0063133136644034</v>
      </c>
      <c r="H22" s="114">
        <f t="shared" si="7"/>
        <v>-6.251690399880161E-3</v>
      </c>
      <c r="I22" s="115">
        <v>6.9501982209423874</v>
      </c>
      <c r="J22" s="115">
        <f t="shared" si="8"/>
        <v>0.37961456335483845</v>
      </c>
      <c r="K22" s="114">
        <v>2.3275345369490532</v>
      </c>
      <c r="L22" s="114">
        <f t="shared" si="9"/>
        <v>0.30321473150749689</v>
      </c>
    </row>
    <row r="23" spans="2:18" outlineLevel="1" x14ac:dyDescent="0.25">
      <c r="B23" s="73" t="s">
        <v>41</v>
      </c>
      <c r="C23" s="114">
        <v>7.2269793752308384</v>
      </c>
      <c r="D23" s="114">
        <f t="shared" si="5"/>
        <v>8.9254685545441248E-2</v>
      </c>
      <c r="E23" s="115">
        <v>7.4654896813432448</v>
      </c>
      <c r="F23" s="115">
        <f t="shared" si="6"/>
        <v>-1.2325108796662043E-2</v>
      </c>
      <c r="G23" s="114">
        <v>7.8344990532080043</v>
      </c>
      <c r="H23" s="114">
        <f t="shared" si="7"/>
        <v>0.25680142130520345</v>
      </c>
      <c r="I23" s="115">
        <v>7.1224518812092343</v>
      </c>
      <c r="J23" s="115">
        <f t="shared" si="8"/>
        <v>0.12723102675593978</v>
      </c>
      <c r="K23" s="114">
        <v>2.1359664957758682</v>
      </c>
      <c r="L23" s="114">
        <f t="shared" si="9"/>
        <v>1.3498065945036775E-2</v>
      </c>
    </row>
    <row r="24" spans="2:18" outlineLevel="1" x14ac:dyDescent="0.25">
      <c r="B24" s="73" t="s">
        <v>42</v>
      </c>
      <c r="C24" s="114">
        <v>7.6807559327541117</v>
      </c>
      <c r="D24" s="114">
        <f t="shared" si="5"/>
        <v>-0.37005551825943073</v>
      </c>
      <c r="E24" s="115">
        <v>7.910190446935955</v>
      </c>
      <c r="F24" s="115">
        <f t="shared" si="6"/>
        <v>-0.49287221023739036</v>
      </c>
      <c r="G24" s="114">
        <v>8.262214827376571</v>
      </c>
      <c r="H24" s="114">
        <f t="shared" si="7"/>
        <v>-0.5691684754875368</v>
      </c>
      <c r="I24" s="115">
        <v>8.451241106210361</v>
      </c>
      <c r="J24" s="115">
        <f t="shared" si="8"/>
        <v>0.15124110621036024</v>
      </c>
      <c r="K24" s="114">
        <v>2.0472462764114998</v>
      </c>
      <c r="L24" s="114">
        <f t="shared" si="9"/>
        <v>-0.10522487261007551</v>
      </c>
    </row>
    <row r="25" spans="2:18" outlineLevel="1" x14ac:dyDescent="0.25">
      <c r="B25" s="73" t="s">
        <v>43</v>
      </c>
      <c r="C25" s="114">
        <v>8.7536530175908673</v>
      </c>
      <c r="D25" s="114">
        <f t="shared" si="5"/>
        <v>0.18365301759086705</v>
      </c>
      <c r="E25" s="115">
        <v>9.2215567154388065</v>
      </c>
      <c r="F25" s="115">
        <f t="shared" si="6"/>
        <v>0.18155671543880736</v>
      </c>
      <c r="G25" s="114">
        <v>9.4430883852942475</v>
      </c>
      <c r="H25" s="114">
        <f t="shared" si="7"/>
        <v>0.23308838529424669</v>
      </c>
      <c r="I25" s="115">
        <v>9.8677029485401402</v>
      </c>
      <c r="J25" s="115">
        <f t="shared" si="8"/>
        <v>0.44770294854014026</v>
      </c>
      <c r="K25" s="114">
        <v>2.312109310173148</v>
      </c>
      <c r="L25" s="114">
        <f t="shared" si="9"/>
        <v>-7.8906898268518155E-3</v>
      </c>
    </row>
    <row r="26" spans="2:18" outlineLevel="1" x14ac:dyDescent="0.25">
      <c r="B26" s="73" t="s">
        <v>44</v>
      </c>
      <c r="C26" s="114">
        <v>8.9916721728398148</v>
      </c>
      <c r="D26" s="114">
        <f t="shared" si="5"/>
        <v>0.13200830729359581</v>
      </c>
      <c r="E26" s="115">
        <v>9.4989769294149955</v>
      </c>
      <c r="F26" s="115">
        <f t="shared" si="6"/>
        <v>0.10897692941499493</v>
      </c>
      <c r="G26" s="114">
        <v>9.651594491514123</v>
      </c>
      <c r="H26" s="114">
        <f t="shared" si="7"/>
        <v>0.18159449151412232</v>
      </c>
      <c r="I26" s="115">
        <v>9.6832405081082982</v>
      </c>
      <c r="J26" s="115">
        <f t="shared" si="8"/>
        <v>0.3532405081082981</v>
      </c>
      <c r="K26" s="114">
        <v>2.1967892976588628</v>
      </c>
      <c r="L26" s="114">
        <f t="shared" si="9"/>
        <v>-8.3210702341137033E-2</v>
      </c>
    </row>
    <row r="27" spans="2:18" ht="15" customHeight="1" x14ac:dyDescent="0.25">
      <c r="B27" s="30">
        <v>2012</v>
      </c>
      <c r="C27" s="117">
        <v>7.8106950330934621</v>
      </c>
      <c r="D27" s="117">
        <f>C27-C40</f>
        <v>1.4395740216805564E-2</v>
      </c>
      <c r="E27" s="117">
        <v>8.3185548849623743</v>
      </c>
      <c r="F27" s="117">
        <f>E27-E40</f>
        <v>7.1201757054577541E-3</v>
      </c>
      <c r="G27" s="117">
        <v>8.4603867690139793</v>
      </c>
      <c r="H27" s="117">
        <f>G27-G40</f>
        <v>2.2882844291238769E-4</v>
      </c>
      <c r="I27" s="117">
        <v>7.6077666015382386</v>
      </c>
      <c r="J27" s="117">
        <f>I27-I40</f>
        <v>0.19073854802550372</v>
      </c>
      <c r="K27" s="117">
        <v>2.2391994709215379</v>
      </c>
      <c r="L27" s="117">
        <f>K27-K40</f>
        <v>0.1108169460350692</v>
      </c>
      <c r="O27" s="72"/>
      <c r="P27" s="72"/>
      <c r="Q27" s="72"/>
      <c r="R27" s="72"/>
    </row>
    <row r="28" spans="2:18" hidden="1" outlineLevel="1" x14ac:dyDescent="0.25">
      <c r="B28" s="73" t="s">
        <v>33</v>
      </c>
      <c r="C28" s="114">
        <v>7.8707428909070387</v>
      </c>
      <c r="D28" s="114">
        <f t="shared" si="5"/>
        <v>0.38432490142389142</v>
      </c>
      <c r="E28" s="115">
        <v>8.0875711606173279</v>
      </c>
      <c r="F28" s="115">
        <f t="shared" si="6"/>
        <v>7.7571160617328161E-2</v>
      </c>
      <c r="G28" s="114">
        <v>8.7977978317896657</v>
      </c>
      <c r="H28" s="114">
        <f t="shared" si="7"/>
        <v>0.52779783178966611</v>
      </c>
      <c r="I28" s="115">
        <v>8.3189847715736036</v>
      </c>
      <c r="J28" s="115">
        <f t="shared" si="8"/>
        <v>0.57889781053284306</v>
      </c>
      <c r="K28" s="114">
        <v>2.3118366034094566</v>
      </c>
      <c r="L28" s="114">
        <f t="shared" si="9"/>
        <v>0.19183660340945652</v>
      </c>
    </row>
    <row r="29" spans="2:18" hidden="1" outlineLevel="1" x14ac:dyDescent="0.25">
      <c r="B29" s="73" t="s">
        <v>34</v>
      </c>
      <c r="C29" s="114">
        <v>8.3879635243615542</v>
      </c>
      <c r="D29" s="114">
        <f t="shared" si="5"/>
        <v>0.26762487889300424</v>
      </c>
      <c r="E29" s="115">
        <v>8.9700000000000006</v>
      </c>
      <c r="F29" s="115">
        <f t="shared" si="6"/>
        <v>0.14000000000000057</v>
      </c>
      <c r="G29" s="114">
        <v>8.9</v>
      </c>
      <c r="H29" s="114">
        <f t="shared" si="7"/>
        <v>0.32000000000000028</v>
      </c>
      <c r="I29" s="115">
        <v>8.35</v>
      </c>
      <c r="J29" s="115">
        <f t="shared" si="8"/>
        <v>0.40999999999999925</v>
      </c>
      <c r="K29" s="114">
        <v>1.98</v>
      </c>
      <c r="L29" s="114">
        <f t="shared" si="9"/>
        <v>-4.0000000000000036E-2</v>
      </c>
    </row>
    <row r="30" spans="2:18" hidden="1" outlineLevel="1" x14ac:dyDescent="0.25">
      <c r="B30" s="73" t="s">
        <v>35</v>
      </c>
      <c r="C30" s="114">
        <v>7.29</v>
      </c>
      <c r="D30" s="114">
        <f t="shared" si="5"/>
        <v>0.23024542961714189</v>
      </c>
      <c r="E30" s="115">
        <v>7.89</v>
      </c>
      <c r="F30" s="115">
        <f t="shared" si="6"/>
        <v>0.33999999999999986</v>
      </c>
      <c r="G30" s="114">
        <v>7.84</v>
      </c>
      <c r="H30" s="114">
        <f t="shared" si="7"/>
        <v>3.0000000000000249E-2</v>
      </c>
      <c r="I30" s="115">
        <v>6.08</v>
      </c>
      <c r="J30" s="115">
        <f t="shared" si="8"/>
        <v>-0.16999999999999993</v>
      </c>
      <c r="K30" s="114">
        <v>2.0499999999999998</v>
      </c>
      <c r="L30" s="114">
        <f t="shared" si="9"/>
        <v>2.9999999999999805E-2</v>
      </c>
    </row>
    <row r="31" spans="2:18" hidden="1" outlineLevel="1" x14ac:dyDescent="0.25">
      <c r="B31" s="73" t="s">
        <v>36</v>
      </c>
      <c r="C31" s="114">
        <v>7.5729801462855297</v>
      </c>
      <c r="D31" s="114">
        <f t="shared" si="5"/>
        <v>-4.5372054730218103E-2</v>
      </c>
      <c r="E31" s="115">
        <v>8.3101120767314924</v>
      </c>
      <c r="F31" s="115">
        <f t="shared" si="6"/>
        <v>0.15219706256718624</v>
      </c>
      <c r="G31" s="114">
        <v>8.3865096448040113</v>
      </c>
      <c r="H31" s="114">
        <f t="shared" si="7"/>
        <v>-0.2953548656261038</v>
      </c>
      <c r="I31" s="115">
        <v>6.922908492152466</v>
      </c>
      <c r="J31" s="115">
        <f t="shared" si="8"/>
        <v>0.75548775859142214</v>
      </c>
      <c r="K31" s="114">
        <v>2.025505184288201</v>
      </c>
      <c r="L31" s="114">
        <f t="shared" si="9"/>
        <v>-0.13478555786941193</v>
      </c>
    </row>
    <row r="32" spans="2:18" hidden="1" outlineLevel="1" x14ac:dyDescent="0.25">
      <c r="B32" s="73" t="s">
        <v>37</v>
      </c>
      <c r="C32" s="114">
        <v>7.9261312519256446</v>
      </c>
      <c r="D32" s="114">
        <f t="shared" si="5"/>
        <v>0.17945779245247362</v>
      </c>
      <c r="E32" s="115">
        <v>8.65</v>
      </c>
      <c r="F32" s="115">
        <f t="shared" si="6"/>
        <v>0.24432717678100246</v>
      </c>
      <c r="G32" s="114">
        <v>8.5299999999999994</v>
      </c>
      <c r="H32" s="114">
        <f t="shared" si="7"/>
        <v>0.11069807775690066</v>
      </c>
      <c r="I32" s="115">
        <v>6.6</v>
      </c>
      <c r="J32" s="115">
        <f t="shared" si="8"/>
        <v>0.40758243891615997</v>
      </c>
      <c r="K32" s="114">
        <v>2.23</v>
      </c>
      <c r="L32" s="114">
        <f t="shared" si="9"/>
        <v>-8.0000000000000071E-2</v>
      </c>
    </row>
    <row r="33" spans="2:18" hidden="1" outlineLevel="1" x14ac:dyDescent="0.25">
      <c r="B33" s="73" t="s">
        <v>38</v>
      </c>
      <c r="C33" s="114">
        <v>7.2500219251282365</v>
      </c>
      <c r="D33" s="114">
        <f t="shared" si="5"/>
        <v>4.0299792162467263E-2</v>
      </c>
      <c r="E33" s="115">
        <v>7.83</v>
      </c>
      <c r="F33" s="115">
        <f t="shared" si="6"/>
        <v>-0.16619883577868766</v>
      </c>
      <c r="G33" s="114">
        <v>8.06</v>
      </c>
      <c r="H33" s="114">
        <f t="shared" si="7"/>
        <v>0.17030994246226427</v>
      </c>
      <c r="I33" s="115">
        <v>5.96</v>
      </c>
      <c r="J33" s="115">
        <f t="shared" si="8"/>
        <v>-3.1780424516898442E-2</v>
      </c>
      <c r="K33" s="114">
        <v>1.9950980392156863</v>
      </c>
      <c r="L33" s="114">
        <f t="shared" si="9"/>
        <v>-0.16490196078431385</v>
      </c>
    </row>
    <row r="34" spans="2:18" hidden="1" outlineLevel="1" x14ac:dyDescent="0.25">
      <c r="B34" s="73" t="s">
        <v>39</v>
      </c>
      <c r="C34" s="114">
        <v>7.51</v>
      </c>
      <c r="D34" s="114">
        <f t="shared" si="5"/>
        <v>0.41219580042833126</v>
      </c>
      <c r="E34" s="115">
        <v>8.06</v>
      </c>
      <c r="F34" s="115">
        <f t="shared" si="6"/>
        <v>0.32792710458738394</v>
      </c>
      <c r="G34" s="114">
        <v>8.1</v>
      </c>
      <c r="H34" s="114">
        <f t="shared" si="7"/>
        <v>0.26137292696780889</v>
      </c>
      <c r="I34" s="115">
        <v>6.61</v>
      </c>
      <c r="J34" s="115">
        <f t="shared" si="8"/>
        <v>0.2521404165184995</v>
      </c>
      <c r="K34" s="114">
        <v>2.09</v>
      </c>
      <c r="L34" s="114">
        <f t="shared" si="9"/>
        <v>2.9835988014508708E-2</v>
      </c>
      <c r="N34" s="78"/>
      <c r="O34" s="78"/>
      <c r="P34" s="78"/>
    </row>
    <row r="35" spans="2:18" hidden="1" outlineLevel="1" x14ac:dyDescent="0.25">
      <c r="B35" s="73" t="s">
        <v>40</v>
      </c>
      <c r="C35" s="114">
        <v>7.3181305488860353</v>
      </c>
      <c r="D35" s="114">
        <f t="shared" si="5"/>
        <v>0.51319721149325304</v>
      </c>
      <c r="E35" s="115">
        <v>7.9582544892836458</v>
      </c>
      <c r="F35" s="115">
        <f t="shared" si="6"/>
        <v>0.77022862129490477</v>
      </c>
      <c r="G35" s="114">
        <v>8.0125650040642835</v>
      </c>
      <c r="H35" s="114">
        <f t="shared" si="7"/>
        <v>0.55641999442582435</v>
      </c>
      <c r="I35" s="115">
        <v>6.5705836575875489</v>
      </c>
      <c r="J35" s="115">
        <f t="shared" si="8"/>
        <v>-6.7834122074665437E-2</v>
      </c>
      <c r="K35" s="114">
        <v>2.0243198054415563</v>
      </c>
      <c r="L35" s="114">
        <f t="shared" si="9"/>
        <v>-1.6141224622117534E-2</v>
      </c>
    </row>
    <row r="36" spans="2:18" hidden="1" outlineLevel="1" x14ac:dyDescent="0.25">
      <c r="B36" s="73" t="s">
        <v>41</v>
      </c>
      <c r="C36" s="114">
        <v>7.1377246896853972</v>
      </c>
      <c r="D36" s="114">
        <f t="shared" si="5"/>
        <v>0.73693803535655</v>
      </c>
      <c r="E36" s="115">
        <v>7.4778147901399068</v>
      </c>
      <c r="F36" s="115">
        <f t="shared" si="6"/>
        <v>0.70127929774154385</v>
      </c>
      <c r="G36" s="114">
        <v>7.5776976319028009</v>
      </c>
      <c r="H36" s="114">
        <f t="shared" si="7"/>
        <v>1.0519250089142407</v>
      </c>
      <c r="I36" s="115">
        <v>6.9952208544532946</v>
      </c>
      <c r="J36" s="115">
        <f t="shared" si="8"/>
        <v>0.71159209191148864</v>
      </c>
      <c r="K36" s="114">
        <v>2.1224684298308314</v>
      </c>
      <c r="L36" s="114">
        <f t="shared" si="9"/>
        <v>-6.4907513169168762E-2</v>
      </c>
    </row>
    <row r="37" spans="2:18" hidden="1" outlineLevel="1" x14ac:dyDescent="0.25">
      <c r="B37" s="73" t="s">
        <v>42</v>
      </c>
      <c r="C37" s="114">
        <v>8.0508114510135425</v>
      </c>
      <c r="D37" s="114">
        <f t="shared" si="5"/>
        <v>0.19098075517492319</v>
      </c>
      <c r="E37" s="115">
        <v>8.4030626571733453</v>
      </c>
      <c r="F37" s="115">
        <f t="shared" si="6"/>
        <v>0.29188820285527761</v>
      </c>
      <c r="G37" s="114">
        <v>8.8313833028641078</v>
      </c>
      <c r="H37" s="114">
        <f t="shared" si="7"/>
        <v>0.39060775252999136</v>
      </c>
      <c r="I37" s="115">
        <v>8.3000000000000007</v>
      </c>
      <c r="J37" s="115">
        <f t="shared" si="8"/>
        <v>7.1910871033086465E-2</v>
      </c>
      <c r="K37" s="114">
        <v>2.1524711490215753</v>
      </c>
      <c r="L37" s="114">
        <f t="shared" si="9"/>
        <v>0.1993354278743269</v>
      </c>
    </row>
    <row r="38" spans="2:18" hidden="1" outlineLevel="1" x14ac:dyDescent="0.25">
      <c r="B38" s="73" t="s">
        <v>43</v>
      </c>
      <c r="C38" s="114">
        <v>8.57</v>
      </c>
      <c r="D38" s="114">
        <f t="shared" si="5"/>
        <v>0.31760449956297876</v>
      </c>
      <c r="E38" s="115">
        <v>9.0399999999999991</v>
      </c>
      <c r="F38" s="115">
        <f t="shared" si="6"/>
        <v>0.41999999999999993</v>
      </c>
      <c r="G38" s="114">
        <v>9.2100000000000009</v>
      </c>
      <c r="H38" s="114">
        <f t="shared" si="7"/>
        <v>0.61000000000000121</v>
      </c>
      <c r="I38" s="115">
        <v>9.42</v>
      </c>
      <c r="J38" s="115">
        <f t="shared" si="8"/>
        <v>-9.9999999999999645E-2</v>
      </c>
      <c r="K38" s="114">
        <v>2.3199999999999998</v>
      </c>
      <c r="L38" s="114">
        <f t="shared" si="9"/>
        <v>0.25</v>
      </c>
    </row>
    <row r="39" spans="2:18" hidden="1" outlineLevel="1" x14ac:dyDescent="0.25">
      <c r="B39" s="73" t="s">
        <v>44</v>
      </c>
      <c r="C39" s="114">
        <v>8.859663865546219</v>
      </c>
      <c r="D39" s="114">
        <f t="shared" si="5"/>
        <v>0.41559120905299629</v>
      </c>
      <c r="E39" s="115">
        <v>9.39</v>
      </c>
      <c r="F39" s="115">
        <f t="shared" si="6"/>
        <v>0.55000000000000071</v>
      </c>
      <c r="G39" s="114">
        <v>9.4700000000000006</v>
      </c>
      <c r="H39" s="114">
        <f t="shared" si="7"/>
        <v>0.75999999999999979</v>
      </c>
      <c r="I39" s="115">
        <v>9.33</v>
      </c>
      <c r="J39" s="115">
        <f t="shared" si="8"/>
        <v>-0.11999999999999922</v>
      </c>
      <c r="K39" s="114">
        <v>2.2799999999999998</v>
      </c>
      <c r="L39" s="114">
        <f t="shared" si="9"/>
        <v>0.10999999999999988</v>
      </c>
    </row>
    <row r="40" spans="2:18" ht="15" customHeight="1" collapsed="1" x14ac:dyDescent="0.25">
      <c r="B40" s="33">
        <v>2011</v>
      </c>
      <c r="C40" s="118">
        <v>7.7962992928766566</v>
      </c>
      <c r="D40" s="118">
        <f t="shared" si="5"/>
        <v>0.297447114643977</v>
      </c>
      <c r="E40" s="118">
        <v>8.3114347092569165</v>
      </c>
      <c r="F40" s="118">
        <f t="shared" si="6"/>
        <v>0.30958422402311037</v>
      </c>
      <c r="G40" s="118">
        <v>8.460157940571067</v>
      </c>
      <c r="H40" s="118">
        <f t="shared" si="7"/>
        <v>0.36623045217325867</v>
      </c>
      <c r="I40" s="118">
        <v>7.4170280535127349</v>
      </c>
      <c r="J40" s="118">
        <f t="shared" si="8"/>
        <v>0.22729099249380447</v>
      </c>
      <c r="K40" s="118">
        <v>2.1283825248864687</v>
      </c>
      <c r="L40" s="118">
        <f t="shared" si="9"/>
        <v>3.2349283105254756E-2</v>
      </c>
      <c r="O40" s="72"/>
      <c r="P40" s="72"/>
      <c r="Q40" s="72"/>
      <c r="R40" s="72"/>
    </row>
    <row r="41" spans="2:18" hidden="1" outlineLevel="1" x14ac:dyDescent="0.25">
      <c r="B41" s="73" t="s">
        <v>33</v>
      </c>
      <c r="C41" s="114">
        <v>7.4864179894831473</v>
      </c>
      <c r="D41" s="114">
        <f t="shared" si="5"/>
        <v>-0.45035224680064534</v>
      </c>
      <c r="E41" s="115">
        <v>8.01</v>
      </c>
      <c r="F41" s="115">
        <f t="shared" si="6"/>
        <v>-0.4260997327235696</v>
      </c>
      <c r="G41" s="114">
        <v>8.27</v>
      </c>
      <c r="H41" s="114">
        <f t="shared" si="7"/>
        <v>-1.7072208957383594E-2</v>
      </c>
      <c r="I41" s="115">
        <v>7.7400869610407605</v>
      </c>
      <c r="J41" s="115">
        <f t="shared" si="8"/>
        <v>-0.31248200201502829</v>
      </c>
      <c r="K41" s="114">
        <v>2.12</v>
      </c>
      <c r="L41" s="114">
        <f t="shared" si="9"/>
        <v>-0.63683937031942506</v>
      </c>
    </row>
    <row r="42" spans="2:18" hidden="1" outlineLevel="1" x14ac:dyDescent="0.25">
      <c r="B42" s="73" t="s">
        <v>34</v>
      </c>
      <c r="C42" s="114">
        <v>8.12033864546855</v>
      </c>
      <c r="D42" s="114">
        <f t="shared" si="5"/>
        <v>5.7789224002284811E-2</v>
      </c>
      <c r="E42" s="115">
        <v>8.83</v>
      </c>
      <c r="F42" s="115">
        <f t="shared" si="6"/>
        <v>0.11604276318302276</v>
      </c>
      <c r="G42" s="114">
        <v>8.58</v>
      </c>
      <c r="H42" s="114">
        <f t="shared" si="7"/>
        <v>0.19058253890500865</v>
      </c>
      <c r="I42" s="115">
        <v>7.94</v>
      </c>
      <c r="J42" s="115">
        <f t="shared" si="8"/>
        <v>-4.1548184288942025E-2</v>
      </c>
      <c r="K42" s="114">
        <v>2.02</v>
      </c>
      <c r="L42" s="114">
        <f t="shared" si="9"/>
        <v>3.972837741243751E-2</v>
      </c>
    </row>
    <row r="43" spans="2:18" hidden="1" outlineLevel="1" x14ac:dyDescent="0.25">
      <c r="B43" s="73" t="s">
        <v>35</v>
      </c>
      <c r="C43" s="114">
        <v>7.0597545703828581</v>
      </c>
      <c r="D43" s="114">
        <f t="shared" si="5"/>
        <v>-4.7346209865665401E-2</v>
      </c>
      <c r="E43" s="115">
        <v>7.55</v>
      </c>
      <c r="F43" s="115">
        <f t="shared" si="6"/>
        <v>-6.5637942184126885E-3</v>
      </c>
      <c r="G43" s="114">
        <v>7.81</v>
      </c>
      <c r="H43" s="114">
        <f t="shared" si="7"/>
        <v>0.13184929253043709</v>
      </c>
      <c r="I43" s="115">
        <v>6.25</v>
      </c>
      <c r="J43" s="115">
        <f t="shared" si="8"/>
        <v>-0.1497950819672127</v>
      </c>
      <c r="K43" s="114">
        <v>2.02</v>
      </c>
      <c r="L43" s="114">
        <f t="shared" si="9"/>
        <v>-0.24169099851666775</v>
      </c>
    </row>
    <row r="44" spans="2:18" hidden="1" outlineLevel="1" x14ac:dyDescent="0.25">
      <c r="B44" s="73" t="s">
        <v>36</v>
      </c>
      <c r="C44" s="114">
        <v>7.6183522010157478</v>
      </c>
      <c r="D44" s="114">
        <f t="shared" si="5"/>
        <v>-5.3366025818877283E-2</v>
      </c>
      <c r="E44" s="115">
        <v>8.1579150141643062</v>
      </c>
      <c r="F44" s="115">
        <f t="shared" si="6"/>
        <v>-0.33208498583569401</v>
      </c>
      <c r="G44" s="114">
        <v>8.6818645104301151</v>
      </c>
      <c r="H44" s="114">
        <f t="shared" si="7"/>
        <v>0.61186451043011481</v>
      </c>
      <c r="I44" s="115">
        <v>6.1674207335610438</v>
      </c>
      <c r="J44" s="115">
        <f t="shared" si="8"/>
        <v>-0.69257926643895651</v>
      </c>
      <c r="K44" s="114">
        <v>2.160290742157613</v>
      </c>
      <c r="L44" s="114">
        <f t="shared" si="9"/>
        <v>-0.16970925784238711</v>
      </c>
    </row>
    <row r="45" spans="2:18" hidden="1" outlineLevel="1" x14ac:dyDescent="0.25">
      <c r="B45" s="73" t="s">
        <v>37</v>
      </c>
      <c r="C45" s="114">
        <v>7.746673459473171</v>
      </c>
      <c r="D45" s="114">
        <f t="shared" si="5"/>
        <v>0.11516134485567786</v>
      </c>
      <c r="E45" s="115">
        <v>8.4056728232189979</v>
      </c>
      <c r="F45" s="115">
        <f t="shared" si="6"/>
        <v>0.2056728232189986</v>
      </c>
      <c r="G45" s="114">
        <v>8.4193019222430987</v>
      </c>
      <c r="H45" s="114">
        <f t="shared" si="7"/>
        <v>0.29930192224309948</v>
      </c>
      <c r="I45" s="115">
        <v>6.1924175610838397</v>
      </c>
      <c r="J45" s="115">
        <f t="shared" si="8"/>
        <v>-0.27758243891616008</v>
      </c>
      <c r="K45" s="114">
        <v>2.31</v>
      </c>
      <c r="L45" s="114">
        <f t="shared" si="9"/>
        <v>-0.43999999999999995</v>
      </c>
    </row>
    <row r="46" spans="2:18" hidden="1" outlineLevel="1" x14ac:dyDescent="0.25">
      <c r="B46" s="73" t="s">
        <v>38</v>
      </c>
      <c r="C46" s="114">
        <v>7.2097221329657692</v>
      </c>
      <c r="D46" s="114">
        <f t="shared" si="5"/>
        <v>-0.11217931684364846</v>
      </c>
      <c r="E46" s="115">
        <v>7.9961988357786877</v>
      </c>
      <c r="F46" s="115">
        <f t="shared" si="6"/>
        <v>-7.3801164221312554E-2</v>
      </c>
      <c r="G46" s="114">
        <v>7.8896900575377362</v>
      </c>
      <c r="H46" s="114">
        <f t="shared" si="7"/>
        <v>-2.0309942462263919E-2</v>
      </c>
      <c r="I46" s="115">
        <v>5.9917804245168984</v>
      </c>
      <c r="J46" s="115">
        <f t="shared" si="8"/>
        <v>-0.23821957548310202</v>
      </c>
      <c r="K46" s="114">
        <v>2.16</v>
      </c>
      <c r="L46" s="114">
        <f t="shared" si="9"/>
        <v>-0.12999999999999989</v>
      </c>
    </row>
    <row r="47" spans="2:18" hidden="1" outlineLevel="1" x14ac:dyDescent="0.25">
      <c r="B47" s="73" t="s">
        <v>39</v>
      </c>
      <c r="C47" s="114">
        <v>7.0978041995716685</v>
      </c>
      <c r="D47" s="114">
        <f t="shared" si="5"/>
        <v>-0.24405449738538287</v>
      </c>
      <c r="E47" s="115">
        <v>7.7320728954126166</v>
      </c>
      <c r="F47" s="115">
        <f t="shared" si="6"/>
        <v>-0.25224997276931393</v>
      </c>
      <c r="G47" s="114">
        <v>7.8386270730321908</v>
      </c>
      <c r="H47" s="114">
        <f t="shared" si="7"/>
        <v>-0.16333999100118035</v>
      </c>
      <c r="I47" s="115">
        <v>6.3578595834815008</v>
      </c>
      <c r="J47" s="115">
        <f t="shared" si="8"/>
        <v>-0.15110179876335739</v>
      </c>
      <c r="K47" s="114">
        <v>2.0601640119854912</v>
      </c>
      <c r="L47" s="114">
        <f t="shared" si="9"/>
        <v>-0.14391441938705807</v>
      </c>
      <c r="N47" s="78"/>
      <c r="O47" s="78"/>
      <c r="P47" s="78"/>
    </row>
    <row r="48" spans="2:18" hidden="1" outlineLevel="1" x14ac:dyDescent="0.25">
      <c r="B48" s="73" t="s">
        <v>40</v>
      </c>
      <c r="C48" s="114">
        <v>6.8049333373927823</v>
      </c>
      <c r="D48" s="114">
        <f t="shared" si="5"/>
        <v>-0.11244154591918765</v>
      </c>
      <c r="E48" s="115">
        <v>7.188025867988741</v>
      </c>
      <c r="F48" s="115">
        <f t="shared" si="6"/>
        <v>-9.1974132011259258E-2</v>
      </c>
      <c r="G48" s="114">
        <v>7.4561450096384592</v>
      </c>
      <c r="H48" s="114">
        <f t="shared" si="7"/>
        <v>1.6145009638458774E-2</v>
      </c>
      <c r="I48" s="115">
        <v>6.6384177796622144</v>
      </c>
      <c r="J48" s="115">
        <f t="shared" si="8"/>
        <v>-0.10158222033778586</v>
      </c>
      <c r="K48" s="114">
        <v>2.0404610300636739</v>
      </c>
      <c r="L48" s="114">
        <f t="shared" si="9"/>
        <v>-0.19953896993632636</v>
      </c>
    </row>
    <row r="49" spans="2:17" hidden="1" outlineLevel="1" x14ac:dyDescent="0.25">
      <c r="B49" s="73" t="s">
        <v>41</v>
      </c>
      <c r="C49" s="114">
        <v>6.4007866543288472</v>
      </c>
      <c r="D49" s="114">
        <f t="shared" si="5"/>
        <v>-0.57395942028339419</v>
      </c>
      <c r="E49" s="115">
        <v>6.7765354923983629</v>
      </c>
      <c r="F49" s="115">
        <f t="shared" si="6"/>
        <v>-0.92277302976878062</v>
      </c>
      <c r="G49" s="114">
        <v>6.5257726229885602</v>
      </c>
      <c r="H49" s="114">
        <f t="shared" si="7"/>
        <v>-0.73422737701143959</v>
      </c>
      <c r="I49" s="115">
        <v>6.2836287625418059</v>
      </c>
      <c r="J49" s="115">
        <f t="shared" si="8"/>
        <v>-0.11637123745819444</v>
      </c>
      <c r="K49" s="114">
        <v>2.1873759430000002</v>
      </c>
      <c r="L49" s="114">
        <f t="shared" si="9"/>
        <v>-9.2624056999999649E-2</v>
      </c>
    </row>
    <row r="50" spans="2:17" hidden="1" outlineLevel="1" x14ac:dyDescent="0.25">
      <c r="B50" s="73" t="s">
        <v>42</v>
      </c>
      <c r="C50" s="114">
        <v>7.8598306958386193</v>
      </c>
      <c r="D50" s="114">
        <f t="shared" si="5"/>
        <v>-0.16314077236224556</v>
      </c>
      <c r="E50" s="115">
        <v>8.1111744543180677</v>
      </c>
      <c r="F50" s="115">
        <f t="shared" si="6"/>
        <v>-0.45882554568193257</v>
      </c>
      <c r="G50" s="114">
        <v>8.4407755503341164</v>
      </c>
      <c r="H50" s="114">
        <f t="shared" si="7"/>
        <v>0.17077555033411684</v>
      </c>
      <c r="I50" s="115">
        <v>8.2280891289669142</v>
      </c>
      <c r="J50" s="115">
        <f t="shared" si="8"/>
        <v>-0.17191087103308611</v>
      </c>
      <c r="K50" s="114">
        <v>1.9531357211472484</v>
      </c>
      <c r="L50" s="114">
        <f t="shared" si="9"/>
        <v>-0.38686427885275143</v>
      </c>
    </row>
    <row r="51" spans="2:17" hidden="1" outlineLevel="1" x14ac:dyDescent="0.25">
      <c r="B51" s="73" t="s">
        <v>43</v>
      </c>
      <c r="C51" s="114">
        <v>8.2523955004370215</v>
      </c>
      <c r="D51" s="114">
        <f t="shared" si="5"/>
        <v>9.1010892234356433E-2</v>
      </c>
      <c r="E51" s="115">
        <v>8.6199999999999992</v>
      </c>
      <c r="F51" s="115">
        <f t="shared" si="6"/>
        <v>0.33000000000000007</v>
      </c>
      <c r="G51" s="114">
        <v>8.6</v>
      </c>
      <c r="H51" s="114">
        <f t="shared" si="7"/>
        <v>-0.12000000000000099</v>
      </c>
      <c r="I51" s="115">
        <v>9.52</v>
      </c>
      <c r="J51" s="115">
        <f t="shared" si="8"/>
        <v>0.52999999999999936</v>
      </c>
      <c r="K51" s="114">
        <v>2.0699999999999998</v>
      </c>
      <c r="L51" s="114">
        <f t="shared" si="9"/>
        <v>-0.52</v>
      </c>
    </row>
    <row r="52" spans="2:17" hidden="1" outlineLevel="1" x14ac:dyDescent="0.25">
      <c r="B52" s="73" t="s">
        <v>44</v>
      </c>
      <c r="C52" s="114">
        <v>8.4440726564932227</v>
      </c>
      <c r="D52" s="114">
        <f t="shared" si="5"/>
        <v>-0.54008672154370707</v>
      </c>
      <c r="E52" s="115">
        <v>8.84</v>
      </c>
      <c r="F52" s="115">
        <f t="shared" si="6"/>
        <v>-0.27999999999999936</v>
      </c>
      <c r="G52" s="114">
        <v>8.7100000000000009</v>
      </c>
      <c r="H52" s="114">
        <f t="shared" si="7"/>
        <v>-0.72999999999999865</v>
      </c>
      <c r="I52" s="115">
        <v>9.4499999999999993</v>
      </c>
      <c r="J52" s="115">
        <f t="shared" si="8"/>
        <v>-0.85000000000000142</v>
      </c>
      <c r="K52" s="114">
        <v>2.17</v>
      </c>
      <c r="L52" s="114">
        <f t="shared" si="9"/>
        <v>-0.26000000000000023</v>
      </c>
    </row>
    <row r="53" spans="2:17" collapsed="1" x14ac:dyDescent="0.25">
      <c r="B53" s="33">
        <v>2010</v>
      </c>
      <c r="C53" s="118">
        <v>7.4988521782326796</v>
      </c>
      <c r="D53" s="118">
        <f t="shared" si="5"/>
        <v>-0.17455028602755984</v>
      </c>
      <c r="E53" s="118">
        <v>8.0018504852338062</v>
      </c>
      <c r="F53" s="118">
        <f t="shared" si="6"/>
        <v>-0.19659090246600108</v>
      </c>
      <c r="G53" s="118">
        <v>8.0939274883978083</v>
      </c>
      <c r="H53" s="118">
        <f t="shared" si="7"/>
        <v>-3.5557489616776294E-2</v>
      </c>
      <c r="I53" s="118">
        <v>7.1897370610189304</v>
      </c>
      <c r="J53" s="118">
        <f t="shared" si="8"/>
        <v>-0.18976177874372713</v>
      </c>
      <c r="K53" s="118">
        <v>2.096033241781214</v>
      </c>
      <c r="L53" s="118">
        <f t="shared" si="9"/>
        <v>-0.26351797507665609</v>
      </c>
    </row>
    <row r="54" spans="2:17" ht="15" hidden="1" customHeight="1" outlineLevel="1" x14ac:dyDescent="0.25">
      <c r="B54" s="73" t="s">
        <v>33</v>
      </c>
      <c r="C54" s="114">
        <v>7.9367702362837926</v>
      </c>
      <c r="D54" s="114">
        <f t="shared" si="5"/>
        <v>-0.24934493108455857</v>
      </c>
      <c r="E54" s="115">
        <v>8.4360997327235694</v>
      </c>
      <c r="F54" s="115">
        <f t="shared" si="6"/>
        <v>-0.21390026727643097</v>
      </c>
      <c r="G54" s="114">
        <v>8.2870722089573832</v>
      </c>
      <c r="H54" s="114">
        <f t="shared" si="7"/>
        <v>-0.50292779104261598</v>
      </c>
      <c r="I54" s="115">
        <v>8.0525689630557888</v>
      </c>
      <c r="J54" s="115">
        <f t="shared" si="8"/>
        <v>-0.30743103694421059</v>
      </c>
      <c r="K54" s="114">
        <v>2.7568393703194252</v>
      </c>
      <c r="L54" s="114">
        <f t="shared" si="9"/>
        <v>0.38683937031942506</v>
      </c>
      <c r="N54" s="78"/>
      <c r="O54" s="78"/>
      <c r="P54" s="78"/>
    </row>
    <row r="55" spans="2:17" ht="15" hidden="1" customHeight="1" outlineLevel="1" x14ac:dyDescent="0.25">
      <c r="B55" s="73" t="s">
        <v>34</v>
      </c>
      <c r="C55" s="114">
        <v>8.0625494214662652</v>
      </c>
      <c r="D55" s="114">
        <f t="shared" si="5"/>
        <v>0.18277918938214022</v>
      </c>
      <c r="E55" s="115">
        <v>8.7139572368169773</v>
      </c>
      <c r="F55" s="115">
        <f t="shared" si="6"/>
        <v>0.2839572368169776</v>
      </c>
      <c r="G55" s="114">
        <v>8.3894174610949914</v>
      </c>
      <c r="H55" s="114">
        <f t="shared" si="7"/>
        <v>0.26941746109499221</v>
      </c>
      <c r="I55" s="115">
        <v>7.9815481842889424</v>
      </c>
      <c r="J55" s="115">
        <f t="shared" si="8"/>
        <v>-2.8451815711057371E-2</v>
      </c>
      <c r="K55" s="114">
        <v>1.9802716225875625</v>
      </c>
      <c r="L55" s="114">
        <f t="shared" si="9"/>
        <v>-0.39972837741243739</v>
      </c>
      <c r="O55" s="78"/>
      <c r="P55" s="78"/>
      <c r="Q55" s="78"/>
    </row>
    <row r="56" spans="2:17" ht="15" hidden="1" customHeight="1" outlineLevel="1" x14ac:dyDescent="0.25">
      <c r="B56" s="73" t="s">
        <v>35</v>
      </c>
      <c r="C56" s="114">
        <v>7.1071007802485235</v>
      </c>
      <c r="D56" s="114">
        <f t="shared" si="5"/>
        <v>-0.34152400107212966</v>
      </c>
      <c r="E56" s="115">
        <v>7.5565637942184125</v>
      </c>
      <c r="F56" s="115">
        <f t="shared" si="6"/>
        <v>-0.46343620578158706</v>
      </c>
      <c r="G56" s="114">
        <v>7.6781507074695625</v>
      </c>
      <c r="H56" s="114">
        <f t="shared" si="7"/>
        <v>-0.21184929253043716</v>
      </c>
      <c r="I56" s="115">
        <v>6.3997950819672127</v>
      </c>
      <c r="J56" s="115">
        <f t="shared" si="8"/>
        <v>-0.78020491803278702</v>
      </c>
      <c r="K56" s="114">
        <v>2.2616909985166678</v>
      </c>
      <c r="L56" s="114">
        <f t="shared" si="9"/>
        <v>-3.830900148333205E-2</v>
      </c>
    </row>
    <row r="57" spans="2:17" ht="15" hidden="1" customHeight="1" outlineLevel="1" x14ac:dyDescent="0.25">
      <c r="B57" s="73" t="s">
        <v>36</v>
      </c>
      <c r="C57" s="114">
        <v>7.6717182268346251</v>
      </c>
      <c r="D57" s="114">
        <f t="shared" si="5"/>
        <v>-0.21702075706506818</v>
      </c>
      <c r="E57" s="115">
        <v>8.49</v>
      </c>
      <c r="F57" s="115">
        <f t="shared" si="6"/>
        <v>-0.1899999999999995</v>
      </c>
      <c r="G57" s="114">
        <v>8.07</v>
      </c>
      <c r="H57" s="114">
        <f t="shared" si="7"/>
        <v>-0.54999999999999893</v>
      </c>
      <c r="I57" s="115">
        <v>6.86</v>
      </c>
      <c r="J57" s="115">
        <f t="shared" si="8"/>
        <v>-0.35999999999999943</v>
      </c>
      <c r="K57" s="114">
        <v>2.33</v>
      </c>
      <c r="L57" s="114">
        <f t="shared" si="9"/>
        <v>7.0000000000000284E-2</v>
      </c>
    </row>
    <row r="58" spans="2:17" ht="15" hidden="1" customHeight="1" outlineLevel="1" x14ac:dyDescent="0.25">
      <c r="B58" s="73" t="s">
        <v>37</v>
      </c>
      <c r="C58" s="114">
        <v>7.6315121146174931</v>
      </c>
      <c r="D58" s="114">
        <f t="shared" si="5"/>
        <v>-0.18507603992445709</v>
      </c>
      <c r="E58" s="115">
        <v>8.1999999999999993</v>
      </c>
      <c r="F58" s="115">
        <f t="shared" si="6"/>
        <v>-0.3100000000000005</v>
      </c>
      <c r="G58" s="114">
        <v>8.1199999999999992</v>
      </c>
      <c r="H58" s="114">
        <f t="shared" si="7"/>
        <v>-0.38000000000000078</v>
      </c>
      <c r="I58" s="115">
        <v>6.47</v>
      </c>
      <c r="J58" s="115">
        <f t="shared" si="8"/>
        <v>-0.49000000000000021</v>
      </c>
      <c r="K58" s="114">
        <v>2.75</v>
      </c>
      <c r="L58" s="114">
        <f t="shared" si="9"/>
        <v>0.16000000000000014</v>
      </c>
    </row>
    <row r="59" spans="2:17" ht="15" hidden="1" customHeight="1" outlineLevel="1" x14ac:dyDescent="0.25">
      <c r="B59" s="73" t="s">
        <v>38</v>
      </c>
      <c r="C59" s="114">
        <v>7.3219014498094177</v>
      </c>
      <c r="D59" s="114">
        <f t="shared" si="5"/>
        <v>-0.81052783204716672</v>
      </c>
      <c r="E59" s="115">
        <v>8.07</v>
      </c>
      <c r="F59" s="115">
        <f t="shared" si="6"/>
        <v>-1.1999999999999993</v>
      </c>
      <c r="G59" s="114">
        <v>7.91</v>
      </c>
      <c r="H59" s="114">
        <f t="shared" si="7"/>
        <v>-0.91999999999999993</v>
      </c>
      <c r="I59" s="115">
        <v>6.23</v>
      </c>
      <c r="J59" s="115">
        <f t="shared" si="8"/>
        <v>-0.55999999999999961</v>
      </c>
      <c r="K59" s="114">
        <v>2.29</v>
      </c>
      <c r="L59" s="114">
        <f t="shared" si="9"/>
        <v>-0.29999999999999982</v>
      </c>
      <c r="O59" s="72"/>
      <c r="P59" s="72"/>
      <c r="Q59" s="72"/>
    </row>
    <row r="60" spans="2:17" ht="15" hidden="1" customHeight="1" outlineLevel="1" x14ac:dyDescent="0.25">
      <c r="B60" s="73" t="s">
        <v>39</v>
      </c>
      <c r="C60" s="114">
        <v>7.3418586969570514</v>
      </c>
      <c r="D60" s="114">
        <f t="shared" si="5"/>
        <v>-0.32991360686646143</v>
      </c>
      <c r="E60" s="115">
        <v>7.9843228681819305</v>
      </c>
      <c r="F60" s="115">
        <f t="shared" si="6"/>
        <v>-0.32567713181807001</v>
      </c>
      <c r="G60" s="114">
        <v>8.0019670640333711</v>
      </c>
      <c r="H60" s="114">
        <f t="shared" si="7"/>
        <v>-0.17803293596662861</v>
      </c>
      <c r="I60" s="115">
        <v>6.5089613822448582</v>
      </c>
      <c r="J60" s="115">
        <f t="shared" si="8"/>
        <v>-0.42103861775514151</v>
      </c>
      <c r="K60" s="114">
        <v>2.2040784313725492</v>
      </c>
      <c r="L60" s="114">
        <f t="shared" si="9"/>
        <v>-0.32592156862745059</v>
      </c>
    </row>
    <row r="61" spans="2:17" ht="15" hidden="1" customHeight="1" outlineLevel="1" x14ac:dyDescent="0.25">
      <c r="B61" s="73" t="s">
        <v>40</v>
      </c>
      <c r="C61" s="114">
        <v>6.9173748833119699</v>
      </c>
      <c r="D61" s="114">
        <f t="shared" si="5"/>
        <v>-0.26784965291272389</v>
      </c>
      <c r="E61" s="115">
        <v>7.28</v>
      </c>
      <c r="F61" s="115">
        <f t="shared" si="6"/>
        <v>-0.54</v>
      </c>
      <c r="G61" s="114">
        <v>7.44</v>
      </c>
      <c r="H61" s="114">
        <f t="shared" si="7"/>
        <v>-0.29999999999999982</v>
      </c>
      <c r="I61" s="115">
        <v>6.74</v>
      </c>
      <c r="J61" s="115">
        <f t="shared" si="8"/>
        <v>-0.10999999999999943</v>
      </c>
      <c r="K61" s="114">
        <v>2.2400000000000002</v>
      </c>
      <c r="L61" s="114">
        <f t="shared" si="9"/>
        <v>-0.48</v>
      </c>
    </row>
    <row r="62" spans="2:17" ht="15" hidden="1" customHeight="1" outlineLevel="1" x14ac:dyDescent="0.25">
      <c r="B62" s="73" t="s">
        <v>41</v>
      </c>
      <c r="C62" s="114">
        <v>6.9747460746122414</v>
      </c>
      <c r="D62" s="114">
        <f t="shared" si="5"/>
        <v>-0.98068060153978198</v>
      </c>
      <c r="E62" s="115">
        <v>7.6993085221671436</v>
      </c>
      <c r="F62" s="115">
        <f t="shared" si="6"/>
        <v>-0.85069147783285715</v>
      </c>
      <c r="G62" s="114">
        <v>7.26</v>
      </c>
      <c r="H62" s="114">
        <f t="shared" si="7"/>
        <v>-0.99000000000000021</v>
      </c>
      <c r="I62" s="115">
        <v>6.4</v>
      </c>
      <c r="J62" s="115">
        <f t="shared" si="8"/>
        <v>-1.58</v>
      </c>
      <c r="K62" s="114">
        <v>2.2799999999999998</v>
      </c>
      <c r="L62" s="114">
        <f t="shared" si="9"/>
        <v>-0.12000000000000011</v>
      </c>
    </row>
    <row r="63" spans="2:17" ht="15" hidden="1" customHeight="1" outlineLevel="1" x14ac:dyDescent="0.25">
      <c r="B63" s="73" t="s">
        <v>42</v>
      </c>
      <c r="C63" s="114">
        <v>8.0229714682008648</v>
      </c>
      <c r="D63" s="114">
        <f t="shared" si="5"/>
        <v>0.18320119444637939</v>
      </c>
      <c r="E63" s="115">
        <v>8.57</v>
      </c>
      <c r="F63" s="115">
        <f t="shared" si="6"/>
        <v>0.33999999999999986</v>
      </c>
      <c r="G63" s="114">
        <v>8.27</v>
      </c>
      <c r="H63" s="114">
        <f t="shared" si="7"/>
        <v>-0.12000000000000099</v>
      </c>
      <c r="I63" s="115">
        <v>8.4</v>
      </c>
      <c r="J63" s="115">
        <f t="shared" si="8"/>
        <v>0.91999999999999993</v>
      </c>
      <c r="K63" s="114">
        <v>2.34</v>
      </c>
      <c r="L63" s="114">
        <f t="shared" si="9"/>
        <v>-0.56000000000000005</v>
      </c>
    </row>
    <row r="64" spans="2:17" ht="15" hidden="1" customHeight="1" outlineLevel="1" x14ac:dyDescent="0.25">
      <c r="B64" s="73" t="s">
        <v>43</v>
      </c>
      <c r="C64" s="114">
        <v>8.1613846082026651</v>
      </c>
      <c r="D64" s="114">
        <f t="shared" si="5"/>
        <v>1.1223057665395331E-2</v>
      </c>
      <c r="E64" s="115">
        <v>8.2899999999999991</v>
      </c>
      <c r="F64" s="115">
        <f t="shared" si="6"/>
        <v>-1.0000000000001563E-2</v>
      </c>
      <c r="G64" s="114">
        <v>8.7200000000000006</v>
      </c>
      <c r="H64" s="114">
        <f t="shared" si="7"/>
        <v>-3.9999999999999147E-2</v>
      </c>
      <c r="I64" s="115">
        <v>8.99</v>
      </c>
      <c r="J64" s="115">
        <f t="shared" si="8"/>
        <v>-0.23000000000000043</v>
      </c>
      <c r="K64" s="114">
        <v>2.59</v>
      </c>
      <c r="L64" s="114">
        <f t="shared" si="9"/>
        <v>8.0000000000000071E-2</v>
      </c>
    </row>
    <row r="65" spans="2:12" ht="15" hidden="1" customHeight="1" outlineLevel="1" x14ac:dyDescent="0.25">
      <c r="B65" s="73" t="s">
        <v>44</v>
      </c>
      <c r="C65" s="114">
        <v>8.9841593780369298</v>
      </c>
      <c r="D65" s="114">
        <f t="shared" si="5"/>
        <v>-0.28937282598164771</v>
      </c>
      <c r="E65" s="115">
        <v>9.1199999999999992</v>
      </c>
      <c r="F65" s="115">
        <f t="shared" si="6"/>
        <v>-0.74000000000000021</v>
      </c>
      <c r="G65" s="114">
        <v>9.44</v>
      </c>
      <c r="H65" s="114">
        <f t="shared" si="7"/>
        <v>-0.17999999999999972</v>
      </c>
      <c r="I65" s="115">
        <v>10.3</v>
      </c>
      <c r="J65" s="115">
        <f t="shared" si="8"/>
        <v>0.62000000000000099</v>
      </c>
      <c r="K65" s="114">
        <v>2.4300000000000002</v>
      </c>
      <c r="L65" s="114">
        <f t="shared" si="9"/>
        <v>-0.10350606524555417</v>
      </c>
    </row>
    <row r="66" spans="2:12" collapsed="1" x14ac:dyDescent="0.25">
      <c r="B66" s="33">
        <v>2009</v>
      </c>
      <c r="C66" s="118">
        <v>7.6734024642602394</v>
      </c>
      <c r="D66" s="118">
        <f t="shared" si="5"/>
        <v>-0.27434471765047785</v>
      </c>
      <c r="E66" s="118">
        <v>8.1984413876998072</v>
      </c>
      <c r="F66" s="118">
        <f t="shared" si="6"/>
        <v>-0.34171515979331701</v>
      </c>
      <c r="G66" s="118">
        <v>8.1294849780145846</v>
      </c>
      <c r="H66" s="118">
        <f t="shared" si="7"/>
        <v>-0.34935057569446926</v>
      </c>
      <c r="I66" s="118">
        <v>7.3794988397626575</v>
      </c>
      <c r="J66" s="118">
        <f t="shared" si="8"/>
        <v>-0.27277701344407568</v>
      </c>
      <c r="K66" s="118">
        <v>2.3595512168578701</v>
      </c>
      <c r="L66" s="118">
        <f t="shared" si="9"/>
        <v>-0.14495288187197408</v>
      </c>
    </row>
    <row r="67" spans="2:12" ht="15" hidden="1" customHeight="1" outlineLevel="1" x14ac:dyDescent="0.25">
      <c r="B67" s="73" t="s">
        <v>33</v>
      </c>
      <c r="C67" s="114">
        <v>8.1861151673683512</v>
      </c>
      <c r="D67" s="114">
        <f t="shared" si="5"/>
        <v>-7.8654324528276476E-2</v>
      </c>
      <c r="E67" s="115">
        <v>8.65</v>
      </c>
      <c r="F67" s="115">
        <f t="shared" si="6"/>
        <v>-0.4399999999999995</v>
      </c>
      <c r="G67" s="114">
        <v>8.7899999999999991</v>
      </c>
      <c r="H67" s="114">
        <f t="shared" si="7"/>
        <v>8.9999999999999858E-2</v>
      </c>
      <c r="I67" s="115">
        <v>8.36</v>
      </c>
      <c r="J67" s="115">
        <f t="shared" si="8"/>
        <v>0.37999999999999901</v>
      </c>
      <c r="K67" s="114">
        <v>2.37</v>
      </c>
      <c r="L67" s="114">
        <f t="shared" si="9"/>
        <v>-0.10000000000000009</v>
      </c>
    </row>
    <row r="68" spans="2:12" ht="15" hidden="1" customHeight="1" outlineLevel="1" x14ac:dyDescent="0.25">
      <c r="B68" s="73" t="s">
        <v>34</v>
      </c>
      <c r="C68" s="114">
        <v>7.879770232084125</v>
      </c>
      <c r="D68" s="114">
        <f t="shared" si="5"/>
        <v>-9.6316581895286468E-2</v>
      </c>
      <c r="E68" s="115">
        <v>8.43</v>
      </c>
      <c r="F68" s="115">
        <f t="shared" si="6"/>
        <v>8.0000000000000071E-2</v>
      </c>
      <c r="G68" s="114">
        <v>8.1199999999999992</v>
      </c>
      <c r="H68" s="114">
        <f t="shared" si="7"/>
        <v>-0.45000000000000107</v>
      </c>
      <c r="I68" s="115">
        <v>8.01</v>
      </c>
      <c r="J68" s="115">
        <f t="shared" si="8"/>
        <v>2.9999999999999361E-2</v>
      </c>
      <c r="K68" s="114">
        <v>2.38</v>
      </c>
      <c r="L68" s="114">
        <f t="shared" si="9"/>
        <v>8.9999999999999858E-2</v>
      </c>
    </row>
    <row r="69" spans="2:12" ht="15" hidden="1" customHeight="1" outlineLevel="1" x14ac:dyDescent="0.25">
      <c r="B69" s="73" t="s">
        <v>35</v>
      </c>
      <c r="C69" s="114">
        <v>7.4486247813206532</v>
      </c>
      <c r="D69" s="114">
        <f t="shared" si="5"/>
        <v>7.2366068803741967E-2</v>
      </c>
      <c r="E69" s="115">
        <v>8.02</v>
      </c>
      <c r="F69" s="115">
        <f t="shared" si="6"/>
        <v>-3.0000000000001137E-2</v>
      </c>
      <c r="G69" s="114">
        <v>7.89</v>
      </c>
      <c r="H69" s="114">
        <f t="shared" si="7"/>
        <v>8.9999999999999858E-2</v>
      </c>
      <c r="I69" s="115">
        <v>7.18</v>
      </c>
      <c r="J69" s="115">
        <f t="shared" si="8"/>
        <v>0.62000000000000011</v>
      </c>
      <c r="K69" s="114">
        <v>2.2999999999999998</v>
      </c>
      <c r="L69" s="114">
        <f t="shared" si="9"/>
        <v>-0.2200000000000002</v>
      </c>
    </row>
    <row r="70" spans="2:12" ht="15" hidden="1" customHeight="1" outlineLevel="1" x14ac:dyDescent="0.25">
      <c r="B70" s="73" t="s">
        <v>36</v>
      </c>
      <c r="C70" s="114">
        <v>7.8887389838996933</v>
      </c>
      <c r="D70" s="114">
        <f t="shared" si="5"/>
        <v>3.0160891737101458E-2</v>
      </c>
      <c r="E70" s="115">
        <v>8.68</v>
      </c>
      <c r="F70" s="115">
        <f t="shared" si="6"/>
        <v>-5.0000000000000711E-2</v>
      </c>
      <c r="G70" s="114">
        <v>8.6199999999999992</v>
      </c>
      <c r="H70" s="114">
        <f t="shared" si="7"/>
        <v>0</v>
      </c>
      <c r="I70" s="115">
        <v>7.22</v>
      </c>
      <c r="J70" s="115">
        <f t="shared" si="8"/>
        <v>0.34999999999999964</v>
      </c>
      <c r="K70" s="114">
        <v>2.2599999999999998</v>
      </c>
      <c r="L70" s="114">
        <f t="shared" si="9"/>
        <v>-0.36000000000000032</v>
      </c>
    </row>
    <row r="71" spans="2:12" ht="13.5" hidden="1" customHeight="1" outlineLevel="1" x14ac:dyDescent="0.25">
      <c r="B71" s="73" t="s">
        <v>37</v>
      </c>
      <c r="C71" s="114">
        <v>7.8165881545419502</v>
      </c>
      <c r="D71" s="114">
        <f t="shared" si="5"/>
        <v>-0.18649172559244498</v>
      </c>
      <c r="E71" s="115">
        <v>8.51</v>
      </c>
      <c r="F71" s="115">
        <f t="shared" si="6"/>
        <v>-0.3100000000000005</v>
      </c>
      <c r="G71" s="114">
        <v>8.5</v>
      </c>
      <c r="H71" s="114">
        <f t="shared" si="7"/>
        <v>-0.26999999999999957</v>
      </c>
      <c r="I71" s="115">
        <v>6.96</v>
      </c>
      <c r="J71" s="115">
        <f t="shared" si="8"/>
        <v>0.20000000000000018</v>
      </c>
      <c r="K71" s="114">
        <v>2.59</v>
      </c>
      <c r="L71" s="114">
        <f t="shared" si="9"/>
        <v>-0.13000000000000034</v>
      </c>
    </row>
    <row r="72" spans="2:12" ht="13.5" hidden="1" customHeight="1" outlineLevel="1" x14ac:dyDescent="0.25">
      <c r="B72" s="73" t="s">
        <v>38</v>
      </c>
      <c r="C72" s="114">
        <v>8.1324292818565844</v>
      </c>
      <c r="D72" s="114">
        <f t="shared" si="5"/>
        <v>0.23258823367552051</v>
      </c>
      <c r="E72" s="115">
        <v>9.27</v>
      </c>
      <c r="F72" s="115">
        <f t="shared" si="6"/>
        <v>0.45999999999999908</v>
      </c>
      <c r="G72" s="114">
        <v>8.83</v>
      </c>
      <c r="H72" s="114">
        <f t="shared" si="7"/>
        <v>-1.9999999999999574E-2</v>
      </c>
      <c r="I72" s="115">
        <v>6.79</v>
      </c>
      <c r="J72" s="115">
        <f t="shared" si="8"/>
        <v>0.21999999999999975</v>
      </c>
      <c r="K72" s="114">
        <v>2.59</v>
      </c>
      <c r="L72" s="114">
        <f t="shared" si="9"/>
        <v>-0.33000000000000007</v>
      </c>
    </row>
    <row r="73" spans="2:12" ht="15" hidden="1" customHeight="1" outlineLevel="1" x14ac:dyDescent="0.25">
      <c r="B73" s="73" t="s">
        <v>39</v>
      </c>
      <c r="C73" s="114">
        <v>7.6717723038235128</v>
      </c>
      <c r="D73" s="114">
        <f t="shared" si="5"/>
        <v>0.54770399480467091</v>
      </c>
      <c r="E73" s="115">
        <v>8.31</v>
      </c>
      <c r="F73" s="115">
        <f t="shared" si="6"/>
        <v>0.71000000000000085</v>
      </c>
      <c r="G73" s="114">
        <v>8.18</v>
      </c>
      <c r="H73" s="114">
        <f t="shared" si="7"/>
        <v>0.37000000000000011</v>
      </c>
      <c r="I73" s="115">
        <v>6.93</v>
      </c>
      <c r="J73" s="115">
        <f t="shared" si="8"/>
        <v>0.62999999999999989</v>
      </c>
      <c r="K73" s="114">
        <v>2.5299999999999998</v>
      </c>
      <c r="L73" s="114">
        <f t="shared" si="9"/>
        <v>-0.68000000000000016</v>
      </c>
    </row>
    <row r="74" spans="2:12" ht="15" hidden="1" customHeight="1" outlineLevel="1" x14ac:dyDescent="0.25">
      <c r="B74" s="73" t="s">
        <v>40</v>
      </c>
      <c r="C74" s="114">
        <v>7.1852245362246938</v>
      </c>
      <c r="D74" s="114">
        <f t="shared" si="5"/>
        <v>-0.74777561309327467</v>
      </c>
      <c r="E74" s="115">
        <v>7.82</v>
      </c>
      <c r="F74" s="115">
        <f t="shared" si="6"/>
        <v>-0.83999999999999986</v>
      </c>
      <c r="G74" s="114">
        <v>7.74</v>
      </c>
      <c r="H74" s="114">
        <f t="shared" si="7"/>
        <v>-0.91999999999999993</v>
      </c>
      <c r="I74" s="115">
        <v>6.85</v>
      </c>
      <c r="J74" s="115">
        <f t="shared" si="8"/>
        <v>-8.0000000000000071E-2</v>
      </c>
      <c r="K74" s="114">
        <v>2.72</v>
      </c>
      <c r="L74" s="114">
        <f t="shared" si="9"/>
        <v>-0.25999999999999979</v>
      </c>
    </row>
    <row r="75" spans="2:12" ht="15" hidden="1" customHeight="1" outlineLevel="1" x14ac:dyDescent="0.25">
      <c r="B75" s="73" t="s">
        <v>41</v>
      </c>
      <c r="C75" s="114">
        <v>7.9554266761520234</v>
      </c>
      <c r="D75" s="114">
        <f t="shared" si="5"/>
        <v>0.42234069756053039</v>
      </c>
      <c r="E75" s="115">
        <v>8.5500000000000007</v>
      </c>
      <c r="F75" s="115">
        <f t="shared" si="6"/>
        <v>0.49000000000000021</v>
      </c>
      <c r="G75" s="114">
        <v>8.25</v>
      </c>
      <c r="H75" s="114">
        <f t="shared" si="7"/>
        <v>0.16000000000000014</v>
      </c>
      <c r="I75" s="115">
        <v>7.98</v>
      </c>
      <c r="J75" s="115">
        <f t="shared" si="8"/>
        <v>1.1100000000000003</v>
      </c>
      <c r="K75" s="114">
        <v>2.4</v>
      </c>
      <c r="L75" s="114">
        <f t="shared" si="9"/>
        <v>-0.4700000000000002</v>
      </c>
    </row>
    <row r="76" spans="2:12" ht="15" hidden="1" customHeight="1" outlineLevel="1" x14ac:dyDescent="0.25">
      <c r="B76" s="73" t="s">
        <v>42</v>
      </c>
      <c r="C76" s="114">
        <v>7.8397702737544854</v>
      </c>
      <c r="D76" s="114">
        <f t="shared" si="5"/>
        <v>-6.1495295363092062E-2</v>
      </c>
      <c r="E76" s="115">
        <v>8.23</v>
      </c>
      <c r="F76" s="115">
        <f t="shared" si="6"/>
        <v>9.9999999999999645E-2</v>
      </c>
      <c r="G76" s="114">
        <v>8.39</v>
      </c>
      <c r="H76" s="114">
        <f t="shared" si="7"/>
        <v>-9.9999999999997868E-3</v>
      </c>
      <c r="I76" s="115">
        <v>7.48</v>
      </c>
      <c r="J76" s="115">
        <f t="shared" si="8"/>
        <v>-1.0199999999999996</v>
      </c>
      <c r="K76" s="114">
        <v>2.9</v>
      </c>
      <c r="L76" s="114">
        <f t="shared" si="9"/>
        <v>0.29000000000000004</v>
      </c>
    </row>
    <row r="77" spans="2:12" ht="15" hidden="1" customHeight="1" outlineLevel="1" x14ac:dyDescent="0.25">
      <c r="B77" s="73" t="s">
        <v>43</v>
      </c>
      <c r="C77" s="114">
        <v>8.1501615505372698</v>
      </c>
      <c r="D77" s="114">
        <f t="shared" si="5"/>
        <v>-0.19827175464384084</v>
      </c>
      <c r="E77" s="115">
        <v>8.3000000000000007</v>
      </c>
      <c r="F77" s="115">
        <f t="shared" si="6"/>
        <v>-0.20999999999999908</v>
      </c>
      <c r="G77" s="114">
        <v>8.76</v>
      </c>
      <c r="H77" s="114">
        <f t="shared" si="7"/>
        <v>3.9999999999999147E-2</v>
      </c>
      <c r="I77" s="115">
        <v>9.2200000000000006</v>
      </c>
      <c r="J77" s="115">
        <f t="shared" si="8"/>
        <v>8.9999999999999858E-2</v>
      </c>
      <c r="K77" s="114">
        <v>2.5099999999999998</v>
      </c>
      <c r="L77" s="114">
        <f t="shared" si="9"/>
        <v>-0.13000000000000034</v>
      </c>
    </row>
    <row r="78" spans="2:12" ht="15" hidden="1" customHeight="1" outlineLevel="1" x14ac:dyDescent="0.25">
      <c r="B78" s="73" t="s">
        <v>44</v>
      </c>
      <c r="C78" s="114">
        <v>9.2735322040185775</v>
      </c>
      <c r="D78" s="114">
        <f t="shared" si="5"/>
        <v>7.8287979871753066E-2</v>
      </c>
      <c r="E78" s="115">
        <v>9.86</v>
      </c>
      <c r="F78" s="115">
        <f t="shared" si="6"/>
        <v>0.25999999999999979</v>
      </c>
      <c r="G78" s="114">
        <v>9.6199999999999992</v>
      </c>
      <c r="H78" s="114">
        <f t="shared" si="7"/>
        <v>0.22999999999999865</v>
      </c>
      <c r="I78" s="115">
        <v>9.68</v>
      </c>
      <c r="J78" s="115">
        <f t="shared" si="8"/>
        <v>-1.9999999999999574E-2</v>
      </c>
      <c r="K78" s="114">
        <v>2.5335060652455543</v>
      </c>
      <c r="L78" s="114">
        <f t="shared" si="9"/>
        <v>-0.14649393475444583</v>
      </c>
    </row>
    <row r="79" spans="2:12" collapsed="1" x14ac:dyDescent="0.25">
      <c r="B79" s="33">
        <v>2008</v>
      </c>
      <c r="C79" s="118">
        <v>7.9477471819107173</v>
      </c>
      <c r="D79" s="118">
        <f t="shared" si="5"/>
        <v>2.905718422156589E-3</v>
      </c>
      <c r="E79" s="118">
        <v>8.5401565474931243</v>
      </c>
      <c r="F79" s="118">
        <f t="shared" si="6"/>
        <v>1.6909883088906952E-2</v>
      </c>
      <c r="G79" s="118">
        <v>8.4788355537090538</v>
      </c>
      <c r="H79" s="118">
        <f t="shared" si="7"/>
        <v>-5.5505329127216285E-2</v>
      </c>
      <c r="I79" s="118">
        <v>7.6522758532067332</v>
      </c>
      <c r="J79" s="118">
        <f t="shared" si="8"/>
        <v>0.23236929736358469</v>
      </c>
      <c r="K79" s="118">
        <v>2.5045040987298441</v>
      </c>
      <c r="L79" s="118">
        <f t="shared" si="9"/>
        <v>-0.18374352602174149</v>
      </c>
    </row>
    <row r="80" spans="2:12" ht="15" hidden="1" customHeight="1" outlineLevel="1" x14ac:dyDescent="0.25">
      <c r="B80" s="73" t="s">
        <v>33</v>
      </c>
      <c r="C80" s="114">
        <v>8.2647694918966277</v>
      </c>
      <c r="D80" s="114">
        <f t="shared" ref="D80:D92" si="10">C80-C93</f>
        <v>0.41118309476933845</v>
      </c>
      <c r="E80" s="115">
        <v>9.09</v>
      </c>
      <c r="F80" s="115">
        <f t="shared" ref="F80:F92" si="11">E80-E93</f>
        <v>0.89000000000000057</v>
      </c>
      <c r="G80" s="114">
        <v>8.6999999999999993</v>
      </c>
      <c r="H80" s="114">
        <f t="shared" ref="H80:H92" si="12">G80-G93</f>
        <v>0.26999999999999957</v>
      </c>
      <c r="I80" s="115">
        <v>7.98</v>
      </c>
      <c r="J80" s="115">
        <f t="shared" ref="J80:J92" si="13">I80-I93</f>
        <v>-2.9999999999999361E-2</v>
      </c>
      <c r="K80" s="114">
        <v>2.4700000000000002</v>
      </c>
      <c r="L80" s="114">
        <f t="shared" ref="L80:L92" si="14">K80-K93</f>
        <v>-0.25</v>
      </c>
    </row>
    <row r="81" spans="2:14" ht="15" hidden="1" customHeight="1" outlineLevel="1" x14ac:dyDescent="0.25">
      <c r="B81" s="73" t="s">
        <v>34</v>
      </c>
      <c r="C81" s="114">
        <v>7.9760868139794114</v>
      </c>
      <c r="D81" s="114">
        <f t="shared" si="10"/>
        <v>-0.31439700590189279</v>
      </c>
      <c r="E81" s="115">
        <v>8.35</v>
      </c>
      <c r="F81" s="115">
        <f t="shared" si="11"/>
        <v>-0.34999999999999964</v>
      </c>
      <c r="G81" s="114">
        <v>8.57</v>
      </c>
      <c r="H81" s="114">
        <f t="shared" si="12"/>
        <v>-0.33999999999999986</v>
      </c>
      <c r="I81" s="115">
        <v>7.98</v>
      </c>
      <c r="J81" s="115">
        <f t="shared" si="13"/>
        <v>-0.21999999999999886</v>
      </c>
      <c r="K81" s="114">
        <v>2.29</v>
      </c>
      <c r="L81" s="114">
        <f t="shared" si="14"/>
        <v>-0.23999999999999977</v>
      </c>
    </row>
    <row r="82" spans="2:14" ht="15" hidden="1" customHeight="1" outlineLevel="1" x14ac:dyDescent="0.25">
      <c r="B82" s="73" t="s">
        <v>35</v>
      </c>
      <c r="C82" s="114">
        <v>7.3762587125169112</v>
      </c>
      <c r="D82" s="114">
        <f t="shared" si="10"/>
        <v>-0.18526153593793371</v>
      </c>
      <c r="E82" s="115">
        <v>8.0500000000000007</v>
      </c>
      <c r="F82" s="115">
        <f t="shared" si="11"/>
        <v>9.0000000000000746E-2</v>
      </c>
      <c r="G82" s="114">
        <v>7.8</v>
      </c>
      <c r="H82" s="114">
        <f t="shared" si="12"/>
        <v>-0.19000000000000039</v>
      </c>
      <c r="I82" s="115">
        <v>6.56</v>
      </c>
      <c r="J82" s="115">
        <f t="shared" si="13"/>
        <v>-0.57000000000000028</v>
      </c>
      <c r="K82" s="114">
        <v>2.52</v>
      </c>
      <c r="L82" s="114">
        <f t="shared" si="14"/>
        <v>-6.0000000000000053E-2</v>
      </c>
    </row>
    <row r="83" spans="2:14" ht="15" hidden="1" customHeight="1" outlineLevel="1" x14ac:dyDescent="0.25">
      <c r="B83" s="73" t="s">
        <v>36</v>
      </c>
      <c r="C83" s="114">
        <v>7.8585780921625918</v>
      </c>
      <c r="D83" s="114">
        <f t="shared" si="10"/>
        <v>0.3418211093679222</v>
      </c>
      <c r="E83" s="115">
        <v>8.73</v>
      </c>
      <c r="F83" s="115">
        <f t="shared" si="11"/>
        <v>0.67999999999999972</v>
      </c>
      <c r="G83" s="114">
        <v>8.6199999999999992</v>
      </c>
      <c r="H83" s="114">
        <f t="shared" si="12"/>
        <v>0.33999999999999986</v>
      </c>
      <c r="I83" s="115">
        <v>6.87</v>
      </c>
      <c r="J83" s="115">
        <f t="shared" si="13"/>
        <v>8.0000000000000071E-2</v>
      </c>
      <c r="K83" s="114">
        <v>2.62</v>
      </c>
      <c r="L83" s="114">
        <f t="shared" si="14"/>
        <v>-2.9999999999999805E-2</v>
      </c>
    </row>
    <row r="84" spans="2:14" ht="15" hidden="1" customHeight="1" outlineLevel="1" x14ac:dyDescent="0.25">
      <c r="B84" s="73" t="s">
        <v>37</v>
      </c>
      <c r="C84" s="114">
        <v>8.0030798801343952</v>
      </c>
      <c r="D84" s="114">
        <f t="shared" si="10"/>
        <v>-0.52925320116594499</v>
      </c>
      <c r="E84" s="115">
        <v>8.82</v>
      </c>
      <c r="F84" s="115">
        <f t="shared" si="11"/>
        <v>-0.69999999999999929</v>
      </c>
      <c r="G84" s="114">
        <v>8.77</v>
      </c>
      <c r="H84" s="114">
        <f t="shared" si="12"/>
        <v>-0.59999999999999964</v>
      </c>
      <c r="I84" s="115">
        <v>6.76</v>
      </c>
      <c r="J84" s="115">
        <f t="shared" si="13"/>
        <v>-0.19000000000000039</v>
      </c>
      <c r="K84" s="114">
        <v>2.72</v>
      </c>
      <c r="L84" s="114">
        <f t="shared" si="14"/>
        <v>-0.20999999999999996</v>
      </c>
    </row>
    <row r="85" spans="2:14" ht="15" hidden="1" customHeight="1" outlineLevel="1" x14ac:dyDescent="0.25">
      <c r="B85" s="73" t="s">
        <v>38</v>
      </c>
      <c r="C85" s="114">
        <v>7.8998410481810639</v>
      </c>
      <c r="D85" s="114">
        <f t="shared" si="10"/>
        <v>-0.38587764538012959</v>
      </c>
      <c r="E85" s="115">
        <v>8.81</v>
      </c>
      <c r="F85" s="115">
        <f t="shared" si="11"/>
        <v>-0.27999999999999936</v>
      </c>
      <c r="G85" s="114">
        <v>8.85</v>
      </c>
      <c r="H85" s="114">
        <f t="shared" si="12"/>
        <v>-0.58999999999999986</v>
      </c>
      <c r="I85" s="115">
        <v>6.57</v>
      </c>
      <c r="J85" s="115">
        <f t="shared" si="13"/>
        <v>-0.3199999999999994</v>
      </c>
      <c r="K85" s="114">
        <v>2.92</v>
      </c>
      <c r="L85" s="114">
        <f t="shared" si="14"/>
        <v>0.44999999999999973</v>
      </c>
    </row>
    <row r="86" spans="2:14" ht="15" hidden="1" customHeight="1" outlineLevel="1" thickBot="1" x14ac:dyDescent="0.3">
      <c r="B86" s="73" t="s">
        <v>39</v>
      </c>
      <c r="C86" s="114">
        <v>7.1240683090188419</v>
      </c>
      <c r="D86" s="114">
        <f t="shared" si="10"/>
        <v>-0.37036971892157045</v>
      </c>
      <c r="E86" s="115">
        <v>7.6</v>
      </c>
      <c r="F86" s="115">
        <f t="shared" si="11"/>
        <v>-0.35000000000000053</v>
      </c>
      <c r="G86" s="114">
        <v>7.81</v>
      </c>
      <c r="H86" s="114">
        <f t="shared" si="12"/>
        <v>-0.60000000000000053</v>
      </c>
      <c r="I86" s="115">
        <v>6.3</v>
      </c>
      <c r="J86" s="115">
        <f t="shared" si="13"/>
        <v>-0.58000000000000007</v>
      </c>
      <c r="K86" s="114">
        <v>3.21</v>
      </c>
      <c r="L86" s="114">
        <f t="shared" si="14"/>
        <v>0.98</v>
      </c>
    </row>
    <row r="87" spans="2:14" ht="16.5" hidden="1" customHeight="1" outlineLevel="1" thickBot="1" x14ac:dyDescent="0.3">
      <c r="B87" s="73" t="s">
        <v>40</v>
      </c>
      <c r="C87" s="114">
        <v>7.9330001493179685</v>
      </c>
      <c r="D87" s="114">
        <f t="shared" si="10"/>
        <v>-9.4676640072881568E-3</v>
      </c>
      <c r="E87" s="115">
        <v>8.66</v>
      </c>
      <c r="F87" s="115">
        <f t="shared" si="11"/>
        <v>0.12000000000000099</v>
      </c>
      <c r="G87" s="114">
        <v>8.66</v>
      </c>
      <c r="H87" s="114">
        <f t="shared" si="12"/>
        <v>-1.9999999999999574E-2</v>
      </c>
      <c r="I87" s="115">
        <v>6.93</v>
      </c>
      <c r="J87" s="115">
        <f t="shared" si="13"/>
        <v>-0.41999999999999993</v>
      </c>
      <c r="K87" s="114">
        <v>2.98</v>
      </c>
      <c r="L87" s="114">
        <f t="shared" si="14"/>
        <v>0.64000000000000012</v>
      </c>
      <c r="N87" s="36" t="s">
        <v>45</v>
      </c>
    </row>
    <row r="88" spans="2:14" ht="15" hidden="1" customHeight="1" outlineLevel="1" x14ac:dyDescent="0.25">
      <c r="B88" s="73" t="s">
        <v>41</v>
      </c>
      <c r="C88" s="114">
        <v>7.533085978591493</v>
      </c>
      <c r="D88" s="114">
        <f t="shared" si="10"/>
        <v>1.3333993111463549E-2</v>
      </c>
      <c r="E88" s="115">
        <v>8.06</v>
      </c>
      <c r="F88" s="115">
        <f t="shared" si="11"/>
        <v>-1.9999999999999574E-2</v>
      </c>
      <c r="G88" s="114">
        <v>8.09</v>
      </c>
      <c r="H88" s="114">
        <f t="shared" si="12"/>
        <v>0.14999999999999947</v>
      </c>
      <c r="I88" s="115">
        <v>6.87</v>
      </c>
      <c r="J88" s="115">
        <f t="shared" si="13"/>
        <v>-8.0000000000000071E-2</v>
      </c>
      <c r="K88" s="114">
        <v>2.87</v>
      </c>
      <c r="L88" s="114">
        <f t="shared" si="14"/>
        <v>0.18000000000000016</v>
      </c>
    </row>
    <row r="89" spans="2:14" ht="15" hidden="1" customHeight="1" outlineLevel="1" x14ac:dyDescent="0.25">
      <c r="B89" s="73" t="s">
        <v>42</v>
      </c>
      <c r="C89" s="114">
        <v>7.9012655691175775</v>
      </c>
      <c r="D89" s="114">
        <f t="shared" si="10"/>
        <v>-0.33724286966505712</v>
      </c>
      <c r="E89" s="115">
        <v>8.1300000000000008</v>
      </c>
      <c r="F89" s="115">
        <f t="shared" si="11"/>
        <v>-0.44999999999999929</v>
      </c>
      <c r="G89" s="114">
        <v>8.4</v>
      </c>
      <c r="H89" s="114">
        <f t="shared" si="12"/>
        <v>-0.29999999999999893</v>
      </c>
      <c r="I89" s="115">
        <v>8.5</v>
      </c>
      <c r="J89" s="115">
        <f t="shared" si="13"/>
        <v>-0.26999999999999957</v>
      </c>
      <c r="K89" s="114">
        <v>2.61</v>
      </c>
      <c r="L89" s="114">
        <f t="shared" si="14"/>
        <v>8.9999999999999858E-2</v>
      </c>
    </row>
    <row r="90" spans="2:14" ht="15" hidden="1" customHeight="1" outlineLevel="1" x14ac:dyDescent="0.25">
      <c r="B90" s="73" t="s">
        <v>43</v>
      </c>
      <c r="C90" s="114">
        <v>8.3484333051811106</v>
      </c>
      <c r="D90" s="114">
        <f t="shared" si="10"/>
        <v>-0.13011692927560681</v>
      </c>
      <c r="E90" s="115">
        <v>8.51</v>
      </c>
      <c r="F90" s="115">
        <f t="shared" si="11"/>
        <v>-0.26999999999999957</v>
      </c>
      <c r="G90" s="114">
        <v>8.7200000000000006</v>
      </c>
      <c r="H90" s="114">
        <f t="shared" si="12"/>
        <v>-0.4399999999999995</v>
      </c>
      <c r="I90" s="115">
        <v>9.1300000000000008</v>
      </c>
      <c r="J90" s="115">
        <f t="shared" si="13"/>
        <v>0.20000000000000107</v>
      </c>
      <c r="K90" s="114">
        <v>2.64</v>
      </c>
      <c r="L90" s="114">
        <f t="shared" si="14"/>
        <v>-0.10999999999999988</v>
      </c>
    </row>
    <row r="91" spans="2:14" ht="15" hidden="1" customHeight="1" outlineLevel="1" x14ac:dyDescent="0.25">
      <c r="B91" s="73" t="s">
        <v>44</v>
      </c>
      <c r="C91" s="114">
        <v>9.1952442241468244</v>
      </c>
      <c r="D91" s="114">
        <f t="shared" si="10"/>
        <v>0.2733815994746589</v>
      </c>
      <c r="E91" s="115">
        <v>9.6</v>
      </c>
      <c r="F91" s="115">
        <f t="shared" si="11"/>
        <v>9.9999999999997868E-3</v>
      </c>
      <c r="G91" s="114">
        <v>9.39</v>
      </c>
      <c r="H91" s="114">
        <f t="shared" si="12"/>
        <v>0.48000000000000043</v>
      </c>
      <c r="I91" s="115">
        <v>9.6999999999999993</v>
      </c>
      <c r="J91" s="115">
        <f t="shared" si="13"/>
        <v>0.23999999999999844</v>
      </c>
      <c r="K91" s="114">
        <v>2.68</v>
      </c>
      <c r="L91" s="114">
        <f t="shared" si="14"/>
        <v>0.31000000000000005</v>
      </c>
    </row>
    <row r="92" spans="2:14" collapsed="1" x14ac:dyDescent="0.25">
      <c r="B92" s="33">
        <v>2007</v>
      </c>
      <c r="C92" s="118">
        <v>7.9448414634885607</v>
      </c>
      <c r="D92" s="118">
        <f t="shared" si="10"/>
        <v>-0.10660970714706242</v>
      </c>
      <c r="E92" s="118">
        <v>8.5232466644042173</v>
      </c>
      <c r="F92" s="118">
        <f t="shared" si="11"/>
        <v>-6.3904544111387906E-2</v>
      </c>
      <c r="G92" s="118">
        <v>8.5343408828362701</v>
      </c>
      <c r="H92" s="118">
        <f t="shared" si="12"/>
        <v>-0.14722058882153455</v>
      </c>
      <c r="I92" s="118">
        <v>7.4199065558431485</v>
      </c>
      <c r="J92" s="118">
        <f t="shared" si="13"/>
        <v>-0.17561320864949526</v>
      </c>
      <c r="K92" s="118">
        <v>2.6882476247515856</v>
      </c>
      <c r="L92" s="118">
        <f t="shared" si="14"/>
        <v>0.13125616540036855</v>
      </c>
    </row>
    <row r="93" spans="2:14" ht="15" hidden="1" customHeight="1" outlineLevel="1" x14ac:dyDescent="0.25">
      <c r="B93" s="73" t="s">
        <v>33</v>
      </c>
      <c r="C93" s="114">
        <v>7.8535863971272892</v>
      </c>
      <c r="D93" s="119"/>
      <c r="E93" s="115">
        <v>8.1999999999999993</v>
      </c>
      <c r="F93" s="115"/>
      <c r="G93" s="114">
        <v>8.43</v>
      </c>
      <c r="H93" s="119"/>
      <c r="I93" s="115">
        <v>8.01</v>
      </c>
      <c r="J93" s="115"/>
      <c r="K93" s="114">
        <v>2.72</v>
      </c>
      <c r="L93" s="119"/>
    </row>
    <row r="94" spans="2:14" ht="15" hidden="1" customHeight="1" outlineLevel="1" x14ac:dyDescent="0.25">
      <c r="B94" s="73" t="s">
        <v>34</v>
      </c>
      <c r="C94" s="114">
        <v>8.2904838198813042</v>
      </c>
      <c r="D94" s="119"/>
      <c r="E94" s="115">
        <v>8.6999999999999993</v>
      </c>
      <c r="F94" s="115"/>
      <c r="G94" s="114">
        <v>8.91</v>
      </c>
      <c r="H94" s="119"/>
      <c r="I94" s="115">
        <v>8.1999999999999993</v>
      </c>
      <c r="J94" s="115"/>
      <c r="K94" s="114">
        <v>2.5299999999999998</v>
      </c>
      <c r="L94" s="119"/>
    </row>
    <row r="95" spans="2:14" ht="15" hidden="1" customHeight="1" outlineLevel="1" x14ac:dyDescent="0.25">
      <c r="B95" s="73" t="s">
        <v>35</v>
      </c>
      <c r="C95" s="114">
        <v>7.5615202484548449</v>
      </c>
      <c r="D95" s="119"/>
      <c r="E95" s="115">
        <v>7.96</v>
      </c>
      <c r="F95" s="115"/>
      <c r="G95" s="114">
        <v>7.99</v>
      </c>
      <c r="H95" s="119"/>
      <c r="I95" s="115">
        <v>7.13</v>
      </c>
      <c r="J95" s="115"/>
      <c r="K95" s="114">
        <v>2.58</v>
      </c>
      <c r="L95" s="119"/>
    </row>
    <row r="96" spans="2:14" ht="15" hidden="1" customHeight="1" outlineLevel="1" x14ac:dyDescent="0.25">
      <c r="B96" s="73" t="s">
        <v>36</v>
      </c>
      <c r="C96" s="114">
        <v>7.5167569827946696</v>
      </c>
      <c r="D96" s="119"/>
      <c r="E96" s="115">
        <v>8.0500000000000007</v>
      </c>
      <c r="F96" s="115"/>
      <c r="G96" s="114">
        <v>8.2799999999999994</v>
      </c>
      <c r="H96" s="119"/>
      <c r="I96" s="115">
        <v>6.79</v>
      </c>
      <c r="J96" s="115"/>
      <c r="K96" s="114">
        <v>2.65</v>
      </c>
      <c r="L96" s="119"/>
    </row>
    <row r="97" spans="2:12" ht="15" hidden="1" customHeight="1" outlineLevel="1" x14ac:dyDescent="0.25">
      <c r="B97" s="73" t="s">
        <v>37</v>
      </c>
      <c r="C97" s="114">
        <v>8.5323330813003402</v>
      </c>
      <c r="D97" s="119"/>
      <c r="E97" s="115">
        <v>9.52</v>
      </c>
      <c r="F97" s="115"/>
      <c r="G97" s="114">
        <v>9.3699999999999992</v>
      </c>
      <c r="H97" s="119"/>
      <c r="I97" s="115">
        <v>6.95</v>
      </c>
      <c r="J97" s="115"/>
      <c r="K97" s="114">
        <v>2.93</v>
      </c>
      <c r="L97" s="119"/>
    </row>
    <row r="98" spans="2:12" ht="15" hidden="1" customHeight="1" outlineLevel="1" x14ac:dyDescent="0.25">
      <c r="B98" s="73" t="s">
        <v>38</v>
      </c>
      <c r="C98" s="114">
        <v>8.2857186935611935</v>
      </c>
      <c r="D98" s="119"/>
      <c r="E98" s="115">
        <v>9.09</v>
      </c>
      <c r="F98" s="115"/>
      <c r="G98" s="114">
        <v>9.44</v>
      </c>
      <c r="H98" s="119"/>
      <c r="I98" s="115">
        <v>6.89</v>
      </c>
      <c r="J98" s="115"/>
      <c r="K98" s="114">
        <v>2.4700000000000002</v>
      </c>
      <c r="L98" s="119"/>
    </row>
    <row r="99" spans="2:12" ht="15" hidden="1" customHeight="1" outlineLevel="1" x14ac:dyDescent="0.25">
      <c r="B99" s="73" t="s">
        <v>39</v>
      </c>
      <c r="C99" s="114">
        <v>7.4944380279404124</v>
      </c>
      <c r="D99" s="119"/>
      <c r="E99" s="115">
        <v>7.95</v>
      </c>
      <c r="F99" s="115"/>
      <c r="G99" s="114">
        <v>8.41</v>
      </c>
      <c r="H99" s="119"/>
      <c r="I99" s="115">
        <v>6.88</v>
      </c>
      <c r="J99" s="115"/>
      <c r="K99" s="114">
        <v>2.23</v>
      </c>
      <c r="L99" s="119"/>
    </row>
    <row r="100" spans="2:12" ht="15" hidden="1" customHeight="1" outlineLevel="1" x14ac:dyDescent="0.25">
      <c r="B100" s="73" t="s">
        <v>40</v>
      </c>
      <c r="C100" s="114">
        <v>7.9424678133252566</v>
      </c>
      <c r="D100" s="119"/>
      <c r="E100" s="115">
        <v>8.5399999999999991</v>
      </c>
      <c r="F100" s="115"/>
      <c r="G100" s="114">
        <v>8.68</v>
      </c>
      <c r="H100" s="119"/>
      <c r="I100" s="115">
        <v>7.35</v>
      </c>
      <c r="J100" s="115"/>
      <c r="K100" s="114">
        <v>2.34</v>
      </c>
      <c r="L100" s="119"/>
    </row>
    <row r="101" spans="2:12" ht="15" hidden="1" customHeight="1" outlineLevel="1" x14ac:dyDescent="0.25">
      <c r="B101" s="73" t="s">
        <v>41</v>
      </c>
      <c r="C101" s="114">
        <v>7.5197519854800294</v>
      </c>
      <c r="D101" s="119"/>
      <c r="E101" s="115">
        <v>8.08</v>
      </c>
      <c r="F101" s="115"/>
      <c r="G101" s="114">
        <v>7.94</v>
      </c>
      <c r="H101" s="119"/>
      <c r="I101" s="115">
        <v>6.95</v>
      </c>
      <c r="J101" s="115"/>
      <c r="K101" s="114">
        <v>2.69</v>
      </c>
      <c r="L101" s="119"/>
    </row>
    <row r="102" spans="2:12" ht="15" hidden="1" customHeight="1" outlineLevel="1" x14ac:dyDescent="0.25">
      <c r="B102" s="73" t="s">
        <v>42</v>
      </c>
      <c r="C102" s="114">
        <v>8.2385084387826346</v>
      </c>
      <c r="D102" s="119"/>
      <c r="E102" s="115">
        <v>8.58</v>
      </c>
      <c r="F102" s="115"/>
      <c r="G102" s="114">
        <v>8.6999999999999993</v>
      </c>
      <c r="H102" s="119"/>
      <c r="I102" s="115">
        <v>8.77</v>
      </c>
      <c r="J102" s="115"/>
      <c r="K102" s="114">
        <v>2.52</v>
      </c>
      <c r="L102" s="119"/>
    </row>
    <row r="103" spans="2:12" ht="15" hidden="1" customHeight="1" outlineLevel="1" x14ac:dyDescent="0.25">
      <c r="B103" s="73" t="s">
        <v>43</v>
      </c>
      <c r="C103" s="114">
        <v>8.4785502344567174</v>
      </c>
      <c r="D103" s="119"/>
      <c r="E103" s="115">
        <v>8.7799999999999994</v>
      </c>
      <c r="F103" s="115"/>
      <c r="G103" s="114">
        <v>9.16</v>
      </c>
      <c r="H103" s="119"/>
      <c r="I103" s="115">
        <v>8.93</v>
      </c>
      <c r="J103" s="115"/>
      <c r="K103" s="114">
        <v>2.75</v>
      </c>
      <c r="L103" s="119"/>
    </row>
    <row r="104" spans="2:12" ht="15" hidden="1" customHeight="1" outlineLevel="1" x14ac:dyDescent="0.25">
      <c r="B104" s="73" t="s">
        <v>44</v>
      </c>
      <c r="C104" s="114">
        <v>8.9218626246721655</v>
      </c>
      <c r="D104" s="119"/>
      <c r="E104" s="115">
        <v>9.59</v>
      </c>
      <c r="F104" s="115"/>
      <c r="G104" s="114">
        <v>8.91</v>
      </c>
      <c r="H104" s="119"/>
      <c r="I104" s="115">
        <v>9.4600000000000009</v>
      </c>
      <c r="J104" s="115"/>
      <c r="K104" s="114">
        <v>2.37</v>
      </c>
      <c r="L104" s="119"/>
    </row>
    <row r="105" spans="2:12" collapsed="1" x14ac:dyDescent="0.25">
      <c r="B105" s="33">
        <v>2006</v>
      </c>
      <c r="C105" s="118">
        <v>8.0514511706356231</v>
      </c>
      <c r="D105" s="120"/>
      <c r="E105" s="118">
        <v>8.5871512085156052</v>
      </c>
      <c r="F105" s="118"/>
      <c r="G105" s="118">
        <v>8.6815614716578047</v>
      </c>
      <c r="H105" s="121"/>
      <c r="I105" s="118">
        <v>7.5955197644926438</v>
      </c>
      <c r="J105" s="118"/>
      <c r="K105" s="118">
        <v>2.5569914593512171</v>
      </c>
      <c r="L105" s="121"/>
    </row>
    <row r="106" spans="2:12" ht="15" customHeight="1" x14ac:dyDescent="0.25">
      <c r="B106" s="218" t="s">
        <v>46</v>
      </c>
      <c r="C106" s="218"/>
      <c r="D106" s="218"/>
      <c r="E106" s="218"/>
      <c r="F106" s="218"/>
      <c r="G106" s="218"/>
      <c r="H106" s="218"/>
      <c r="I106" s="37"/>
      <c r="J106" s="37"/>
      <c r="K106" s="37"/>
      <c r="L106" s="37"/>
    </row>
  </sheetData>
  <mergeCells count="7">
    <mergeCell ref="B106:H106"/>
    <mergeCell ref="B5:L5"/>
    <mergeCell ref="C6:D6"/>
    <mergeCell ref="E6:F6"/>
    <mergeCell ref="G6:H6"/>
    <mergeCell ref="I6:J6"/>
    <mergeCell ref="K6:L6"/>
  </mergeCells>
  <hyperlinks>
    <hyperlink ref="N8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4.7109375" style="38" customWidth="1"/>
    <col min="3" max="6" width="10.7109375" style="38" customWidth="1"/>
    <col min="7" max="12" width="11.42578125" style="38"/>
    <col min="13" max="13" width="14.42578125" style="38" customWidth="1"/>
    <col min="14" max="256" width="11.42578125" style="38"/>
    <col min="257" max="257" width="13.5703125" style="38" customWidth="1"/>
    <col min="258" max="258" width="35.7109375" style="38" customWidth="1"/>
    <col min="259" max="260" width="12.85546875" style="38" customWidth="1"/>
    <col min="261" max="261" width="13.7109375" style="38" customWidth="1"/>
    <col min="262" max="262" width="10.7109375" style="38" customWidth="1"/>
    <col min="263" max="268" width="11.42578125" style="38"/>
    <col min="269" max="269" width="14.42578125" style="38" customWidth="1"/>
    <col min="270" max="512" width="11.42578125" style="38"/>
    <col min="513" max="513" width="13.5703125" style="38" customWidth="1"/>
    <col min="514" max="514" width="35.7109375" style="38" customWidth="1"/>
    <col min="515" max="516" width="12.85546875" style="38" customWidth="1"/>
    <col min="517" max="517" width="13.7109375" style="38" customWidth="1"/>
    <col min="518" max="518" width="10.7109375" style="38" customWidth="1"/>
    <col min="519" max="524" width="11.42578125" style="38"/>
    <col min="525" max="525" width="14.42578125" style="38" customWidth="1"/>
    <col min="526" max="768" width="11.42578125" style="38"/>
    <col min="769" max="769" width="13.5703125" style="38" customWidth="1"/>
    <col min="770" max="770" width="35.7109375" style="38" customWidth="1"/>
    <col min="771" max="772" width="12.85546875" style="38" customWidth="1"/>
    <col min="773" max="773" width="13.7109375" style="38" customWidth="1"/>
    <col min="774" max="774" width="10.7109375" style="38" customWidth="1"/>
    <col min="775" max="780" width="11.42578125" style="38"/>
    <col min="781" max="781" width="14.42578125" style="38" customWidth="1"/>
    <col min="782" max="1024" width="11.42578125" style="38"/>
    <col min="1025" max="1025" width="13.5703125" style="38" customWidth="1"/>
    <col min="1026" max="1026" width="35.7109375" style="38" customWidth="1"/>
    <col min="1027" max="1028" width="12.85546875" style="38" customWidth="1"/>
    <col min="1029" max="1029" width="13.7109375" style="38" customWidth="1"/>
    <col min="1030" max="1030" width="10.7109375" style="38" customWidth="1"/>
    <col min="1031" max="1036" width="11.42578125" style="38"/>
    <col min="1037" max="1037" width="14.42578125" style="38" customWidth="1"/>
    <col min="1038" max="1280" width="11.42578125" style="38"/>
    <col min="1281" max="1281" width="13.5703125" style="38" customWidth="1"/>
    <col min="1282" max="1282" width="35.7109375" style="38" customWidth="1"/>
    <col min="1283" max="1284" width="12.85546875" style="38" customWidth="1"/>
    <col min="1285" max="1285" width="13.7109375" style="38" customWidth="1"/>
    <col min="1286" max="1286" width="10.7109375" style="38" customWidth="1"/>
    <col min="1287" max="1292" width="11.42578125" style="38"/>
    <col min="1293" max="1293" width="14.42578125" style="38" customWidth="1"/>
    <col min="1294" max="1536" width="11.42578125" style="38"/>
    <col min="1537" max="1537" width="13.5703125" style="38" customWidth="1"/>
    <col min="1538" max="1538" width="35.7109375" style="38" customWidth="1"/>
    <col min="1539" max="1540" width="12.85546875" style="38" customWidth="1"/>
    <col min="1541" max="1541" width="13.7109375" style="38" customWidth="1"/>
    <col min="1542" max="1542" width="10.7109375" style="38" customWidth="1"/>
    <col min="1543" max="1548" width="11.42578125" style="38"/>
    <col min="1549" max="1549" width="14.42578125" style="38" customWidth="1"/>
    <col min="1550" max="1792" width="11.42578125" style="38"/>
    <col min="1793" max="1793" width="13.5703125" style="38" customWidth="1"/>
    <col min="1794" max="1794" width="35.7109375" style="38" customWidth="1"/>
    <col min="1795" max="1796" width="12.85546875" style="38" customWidth="1"/>
    <col min="1797" max="1797" width="13.7109375" style="38" customWidth="1"/>
    <col min="1798" max="1798" width="10.7109375" style="38" customWidth="1"/>
    <col min="1799" max="1804" width="11.42578125" style="38"/>
    <col min="1805" max="1805" width="14.42578125" style="38" customWidth="1"/>
    <col min="1806" max="2048" width="11.42578125" style="38"/>
    <col min="2049" max="2049" width="13.5703125" style="38" customWidth="1"/>
    <col min="2050" max="2050" width="35.7109375" style="38" customWidth="1"/>
    <col min="2051" max="2052" width="12.85546875" style="38" customWidth="1"/>
    <col min="2053" max="2053" width="13.7109375" style="38" customWidth="1"/>
    <col min="2054" max="2054" width="10.7109375" style="38" customWidth="1"/>
    <col min="2055" max="2060" width="11.42578125" style="38"/>
    <col min="2061" max="2061" width="14.42578125" style="38" customWidth="1"/>
    <col min="2062" max="2304" width="11.42578125" style="38"/>
    <col min="2305" max="2305" width="13.5703125" style="38" customWidth="1"/>
    <col min="2306" max="2306" width="35.7109375" style="38" customWidth="1"/>
    <col min="2307" max="2308" width="12.85546875" style="38" customWidth="1"/>
    <col min="2309" max="2309" width="13.7109375" style="38" customWidth="1"/>
    <col min="2310" max="2310" width="10.7109375" style="38" customWidth="1"/>
    <col min="2311" max="2316" width="11.42578125" style="38"/>
    <col min="2317" max="2317" width="14.42578125" style="38" customWidth="1"/>
    <col min="2318" max="2560" width="11.42578125" style="38"/>
    <col min="2561" max="2561" width="13.5703125" style="38" customWidth="1"/>
    <col min="2562" max="2562" width="35.7109375" style="38" customWidth="1"/>
    <col min="2563" max="2564" width="12.85546875" style="38" customWidth="1"/>
    <col min="2565" max="2565" width="13.7109375" style="38" customWidth="1"/>
    <col min="2566" max="2566" width="10.7109375" style="38" customWidth="1"/>
    <col min="2567" max="2572" width="11.42578125" style="38"/>
    <col min="2573" max="2573" width="14.42578125" style="38" customWidth="1"/>
    <col min="2574" max="2816" width="11.42578125" style="38"/>
    <col min="2817" max="2817" width="13.5703125" style="38" customWidth="1"/>
    <col min="2818" max="2818" width="35.7109375" style="38" customWidth="1"/>
    <col min="2819" max="2820" width="12.85546875" style="38" customWidth="1"/>
    <col min="2821" max="2821" width="13.7109375" style="38" customWidth="1"/>
    <col min="2822" max="2822" width="10.7109375" style="38" customWidth="1"/>
    <col min="2823" max="2828" width="11.42578125" style="38"/>
    <col min="2829" max="2829" width="14.42578125" style="38" customWidth="1"/>
    <col min="2830" max="3072" width="11.42578125" style="38"/>
    <col min="3073" max="3073" width="13.5703125" style="38" customWidth="1"/>
    <col min="3074" max="3074" width="35.7109375" style="38" customWidth="1"/>
    <col min="3075" max="3076" width="12.85546875" style="38" customWidth="1"/>
    <col min="3077" max="3077" width="13.7109375" style="38" customWidth="1"/>
    <col min="3078" max="3078" width="10.7109375" style="38" customWidth="1"/>
    <col min="3079" max="3084" width="11.42578125" style="38"/>
    <col min="3085" max="3085" width="14.42578125" style="38" customWidth="1"/>
    <col min="3086" max="3328" width="11.42578125" style="38"/>
    <col min="3329" max="3329" width="13.5703125" style="38" customWidth="1"/>
    <col min="3330" max="3330" width="35.7109375" style="38" customWidth="1"/>
    <col min="3331" max="3332" width="12.85546875" style="38" customWidth="1"/>
    <col min="3333" max="3333" width="13.7109375" style="38" customWidth="1"/>
    <col min="3334" max="3334" width="10.7109375" style="38" customWidth="1"/>
    <col min="3335" max="3340" width="11.42578125" style="38"/>
    <col min="3341" max="3341" width="14.42578125" style="38" customWidth="1"/>
    <col min="3342" max="3584" width="11.42578125" style="38"/>
    <col min="3585" max="3585" width="13.5703125" style="38" customWidth="1"/>
    <col min="3586" max="3586" width="35.7109375" style="38" customWidth="1"/>
    <col min="3587" max="3588" width="12.85546875" style="38" customWidth="1"/>
    <col min="3589" max="3589" width="13.7109375" style="38" customWidth="1"/>
    <col min="3590" max="3590" width="10.7109375" style="38" customWidth="1"/>
    <col min="3591" max="3596" width="11.42578125" style="38"/>
    <col min="3597" max="3597" width="14.42578125" style="38" customWidth="1"/>
    <col min="3598" max="3840" width="11.42578125" style="38"/>
    <col min="3841" max="3841" width="13.5703125" style="38" customWidth="1"/>
    <col min="3842" max="3842" width="35.7109375" style="38" customWidth="1"/>
    <col min="3843" max="3844" width="12.85546875" style="38" customWidth="1"/>
    <col min="3845" max="3845" width="13.7109375" style="38" customWidth="1"/>
    <col min="3846" max="3846" width="10.7109375" style="38" customWidth="1"/>
    <col min="3847" max="3852" width="11.42578125" style="38"/>
    <col min="3853" max="3853" width="14.42578125" style="38" customWidth="1"/>
    <col min="3854" max="4096" width="11.42578125" style="38"/>
    <col min="4097" max="4097" width="13.5703125" style="38" customWidth="1"/>
    <col min="4098" max="4098" width="35.7109375" style="38" customWidth="1"/>
    <col min="4099" max="4100" width="12.85546875" style="38" customWidth="1"/>
    <col min="4101" max="4101" width="13.7109375" style="38" customWidth="1"/>
    <col min="4102" max="4102" width="10.7109375" style="38" customWidth="1"/>
    <col min="4103" max="4108" width="11.42578125" style="38"/>
    <col min="4109" max="4109" width="14.42578125" style="38" customWidth="1"/>
    <col min="4110" max="4352" width="11.42578125" style="38"/>
    <col min="4353" max="4353" width="13.5703125" style="38" customWidth="1"/>
    <col min="4354" max="4354" width="35.7109375" style="38" customWidth="1"/>
    <col min="4355" max="4356" width="12.85546875" style="38" customWidth="1"/>
    <col min="4357" max="4357" width="13.7109375" style="38" customWidth="1"/>
    <col min="4358" max="4358" width="10.7109375" style="38" customWidth="1"/>
    <col min="4359" max="4364" width="11.42578125" style="38"/>
    <col min="4365" max="4365" width="14.42578125" style="38" customWidth="1"/>
    <col min="4366" max="4608" width="11.42578125" style="38"/>
    <col min="4609" max="4609" width="13.5703125" style="38" customWidth="1"/>
    <col min="4610" max="4610" width="35.7109375" style="38" customWidth="1"/>
    <col min="4611" max="4612" width="12.85546875" style="38" customWidth="1"/>
    <col min="4613" max="4613" width="13.7109375" style="38" customWidth="1"/>
    <col min="4614" max="4614" width="10.7109375" style="38" customWidth="1"/>
    <col min="4615" max="4620" width="11.42578125" style="38"/>
    <col min="4621" max="4621" width="14.42578125" style="38" customWidth="1"/>
    <col min="4622" max="4864" width="11.42578125" style="38"/>
    <col min="4865" max="4865" width="13.5703125" style="38" customWidth="1"/>
    <col min="4866" max="4866" width="35.7109375" style="38" customWidth="1"/>
    <col min="4867" max="4868" width="12.85546875" style="38" customWidth="1"/>
    <col min="4869" max="4869" width="13.7109375" style="38" customWidth="1"/>
    <col min="4870" max="4870" width="10.7109375" style="38" customWidth="1"/>
    <col min="4871" max="4876" width="11.42578125" style="38"/>
    <col min="4877" max="4877" width="14.42578125" style="38" customWidth="1"/>
    <col min="4878" max="5120" width="11.42578125" style="38"/>
    <col min="5121" max="5121" width="13.5703125" style="38" customWidth="1"/>
    <col min="5122" max="5122" width="35.7109375" style="38" customWidth="1"/>
    <col min="5123" max="5124" width="12.85546875" style="38" customWidth="1"/>
    <col min="5125" max="5125" width="13.7109375" style="38" customWidth="1"/>
    <col min="5126" max="5126" width="10.7109375" style="38" customWidth="1"/>
    <col min="5127" max="5132" width="11.42578125" style="38"/>
    <col min="5133" max="5133" width="14.42578125" style="38" customWidth="1"/>
    <col min="5134" max="5376" width="11.42578125" style="38"/>
    <col min="5377" max="5377" width="13.5703125" style="38" customWidth="1"/>
    <col min="5378" max="5378" width="35.7109375" style="38" customWidth="1"/>
    <col min="5379" max="5380" width="12.85546875" style="38" customWidth="1"/>
    <col min="5381" max="5381" width="13.7109375" style="38" customWidth="1"/>
    <col min="5382" max="5382" width="10.7109375" style="38" customWidth="1"/>
    <col min="5383" max="5388" width="11.42578125" style="38"/>
    <col min="5389" max="5389" width="14.42578125" style="38" customWidth="1"/>
    <col min="5390" max="5632" width="11.42578125" style="38"/>
    <col min="5633" max="5633" width="13.5703125" style="38" customWidth="1"/>
    <col min="5634" max="5634" width="35.7109375" style="38" customWidth="1"/>
    <col min="5635" max="5636" width="12.85546875" style="38" customWidth="1"/>
    <col min="5637" max="5637" width="13.7109375" style="38" customWidth="1"/>
    <col min="5638" max="5638" width="10.7109375" style="38" customWidth="1"/>
    <col min="5639" max="5644" width="11.42578125" style="38"/>
    <col min="5645" max="5645" width="14.42578125" style="38" customWidth="1"/>
    <col min="5646" max="5888" width="11.42578125" style="38"/>
    <col min="5889" max="5889" width="13.5703125" style="38" customWidth="1"/>
    <col min="5890" max="5890" width="35.7109375" style="38" customWidth="1"/>
    <col min="5891" max="5892" width="12.85546875" style="38" customWidth="1"/>
    <col min="5893" max="5893" width="13.7109375" style="38" customWidth="1"/>
    <col min="5894" max="5894" width="10.7109375" style="38" customWidth="1"/>
    <col min="5895" max="5900" width="11.42578125" style="38"/>
    <col min="5901" max="5901" width="14.42578125" style="38" customWidth="1"/>
    <col min="5902" max="6144" width="11.42578125" style="38"/>
    <col min="6145" max="6145" width="13.5703125" style="38" customWidth="1"/>
    <col min="6146" max="6146" width="35.7109375" style="38" customWidth="1"/>
    <col min="6147" max="6148" width="12.85546875" style="38" customWidth="1"/>
    <col min="6149" max="6149" width="13.7109375" style="38" customWidth="1"/>
    <col min="6150" max="6150" width="10.7109375" style="38" customWidth="1"/>
    <col min="6151" max="6156" width="11.42578125" style="38"/>
    <col min="6157" max="6157" width="14.42578125" style="38" customWidth="1"/>
    <col min="6158" max="6400" width="11.42578125" style="38"/>
    <col min="6401" max="6401" width="13.5703125" style="38" customWidth="1"/>
    <col min="6402" max="6402" width="35.7109375" style="38" customWidth="1"/>
    <col min="6403" max="6404" width="12.85546875" style="38" customWidth="1"/>
    <col min="6405" max="6405" width="13.7109375" style="38" customWidth="1"/>
    <col min="6406" max="6406" width="10.7109375" style="38" customWidth="1"/>
    <col min="6407" max="6412" width="11.42578125" style="38"/>
    <col min="6413" max="6413" width="14.42578125" style="38" customWidth="1"/>
    <col min="6414" max="6656" width="11.42578125" style="38"/>
    <col min="6657" max="6657" width="13.5703125" style="38" customWidth="1"/>
    <col min="6658" max="6658" width="35.7109375" style="38" customWidth="1"/>
    <col min="6659" max="6660" width="12.85546875" style="38" customWidth="1"/>
    <col min="6661" max="6661" width="13.7109375" style="38" customWidth="1"/>
    <col min="6662" max="6662" width="10.7109375" style="38" customWidth="1"/>
    <col min="6663" max="6668" width="11.42578125" style="38"/>
    <col min="6669" max="6669" width="14.42578125" style="38" customWidth="1"/>
    <col min="6670" max="6912" width="11.42578125" style="38"/>
    <col min="6913" max="6913" width="13.5703125" style="38" customWidth="1"/>
    <col min="6914" max="6914" width="35.7109375" style="38" customWidth="1"/>
    <col min="6915" max="6916" width="12.85546875" style="38" customWidth="1"/>
    <col min="6917" max="6917" width="13.7109375" style="38" customWidth="1"/>
    <col min="6918" max="6918" width="10.7109375" style="38" customWidth="1"/>
    <col min="6919" max="6924" width="11.42578125" style="38"/>
    <col min="6925" max="6925" width="14.42578125" style="38" customWidth="1"/>
    <col min="6926" max="7168" width="11.42578125" style="38"/>
    <col min="7169" max="7169" width="13.5703125" style="38" customWidth="1"/>
    <col min="7170" max="7170" width="35.7109375" style="38" customWidth="1"/>
    <col min="7171" max="7172" width="12.85546875" style="38" customWidth="1"/>
    <col min="7173" max="7173" width="13.7109375" style="38" customWidth="1"/>
    <col min="7174" max="7174" width="10.7109375" style="38" customWidth="1"/>
    <col min="7175" max="7180" width="11.42578125" style="38"/>
    <col min="7181" max="7181" width="14.42578125" style="38" customWidth="1"/>
    <col min="7182" max="7424" width="11.42578125" style="38"/>
    <col min="7425" max="7425" width="13.5703125" style="38" customWidth="1"/>
    <col min="7426" max="7426" width="35.7109375" style="38" customWidth="1"/>
    <col min="7427" max="7428" width="12.85546875" style="38" customWidth="1"/>
    <col min="7429" max="7429" width="13.7109375" style="38" customWidth="1"/>
    <col min="7430" max="7430" width="10.7109375" style="38" customWidth="1"/>
    <col min="7431" max="7436" width="11.42578125" style="38"/>
    <col min="7437" max="7437" width="14.42578125" style="38" customWidth="1"/>
    <col min="7438" max="7680" width="11.42578125" style="38"/>
    <col min="7681" max="7681" width="13.5703125" style="38" customWidth="1"/>
    <col min="7682" max="7682" width="35.7109375" style="38" customWidth="1"/>
    <col min="7683" max="7684" width="12.85546875" style="38" customWidth="1"/>
    <col min="7685" max="7685" width="13.7109375" style="38" customWidth="1"/>
    <col min="7686" max="7686" width="10.7109375" style="38" customWidth="1"/>
    <col min="7687" max="7692" width="11.42578125" style="38"/>
    <col min="7693" max="7693" width="14.42578125" style="38" customWidth="1"/>
    <col min="7694" max="7936" width="11.42578125" style="38"/>
    <col min="7937" max="7937" width="13.5703125" style="38" customWidth="1"/>
    <col min="7938" max="7938" width="35.7109375" style="38" customWidth="1"/>
    <col min="7939" max="7940" width="12.85546875" style="38" customWidth="1"/>
    <col min="7941" max="7941" width="13.7109375" style="38" customWidth="1"/>
    <col min="7942" max="7942" width="10.7109375" style="38" customWidth="1"/>
    <col min="7943" max="7948" width="11.42578125" style="38"/>
    <col min="7949" max="7949" width="14.42578125" style="38" customWidth="1"/>
    <col min="7950" max="8192" width="11.42578125" style="38"/>
    <col min="8193" max="8193" width="13.5703125" style="38" customWidth="1"/>
    <col min="8194" max="8194" width="35.7109375" style="38" customWidth="1"/>
    <col min="8195" max="8196" width="12.85546875" style="38" customWidth="1"/>
    <col min="8197" max="8197" width="13.7109375" style="38" customWidth="1"/>
    <col min="8198" max="8198" width="10.7109375" style="38" customWidth="1"/>
    <col min="8199" max="8204" width="11.42578125" style="38"/>
    <col min="8205" max="8205" width="14.42578125" style="38" customWidth="1"/>
    <col min="8206" max="8448" width="11.42578125" style="38"/>
    <col min="8449" max="8449" width="13.5703125" style="38" customWidth="1"/>
    <col min="8450" max="8450" width="35.7109375" style="38" customWidth="1"/>
    <col min="8451" max="8452" width="12.85546875" style="38" customWidth="1"/>
    <col min="8453" max="8453" width="13.7109375" style="38" customWidth="1"/>
    <col min="8454" max="8454" width="10.7109375" style="38" customWidth="1"/>
    <col min="8455" max="8460" width="11.42578125" style="38"/>
    <col min="8461" max="8461" width="14.42578125" style="38" customWidth="1"/>
    <col min="8462" max="8704" width="11.42578125" style="38"/>
    <col min="8705" max="8705" width="13.5703125" style="38" customWidth="1"/>
    <col min="8706" max="8706" width="35.7109375" style="38" customWidth="1"/>
    <col min="8707" max="8708" width="12.85546875" style="38" customWidth="1"/>
    <col min="8709" max="8709" width="13.7109375" style="38" customWidth="1"/>
    <col min="8710" max="8710" width="10.7109375" style="38" customWidth="1"/>
    <col min="8711" max="8716" width="11.42578125" style="38"/>
    <col min="8717" max="8717" width="14.42578125" style="38" customWidth="1"/>
    <col min="8718" max="8960" width="11.42578125" style="38"/>
    <col min="8961" max="8961" width="13.5703125" style="38" customWidth="1"/>
    <col min="8962" max="8962" width="35.7109375" style="38" customWidth="1"/>
    <col min="8963" max="8964" width="12.85546875" style="38" customWidth="1"/>
    <col min="8965" max="8965" width="13.7109375" style="38" customWidth="1"/>
    <col min="8966" max="8966" width="10.7109375" style="38" customWidth="1"/>
    <col min="8967" max="8972" width="11.42578125" style="38"/>
    <col min="8973" max="8973" width="14.42578125" style="38" customWidth="1"/>
    <col min="8974" max="9216" width="11.42578125" style="38"/>
    <col min="9217" max="9217" width="13.5703125" style="38" customWidth="1"/>
    <col min="9218" max="9218" width="35.7109375" style="38" customWidth="1"/>
    <col min="9219" max="9220" width="12.85546875" style="38" customWidth="1"/>
    <col min="9221" max="9221" width="13.7109375" style="38" customWidth="1"/>
    <col min="9222" max="9222" width="10.7109375" style="38" customWidth="1"/>
    <col min="9223" max="9228" width="11.42578125" style="38"/>
    <col min="9229" max="9229" width="14.42578125" style="38" customWidth="1"/>
    <col min="9230" max="9472" width="11.42578125" style="38"/>
    <col min="9473" max="9473" width="13.5703125" style="38" customWidth="1"/>
    <col min="9474" max="9474" width="35.7109375" style="38" customWidth="1"/>
    <col min="9475" max="9476" width="12.85546875" style="38" customWidth="1"/>
    <col min="9477" max="9477" width="13.7109375" style="38" customWidth="1"/>
    <col min="9478" max="9478" width="10.7109375" style="38" customWidth="1"/>
    <col min="9479" max="9484" width="11.42578125" style="38"/>
    <col min="9485" max="9485" width="14.42578125" style="38" customWidth="1"/>
    <col min="9486" max="9728" width="11.42578125" style="38"/>
    <col min="9729" max="9729" width="13.5703125" style="38" customWidth="1"/>
    <col min="9730" max="9730" width="35.7109375" style="38" customWidth="1"/>
    <col min="9731" max="9732" width="12.85546875" style="38" customWidth="1"/>
    <col min="9733" max="9733" width="13.7109375" style="38" customWidth="1"/>
    <col min="9734" max="9734" width="10.7109375" style="38" customWidth="1"/>
    <col min="9735" max="9740" width="11.42578125" style="38"/>
    <col min="9741" max="9741" width="14.42578125" style="38" customWidth="1"/>
    <col min="9742" max="9984" width="11.42578125" style="38"/>
    <col min="9985" max="9985" width="13.5703125" style="38" customWidth="1"/>
    <col min="9986" max="9986" width="35.7109375" style="38" customWidth="1"/>
    <col min="9987" max="9988" width="12.85546875" style="38" customWidth="1"/>
    <col min="9989" max="9989" width="13.7109375" style="38" customWidth="1"/>
    <col min="9990" max="9990" width="10.7109375" style="38" customWidth="1"/>
    <col min="9991" max="9996" width="11.42578125" style="38"/>
    <col min="9997" max="9997" width="14.42578125" style="38" customWidth="1"/>
    <col min="9998" max="10240" width="11.42578125" style="38"/>
    <col min="10241" max="10241" width="13.5703125" style="38" customWidth="1"/>
    <col min="10242" max="10242" width="35.7109375" style="38" customWidth="1"/>
    <col min="10243" max="10244" width="12.85546875" style="38" customWidth="1"/>
    <col min="10245" max="10245" width="13.7109375" style="38" customWidth="1"/>
    <col min="10246" max="10246" width="10.7109375" style="38" customWidth="1"/>
    <col min="10247" max="10252" width="11.42578125" style="38"/>
    <col min="10253" max="10253" width="14.42578125" style="38" customWidth="1"/>
    <col min="10254" max="10496" width="11.42578125" style="38"/>
    <col min="10497" max="10497" width="13.5703125" style="38" customWidth="1"/>
    <col min="10498" max="10498" width="35.7109375" style="38" customWidth="1"/>
    <col min="10499" max="10500" width="12.85546875" style="38" customWidth="1"/>
    <col min="10501" max="10501" width="13.7109375" style="38" customWidth="1"/>
    <col min="10502" max="10502" width="10.7109375" style="38" customWidth="1"/>
    <col min="10503" max="10508" width="11.42578125" style="38"/>
    <col min="10509" max="10509" width="14.42578125" style="38" customWidth="1"/>
    <col min="10510" max="10752" width="11.42578125" style="38"/>
    <col min="10753" max="10753" width="13.5703125" style="38" customWidth="1"/>
    <col min="10754" max="10754" width="35.7109375" style="38" customWidth="1"/>
    <col min="10755" max="10756" width="12.85546875" style="38" customWidth="1"/>
    <col min="10757" max="10757" width="13.7109375" style="38" customWidth="1"/>
    <col min="10758" max="10758" width="10.7109375" style="38" customWidth="1"/>
    <col min="10759" max="10764" width="11.42578125" style="38"/>
    <col min="10765" max="10765" width="14.42578125" style="38" customWidth="1"/>
    <col min="10766" max="11008" width="11.42578125" style="38"/>
    <col min="11009" max="11009" width="13.5703125" style="38" customWidth="1"/>
    <col min="11010" max="11010" width="35.7109375" style="38" customWidth="1"/>
    <col min="11011" max="11012" width="12.85546875" style="38" customWidth="1"/>
    <col min="11013" max="11013" width="13.7109375" style="38" customWidth="1"/>
    <col min="11014" max="11014" width="10.7109375" style="38" customWidth="1"/>
    <col min="11015" max="11020" width="11.42578125" style="38"/>
    <col min="11021" max="11021" width="14.42578125" style="38" customWidth="1"/>
    <col min="11022" max="11264" width="11.42578125" style="38"/>
    <col min="11265" max="11265" width="13.5703125" style="38" customWidth="1"/>
    <col min="11266" max="11266" width="35.7109375" style="38" customWidth="1"/>
    <col min="11267" max="11268" width="12.85546875" style="38" customWidth="1"/>
    <col min="11269" max="11269" width="13.7109375" style="38" customWidth="1"/>
    <col min="11270" max="11270" width="10.7109375" style="38" customWidth="1"/>
    <col min="11271" max="11276" width="11.42578125" style="38"/>
    <col min="11277" max="11277" width="14.42578125" style="38" customWidth="1"/>
    <col min="11278" max="11520" width="11.42578125" style="38"/>
    <col min="11521" max="11521" width="13.5703125" style="38" customWidth="1"/>
    <col min="11522" max="11522" width="35.7109375" style="38" customWidth="1"/>
    <col min="11523" max="11524" width="12.85546875" style="38" customWidth="1"/>
    <col min="11525" max="11525" width="13.7109375" style="38" customWidth="1"/>
    <col min="11526" max="11526" width="10.7109375" style="38" customWidth="1"/>
    <col min="11527" max="11532" width="11.42578125" style="38"/>
    <col min="11533" max="11533" width="14.42578125" style="38" customWidth="1"/>
    <col min="11534" max="11776" width="11.42578125" style="38"/>
    <col min="11777" max="11777" width="13.5703125" style="38" customWidth="1"/>
    <col min="11778" max="11778" width="35.7109375" style="38" customWidth="1"/>
    <col min="11779" max="11780" width="12.85546875" style="38" customWidth="1"/>
    <col min="11781" max="11781" width="13.7109375" style="38" customWidth="1"/>
    <col min="11782" max="11782" width="10.7109375" style="38" customWidth="1"/>
    <col min="11783" max="11788" width="11.42578125" style="38"/>
    <col min="11789" max="11789" width="14.42578125" style="38" customWidth="1"/>
    <col min="11790" max="12032" width="11.42578125" style="38"/>
    <col min="12033" max="12033" width="13.5703125" style="38" customWidth="1"/>
    <col min="12034" max="12034" width="35.7109375" style="38" customWidth="1"/>
    <col min="12035" max="12036" width="12.85546875" style="38" customWidth="1"/>
    <col min="12037" max="12037" width="13.7109375" style="38" customWidth="1"/>
    <col min="12038" max="12038" width="10.7109375" style="38" customWidth="1"/>
    <col min="12039" max="12044" width="11.42578125" style="38"/>
    <col min="12045" max="12045" width="14.42578125" style="38" customWidth="1"/>
    <col min="12046" max="12288" width="11.42578125" style="38"/>
    <col min="12289" max="12289" width="13.5703125" style="38" customWidth="1"/>
    <col min="12290" max="12290" width="35.7109375" style="38" customWidth="1"/>
    <col min="12291" max="12292" width="12.85546875" style="38" customWidth="1"/>
    <col min="12293" max="12293" width="13.7109375" style="38" customWidth="1"/>
    <col min="12294" max="12294" width="10.7109375" style="38" customWidth="1"/>
    <col min="12295" max="12300" width="11.42578125" style="38"/>
    <col min="12301" max="12301" width="14.42578125" style="38" customWidth="1"/>
    <col min="12302" max="12544" width="11.42578125" style="38"/>
    <col min="12545" max="12545" width="13.5703125" style="38" customWidth="1"/>
    <col min="12546" max="12546" width="35.7109375" style="38" customWidth="1"/>
    <col min="12547" max="12548" width="12.85546875" style="38" customWidth="1"/>
    <col min="12549" max="12549" width="13.7109375" style="38" customWidth="1"/>
    <col min="12550" max="12550" width="10.7109375" style="38" customWidth="1"/>
    <col min="12551" max="12556" width="11.42578125" style="38"/>
    <col min="12557" max="12557" width="14.42578125" style="38" customWidth="1"/>
    <col min="12558" max="12800" width="11.42578125" style="38"/>
    <col min="12801" max="12801" width="13.5703125" style="38" customWidth="1"/>
    <col min="12802" max="12802" width="35.7109375" style="38" customWidth="1"/>
    <col min="12803" max="12804" width="12.85546875" style="38" customWidth="1"/>
    <col min="12805" max="12805" width="13.7109375" style="38" customWidth="1"/>
    <col min="12806" max="12806" width="10.7109375" style="38" customWidth="1"/>
    <col min="12807" max="12812" width="11.42578125" style="38"/>
    <col min="12813" max="12813" width="14.42578125" style="38" customWidth="1"/>
    <col min="12814" max="13056" width="11.42578125" style="38"/>
    <col min="13057" max="13057" width="13.5703125" style="38" customWidth="1"/>
    <col min="13058" max="13058" width="35.7109375" style="38" customWidth="1"/>
    <col min="13059" max="13060" width="12.85546875" style="38" customWidth="1"/>
    <col min="13061" max="13061" width="13.7109375" style="38" customWidth="1"/>
    <col min="13062" max="13062" width="10.7109375" style="38" customWidth="1"/>
    <col min="13063" max="13068" width="11.42578125" style="38"/>
    <col min="13069" max="13069" width="14.42578125" style="38" customWidth="1"/>
    <col min="13070" max="13312" width="11.42578125" style="38"/>
    <col min="13313" max="13313" width="13.5703125" style="38" customWidth="1"/>
    <col min="13314" max="13314" width="35.7109375" style="38" customWidth="1"/>
    <col min="13315" max="13316" width="12.85546875" style="38" customWidth="1"/>
    <col min="13317" max="13317" width="13.7109375" style="38" customWidth="1"/>
    <col min="13318" max="13318" width="10.7109375" style="38" customWidth="1"/>
    <col min="13319" max="13324" width="11.42578125" style="38"/>
    <col min="13325" max="13325" width="14.42578125" style="38" customWidth="1"/>
    <col min="13326" max="13568" width="11.42578125" style="38"/>
    <col min="13569" max="13569" width="13.5703125" style="38" customWidth="1"/>
    <col min="13570" max="13570" width="35.7109375" style="38" customWidth="1"/>
    <col min="13571" max="13572" width="12.85546875" style="38" customWidth="1"/>
    <col min="13573" max="13573" width="13.7109375" style="38" customWidth="1"/>
    <col min="13574" max="13574" width="10.7109375" style="38" customWidth="1"/>
    <col min="13575" max="13580" width="11.42578125" style="38"/>
    <col min="13581" max="13581" width="14.42578125" style="38" customWidth="1"/>
    <col min="13582" max="13824" width="11.42578125" style="38"/>
    <col min="13825" max="13825" width="13.5703125" style="38" customWidth="1"/>
    <col min="13826" max="13826" width="35.7109375" style="38" customWidth="1"/>
    <col min="13827" max="13828" width="12.85546875" style="38" customWidth="1"/>
    <col min="13829" max="13829" width="13.7109375" style="38" customWidth="1"/>
    <col min="13830" max="13830" width="10.7109375" style="38" customWidth="1"/>
    <col min="13831" max="13836" width="11.42578125" style="38"/>
    <col min="13837" max="13837" width="14.42578125" style="38" customWidth="1"/>
    <col min="13838" max="14080" width="11.42578125" style="38"/>
    <col min="14081" max="14081" width="13.5703125" style="38" customWidth="1"/>
    <col min="14082" max="14082" width="35.7109375" style="38" customWidth="1"/>
    <col min="14083" max="14084" width="12.85546875" style="38" customWidth="1"/>
    <col min="14085" max="14085" width="13.7109375" style="38" customWidth="1"/>
    <col min="14086" max="14086" width="10.7109375" style="38" customWidth="1"/>
    <col min="14087" max="14092" width="11.42578125" style="38"/>
    <col min="14093" max="14093" width="14.42578125" style="38" customWidth="1"/>
    <col min="14094" max="14336" width="11.42578125" style="38"/>
    <col min="14337" max="14337" width="13.5703125" style="38" customWidth="1"/>
    <col min="14338" max="14338" width="35.7109375" style="38" customWidth="1"/>
    <col min="14339" max="14340" width="12.85546875" style="38" customWidth="1"/>
    <col min="14341" max="14341" width="13.7109375" style="38" customWidth="1"/>
    <col min="14342" max="14342" width="10.7109375" style="38" customWidth="1"/>
    <col min="14343" max="14348" width="11.42578125" style="38"/>
    <col min="14349" max="14349" width="14.42578125" style="38" customWidth="1"/>
    <col min="14350" max="14592" width="11.42578125" style="38"/>
    <col min="14593" max="14593" width="13.5703125" style="38" customWidth="1"/>
    <col min="14594" max="14594" width="35.7109375" style="38" customWidth="1"/>
    <col min="14595" max="14596" width="12.85546875" style="38" customWidth="1"/>
    <col min="14597" max="14597" width="13.7109375" style="38" customWidth="1"/>
    <col min="14598" max="14598" width="10.7109375" style="38" customWidth="1"/>
    <col min="14599" max="14604" width="11.42578125" style="38"/>
    <col min="14605" max="14605" width="14.42578125" style="38" customWidth="1"/>
    <col min="14606" max="14848" width="11.42578125" style="38"/>
    <col min="14849" max="14849" width="13.5703125" style="38" customWidth="1"/>
    <col min="14850" max="14850" width="35.7109375" style="38" customWidth="1"/>
    <col min="14851" max="14852" width="12.85546875" style="38" customWidth="1"/>
    <col min="14853" max="14853" width="13.7109375" style="38" customWidth="1"/>
    <col min="14854" max="14854" width="10.7109375" style="38" customWidth="1"/>
    <col min="14855" max="14860" width="11.42578125" style="38"/>
    <col min="14861" max="14861" width="14.42578125" style="38" customWidth="1"/>
    <col min="14862" max="15104" width="11.42578125" style="38"/>
    <col min="15105" max="15105" width="13.5703125" style="38" customWidth="1"/>
    <col min="15106" max="15106" width="35.7109375" style="38" customWidth="1"/>
    <col min="15107" max="15108" width="12.85546875" style="38" customWidth="1"/>
    <col min="15109" max="15109" width="13.7109375" style="38" customWidth="1"/>
    <col min="15110" max="15110" width="10.7109375" style="38" customWidth="1"/>
    <col min="15111" max="15116" width="11.42578125" style="38"/>
    <col min="15117" max="15117" width="14.42578125" style="38" customWidth="1"/>
    <col min="15118" max="15360" width="11.42578125" style="38"/>
    <col min="15361" max="15361" width="13.5703125" style="38" customWidth="1"/>
    <col min="15362" max="15362" width="35.7109375" style="38" customWidth="1"/>
    <col min="15363" max="15364" width="12.85546875" style="38" customWidth="1"/>
    <col min="15365" max="15365" width="13.7109375" style="38" customWidth="1"/>
    <col min="15366" max="15366" width="10.7109375" style="38" customWidth="1"/>
    <col min="15367" max="15372" width="11.42578125" style="38"/>
    <col min="15373" max="15373" width="14.42578125" style="38" customWidth="1"/>
    <col min="15374" max="15616" width="11.42578125" style="38"/>
    <col min="15617" max="15617" width="13.5703125" style="38" customWidth="1"/>
    <col min="15618" max="15618" width="35.7109375" style="38" customWidth="1"/>
    <col min="15619" max="15620" width="12.85546875" style="38" customWidth="1"/>
    <col min="15621" max="15621" width="13.7109375" style="38" customWidth="1"/>
    <col min="15622" max="15622" width="10.7109375" style="38" customWidth="1"/>
    <col min="15623" max="15628" width="11.42578125" style="38"/>
    <col min="15629" max="15629" width="14.42578125" style="38" customWidth="1"/>
    <col min="15630" max="15872" width="11.42578125" style="38"/>
    <col min="15873" max="15873" width="13.5703125" style="38" customWidth="1"/>
    <col min="15874" max="15874" width="35.7109375" style="38" customWidth="1"/>
    <col min="15875" max="15876" width="12.85546875" style="38" customWidth="1"/>
    <col min="15877" max="15877" width="13.7109375" style="38" customWidth="1"/>
    <col min="15878" max="15878" width="10.7109375" style="38" customWidth="1"/>
    <col min="15879" max="15884" width="11.42578125" style="38"/>
    <col min="15885" max="15885" width="14.42578125" style="38" customWidth="1"/>
    <col min="15886" max="16128" width="11.42578125" style="38"/>
    <col min="16129" max="16129" width="13.5703125" style="38" customWidth="1"/>
    <col min="16130" max="16130" width="35.7109375" style="38" customWidth="1"/>
    <col min="16131" max="16132" width="12.85546875" style="38" customWidth="1"/>
    <col min="16133" max="16133" width="13.7109375" style="38" customWidth="1"/>
    <col min="16134" max="16134" width="10.7109375" style="38" customWidth="1"/>
    <col min="16135" max="16140" width="11.42578125" style="38"/>
    <col min="16141" max="16141" width="14.42578125" style="38" customWidth="1"/>
    <col min="16142" max="16384" width="11.42578125" style="38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25" t="s">
        <v>105</v>
      </c>
      <c r="C5" s="225"/>
      <c r="D5" s="225"/>
      <c r="E5" s="225"/>
    </row>
    <row r="6" spans="2:5" ht="49.5" customHeight="1" x14ac:dyDescent="0.25">
      <c r="B6" s="59" t="s">
        <v>48</v>
      </c>
      <c r="C6" s="40" t="str">
        <f>actualizaciones!A3</f>
        <v>I semestre 2012</v>
      </c>
      <c r="D6" s="40" t="str">
        <f>actualizaciones!A2</f>
        <v>I semestre 2013</v>
      </c>
      <c r="E6" s="94" t="s">
        <v>106</v>
      </c>
    </row>
    <row r="7" spans="2:5" ht="15" customHeight="1" x14ac:dyDescent="0.25">
      <c r="B7" s="95" t="s">
        <v>51</v>
      </c>
      <c r="C7" s="96"/>
      <c r="D7" s="96"/>
      <c r="E7" s="96"/>
    </row>
    <row r="8" spans="2:5" ht="15" customHeight="1" x14ac:dyDescent="0.2">
      <c r="B8" s="97" t="s">
        <v>107</v>
      </c>
      <c r="C8" s="98">
        <v>7.8362690310593219</v>
      </c>
      <c r="D8" s="98">
        <v>7.7297245509787222</v>
      </c>
      <c r="E8" s="122">
        <f>D8-C8</f>
        <v>-0.10654448008059969</v>
      </c>
    </row>
    <row r="9" spans="2:5" ht="15" customHeight="1" x14ac:dyDescent="0.2">
      <c r="B9" s="100" t="s">
        <v>108</v>
      </c>
      <c r="C9" s="101">
        <v>7.3989761572622443</v>
      </c>
      <c r="D9" s="101">
        <v>7.3330013140723382</v>
      </c>
      <c r="E9" s="123">
        <f>D9-C9</f>
        <v>-6.5974843189906096E-2</v>
      </c>
    </row>
    <row r="10" spans="2:5" ht="15" customHeight="1" x14ac:dyDescent="0.2">
      <c r="B10" s="100" t="s">
        <v>109</v>
      </c>
      <c r="C10" s="101">
        <v>8.6526418400954732</v>
      </c>
      <c r="D10" s="101">
        <v>8.4668195050246915</v>
      </c>
      <c r="E10" s="123">
        <f>D10-C10</f>
        <v>-0.18582233507078172</v>
      </c>
    </row>
    <row r="11" spans="2:5" ht="15" customHeight="1" x14ac:dyDescent="0.25">
      <c r="B11" s="95" t="s">
        <v>55</v>
      </c>
      <c r="C11" s="104"/>
      <c r="D11" s="104"/>
      <c r="E11" s="124"/>
    </row>
    <row r="12" spans="2:5" ht="15" customHeight="1" x14ac:dyDescent="0.2">
      <c r="B12" s="97" t="s">
        <v>107</v>
      </c>
      <c r="C12" s="98">
        <v>8.2513637433485787</v>
      </c>
      <c r="D12" s="98">
        <v>8.1367519963580985</v>
      </c>
      <c r="E12" s="122">
        <f>D12-C12</f>
        <v>-0.11461174699048016</v>
      </c>
    </row>
    <row r="13" spans="2:5" ht="15" customHeight="1" x14ac:dyDescent="0.2">
      <c r="B13" s="100" t="s">
        <v>108</v>
      </c>
      <c r="C13" s="101">
        <v>7.9179626288829486</v>
      </c>
      <c r="D13" s="101">
        <v>7.9092451144047073</v>
      </c>
      <c r="E13" s="123">
        <f>D13-C13</f>
        <v>-8.7175144782412062E-3</v>
      </c>
    </row>
    <row r="14" spans="2:5" ht="15" customHeight="1" x14ac:dyDescent="0.2">
      <c r="B14" s="100" t="s">
        <v>109</v>
      </c>
      <c r="C14" s="101">
        <v>9.0327965617814545</v>
      </c>
      <c r="D14" s="101">
        <v>8.6572413899518583</v>
      </c>
      <c r="E14" s="123">
        <f>D14-C14</f>
        <v>-0.37555517182959619</v>
      </c>
    </row>
    <row r="15" spans="2:5" ht="15" customHeight="1" x14ac:dyDescent="0.25">
      <c r="B15" s="95" t="s">
        <v>56</v>
      </c>
      <c r="C15" s="104"/>
      <c r="D15" s="104"/>
      <c r="E15" s="124"/>
    </row>
    <row r="16" spans="2:5" ht="15" customHeight="1" x14ac:dyDescent="0.2">
      <c r="B16" s="97" t="s">
        <v>107</v>
      </c>
      <c r="C16" s="98">
        <v>8.4838258485755134</v>
      </c>
      <c r="D16" s="98">
        <v>8.2862809746288963</v>
      </c>
      <c r="E16" s="122">
        <f>D16-C16</f>
        <v>-0.19754487394661702</v>
      </c>
    </row>
    <row r="17" spans="2:12" ht="15" customHeight="1" x14ac:dyDescent="0.2">
      <c r="B17" s="100" t="s">
        <v>108</v>
      </c>
      <c r="C17" s="101">
        <v>8.3699491251641724</v>
      </c>
      <c r="D17" s="101">
        <v>8.2226285632601517</v>
      </c>
      <c r="E17" s="123">
        <f>D17-C17</f>
        <v>-0.14732056190402076</v>
      </c>
    </row>
    <row r="18" spans="2:12" ht="15" customHeight="1" x14ac:dyDescent="0.2">
      <c r="B18" s="100" t="s">
        <v>109</v>
      </c>
      <c r="C18" s="101">
        <v>8.5924298486833575</v>
      </c>
      <c r="D18" s="101">
        <v>8.349039263356941</v>
      </c>
      <c r="E18" s="123">
        <f>D18-C18</f>
        <v>-0.24339058532641644</v>
      </c>
    </row>
    <row r="19" spans="2:12" ht="15" customHeight="1" x14ac:dyDescent="0.25">
      <c r="B19" s="95" t="s">
        <v>57</v>
      </c>
      <c r="C19" s="104"/>
      <c r="D19" s="104"/>
      <c r="E19" s="124"/>
    </row>
    <row r="20" spans="2:12" ht="15" customHeight="1" x14ac:dyDescent="0.2">
      <c r="B20" s="97" t="s">
        <v>107</v>
      </c>
      <c r="C20" s="98">
        <v>8.1506331847373037</v>
      </c>
      <c r="D20" s="98">
        <v>7.8352728084029568</v>
      </c>
      <c r="E20" s="122">
        <f>D20-C20</f>
        <v>-0.31536037633434688</v>
      </c>
    </row>
    <row r="21" spans="2:12" ht="15" customHeight="1" x14ac:dyDescent="0.2">
      <c r="B21" s="100" t="s">
        <v>108</v>
      </c>
      <c r="C21" s="101">
        <v>8.0150886992093771</v>
      </c>
      <c r="D21" s="101">
        <v>7.7094033299757063</v>
      </c>
      <c r="E21" s="123">
        <f>D21-C21</f>
        <v>-0.30568536923367073</v>
      </c>
    </row>
    <row r="22" spans="2:12" ht="15" customHeight="1" x14ac:dyDescent="0.2">
      <c r="B22" s="100" t="s">
        <v>109</v>
      </c>
      <c r="C22" s="101">
        <v>8.5617312670746699</v>
      </c>
      <c r="D22" s="101">
        <v>8.1994924960279807</v>
      </c>
      <c r="E22" s="123">
        <f>D22-C22</f>
        <v>-0.36223877104668922</v>
      </c>
    </row>
    <row r="23" spans="2:12" ht="15" customHeight="1" x14ac:dyDescent="0.25">
      <c r="B23" s="95" t="s">
        <v>58</v>
      </c>
      <c r="C23" s="104"/>
      <c r="D23" s="104"/>
      <c r="E23" s="124"/>
    </row>
    <row r="24" spans="2:12" ht="15" customHeight="1" x14ac:dyDescent="0.2">
      <c r="B24" s="97" t="s">
        <v>107</v>
      </c>
      <c r="C24" s="98">
        <v>2.1873843584999322</v>
      </c>
      <c r="D24" s="98">
        <v>2.1618531618193697</v>
      </c>
      <c r="E24" s="122">
        <f>D24-C24</f>
        <v>-2.5531196680562473E-2</v>
      </c>
    </row>
    <row r="25" spans="2:12" ht="15" customHeight="1" x14ac:dyDescent="0.2">
      <c r="B25" s="100" t="s">
        <v>108</v>
      </c>
      <c r="C25" s="101">
        <v>2.1873843584999322</v>
      </c>
      <c r="D25" s="101">
        <v>2.1618531618193697</v>
      </c>
      <c r="E25" s="123">
        <f>D25-C25</f>
        <v>-2.5531196680562473E-2</v>
      </c>
    </row>
    <row r="26" spans="2:12" ht="15" customHeight="1" x14ac:dyDescent="0.2">
      <c r="B26" s="100" t="s">
        <v>109</v>
      </c>
      <c r="C26" s="101" t="s">
        <v>86</v>
      </c>
      <c r="D26" s="101" t="s">
        <v>86</v>
      </c>
      <c r="E26" s="123" t="s">
        <v>86</v>
      </c>
    </row>
    <row r="27" spans="2:12" ht="15" customHeight="1" x14ac:dyDescent="0.25">
      <c r="B27" s="226" t="s">
        <v>110</v>
      </c>
      <c r="C27" s="226"/>
      <c r="D27" s="226"/>
      <c r="E27" s="226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36" t="s">
        <v>45</v>
      </c>
      <c r="F29" s="56"/>
      <c r="G29" s="56"/>
      <c r="H29" s="56"/>
      <c r="I29" s="56"/>
      <c r="J29" s="56"/>
      <c r="K29" s="56"/>
      <c r="L29" s="56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12.7109375" style="38" customWidth="1"/>
    <col min="3" max="18" width="11.42578125" style="38"/>
    <col min="19" max="19" width="10.7109375" style="38" customWidth="1"/>
    <col min="20" max="25" width="11.42578125" style="38"/>
    <col min="26" max="26" width="14.42578125" style="38" customWidth="1"/>
    <col min="27" max="256" width="11.42578125" style="38"/>
    <col min="257" max="257" width="15.7109375" style="38" customWidth="1"/>
    <col min="258" max="258" width="12.7109375" style="38" customWidth="1"/>
    <col min="259" max="274" width="11.42578125" style="38"/>
    <col min="275" max="275" width="10.7109375" style="38" customWidth="1"/>
    <col min="276" max="281" width="11.42578125" style="38"/>
    <col min="282" max="282" width="14.42578125" style="38" customWidth="1"/>
    <col min="283" max="512" width="11.42578125" style="38"/>
    <col min="513" max="513" width="15.7109375" style="38" customWidth="1"/>
    <col min="514" max="514" width="12.7109375" style="38" customWidth="1"/>
    <col min="515" max="530" width="11.42578125" style="38"/>
    <col min="531" max="531" width="10.7109375" style="38" customWidth="1"/>
    <col min="532" max="537" width="11.42578125" style="38"/>
    <col min="538" max="538" width="14.42578125" style="38" customWidth="1"/>
    <col min="539" max="768" width="11.42578125" style="38"/>
    <col min="769" max="769" width="15.7109375" style="38" customWidth="1"/>
    <col min="770" max="770" width="12.7109375" style="38" customWidth="1"/>
    <col min="771" max="786" width="11.42578125" style="38"/>
    <col min="787" max="787" width="10.7109375" style="38" customWidth="1"/>
    <col min="788" max="793" width="11.42578125" style="38"/>
    <col min="794" max="794" width="14.42578125" style="38" customWidth="1"/>
    <col min="795" max="1024" width="11.42578125" style="38"/>
    <col min="1025" max="1025" width="15.7109375" style="38" customWidth="1"/>
    <col min="1026" max="1026" width="12.7109375" style="38" customWidth="1"/>
    <col min="1027" max="1042" width="11.42578125" style="38"/>
    <col min="1043" max="1043" width="10.7109375" style="38" customWidth="1"/>
    <col min="1044" max="1049" width="11.42578125" style="38"/>
    <col min="1050" max="1050" width="14.42578125" style="38" customWidth="1"/>
    <col min="1051" max="1280" width="11.42578125" style="38"/>
    <col min="1281" max="1281" width="15.7109375" style="38" customWidth="1"/>
    <col min="1282" max="1282" width="12.7109375" style="38" customWidth="1"/>
    <col min="1283" max="1298" width="11.42578125" style="38"/>
    <col min="1299" max="1299" width="10.7109375" style="38" customWidth="1"/>
    <col min="1300" max="1305" width="11.42578125" style="38"/>
    <col min="1306" max="1306" width="14.42578125" style="38" customWidth="1"/>
    <col min="1307" max="1536" width="11.42578125" style="38"/>
    <col min="1537" max="1537" width="15.7109375" style="38" customWidth="1"/>
    <col min="1538" max="1538" width="12.7109375" style="38" customWidth="1"/>
    <col min="1539" max="1554" width="11.42578125" style="38"/>
    <col min="1555" max="1555" width="10.7109375" style="38" customWidth="1"/>
    <col min="1556" max="1561" width="11.42578125" style="38"/>
    <col min="1562" max="1562" width="14.42578125" style="38" customWidth="1"/>
    <col min="1563" max="1792" width="11.42578125" style="38"/>
    <col min="1793" max="1793" width="15.7109375" style="38" customWidth="1"/>
    <col min="1794" max="1794" width="12.7109375" style="38" customWidth="1"/>
    <col min="1795" max="1810" width="11.42578125" style="38"/>
    <col min="1811" max="1811" width="10.7109375" style="38" customWidth="1"/>
    <col min="1812" max="1817" width="11.42578125" style="38"/>
    <col min="1818" max="1818" width="14.42578125" style="38" customWidth="1"/>
    <col min="1819" max="2048" width="11.42578125" style="38"/>
    <col min="2049" max="2049" width="15.7109375" style="38" customWidth="1"/>
    <col min="2050" max="2050" width="12.7109375" style="38" customWidth="1"/>
    <col min="2051" max="2066" width="11.42578125" style="38"/>
    <col min="2067" max="2067" width="10.7109375" style="38" customWidth="1"/>
    <col min="2068" max="2073" width="11.42578125" style="38"/>
    <col min="2074" max="2074" width="14.42578125" style="38" customWidth="1"/>
    <col min="2075" max="2304" width="11.42578125" style="38"/>
    <col min="2305" max="2305" width="15.7109375" style="38" customWidth="1"/>
    <col min="2306" max="2306" width="12.7109375" style="38" customWidth="1"/>
    <col min="2307" max="2322" width="11.42578125" style="38"/>
    <col min="2323" max="2323" width="10.7109375" style="38" customWidth="1"/>
    <col min="2324" max="2329" width="11.42578125" style="38"/>
    <col min="2330" max="2330" width="14.42578125" style="38" customWidth="1"/>
    <col min="2331" max="2560" width="11.42578125" style="38"/>
    <col min="2561" max="2561" width="15.7109375" style="38" customWidth="1"/>
    <col min="2562" max="2562" width="12.7109375" style="38" customWidth="1"/>
    <col min="2563" max="2578" width="11.42578125" style="38"/>
    <col min="2579" max="2579" width="10.7109375" style="38" customWidth="1"/>
    <col min="2580" max="2585" width="11.42578125" style="38"/>
    <col min="2586" max="2586" width="14.42578125" style="38" customWidth="1"/>
    <col min="2587" max="2816" width="11.42578125" style="38"/>
    <col min="2817" max="2817" width="15.7109375" style="38" customWidth="1"/>
    <col min="2818" max="2818" width="12.7109375" style="38" customWidth="1"/>
    <col min="2819" max="2834" width="11.42578125" style="38"/>
    <col min="2835" max="2835" width="10.7109375" style="38" customWidth="1"/>
    <col min="2836" max="2841" width="11.42578125" style="38"/>
    <col min="2842" max="2842" width="14.42578125" style="38" customWidth="1"/>
    <col min="2843" max="3072" width="11.42578125" style="38"/>
    <col min="3073" max="3073" width="15.7109375" style="38" customWidth="1"/>
    <col min="3074" max="3074" width="12.7109375" style="38" customWidth="1"/>
    <col min="3075" max="3090" width="11.42578125" style="38"/>
    <col min="3091" max="3091" width="10.7109375" style="38" customWidth="1"/>
    <col min="3092" max="3097" width="11.42578125" style="38"/>
    <col min="3098" max="3098" width="14.42578125" style="38" customWidth="1"/>
    <col min="3099" max="3328" width="11.42578125" style="38"/>
    <col min="3329" max="3329" width="15.7109375" style="38" customWidth="1"/>
    <col min="3330" max="3330" width="12.7109375" style="38" customWidth="1"/>
    <col min="3331" max="3346" width="11.42578125" style="38"/>
    <col min="3347" max="3347" width="10.7109375" style="38" customWidth="1"/>
    <col min="3348" max="3353" width="11.42578125" style="38"/>
    <col min="3354" max="3354" width="14.42578125" style="38" customWidth="1"/>
    <col min="3355" max="3584" width="11.42578125" style="38"/>
    <col min="3585" max="3585" width="15.7109375" style="38" customWidth="1"/>
    <col min="3586" max="3586" width="12.7109375" style="38" customWidth="1"/>
    <col min="3587" max="3602" width="11.42578125" style="38"/>
    <col min="3603" max="3603" width="10.7109375" style="38" customWidth="1"/>
    <col min="3604" max="3609" width="11.42578125" style="38"/>
    <col min="3610" max="3610" width="14.42578125" style="38" customWidth="1"/>
    <col min="3611" max="3840" width="11.42578125" style="38"/>
    <col min="3841" max="3841" width="15.7109375" style="38" customWidth="1"/>
    <col min="3842" max="3842" width="12.7109375" style="38" customWidth="1"/>
    <col min="3843" max="3858" width="11.42578125" style="38"/>
    <col min="3859" max="3859" width="10.7109375" style="38" customWidth="1"/>
    <col min="3860" max="3865" width="11.42578125" style="38"/>
    <col min="3866" max="3866" width="14.42578125" style="38" customWidth="1"/>
    <col min="3867" max="4096" width="11.42578125" style="38"/>
    <col min="4097" max="4097" width="15.7109375" style="38" customWidth="1"/>
    <col min="4098" max="4098" width="12.7109375" style="38" customWidth="1"/>
    <col min="4099" max="4114" width="11.42578125" style="38"/>
    <col min="4115" max="4115" width="10.7109375" style="38" customWidth="1"/>
    <col min="4116" max="4121" width="11.42578125" style="38"/>
    <col min="4122" max="4122" width="14.42578125" style="38" customWidth="1"/>
    <col min="4123" max="4352" width="11.42578125" style="38"/>
    <col min="4353" max="4353" width="15.7109375" style="38" customWidth="1"/>
    <col min="4354" max="4354" width="12.7109375" style="38" customWidth="1"/>
    <col min="4355" max="4370" width="11.42578125" style="38"/>
    <col min="4371" max="4371" width="10.7109375" style="38" customWidth="1"/>
    <col min="4372" max="4377" width="11.42578125" style="38"/>
    <col min="4378" max="4378" width="14.42578125" style="38" customWidth="1"/>
    <col min="4379" max="4608" width="11.42578125" style="38"/>
    <col min="4609" max="4609" width="15.7109375" style="38" customWidth="1"/>
    <col min="4610" max="4610" width="12.7109375" style="38" customWidth="1"/>
    <col min="4611" max="4626" width="11.42578125" style="38"/>
    <col min="4627" max="4627" width="10.7109375" style="38" customWidth="1"/>
    <col min="4628" max="4633" width="11.42578125" style="38"/>
    <col min="4634" max="4634" width="14.42578125" style="38" customWidth="1"/>
    <col min="4635" max="4864" width="11.42578125" style="38"/>
    <col min="4865" max="4865" width="15.7109375" style="38" customWidth="1"/>
    <col min="4866" max="4866" width="12.7109375" style="38" customWidth="1"/>
    <col min="4867" max="4882" width="11.42578125" style="38"/>
    <col min="4883" max="4883" width="10.7109375" style="38" customWidth="1"/>
    <col min="4884" max="4889" width="11.42578125" style="38"/>
    <col min="4890" max="4890" width="14.42578125" style="38" customWidth="1"/>
    <col min="4891" max="5120" width="11.42578125" style="38"/>
    <col min="5121" max="5121" width="15.7109375" style="38" customWidth="1"/>
    <col min="5122" max="5122" width="12.7109375" style="38" customWidth="1"/>
    <col min="5123" max="5138" width="11.42578125" style="38"/>
    <col min="5139" max="5139" width="10.7109375" style="38" customWidth="1"/>
    <col min="5140" max="5145" width="11.42578125" style="38"/>
    <col min="5146" max="5146" width="14.42578125" style="38" customWidth="1"/>
    <col min="5147" max="5376" width="11.42578125" style="38"/>
    <col min="5377" max="5377" width="15.7109375" style="38" customWidth="1"/>
    <col min="5378" max="5378" width="12.7109375" style="38" customWidth="1"/>
    <col min="5379" max="5394" width="11.42578125" style="38"/>
    <col min="5395" max="5395" width="10.7109375" style="38" customWidth="1"/>
    <col min="5396" max="5401" width="11.42578125" style="38"/>
    <col min="5402" max="5402" width="14.42578125" style="38" customWidth="1"/>
    <col min="5403" max="5632" width="11.42578125" style="38"/>
    <col min="5633" max="5633" width="15.7109375" style="38" customWidth="1"/>
    <col min="5634" max="5634" width="12.7109375" style="38" customWidth="1"/>
    <col min="5635" max="5650" width="11.42578125" style="38"/>
    <col min="5651" max="5651" width="10.7109375" style="38" customWidth="1"/>
    <col min="5652" max="5657" width="11.42578125" style="38"/>
    <col min="5658" max="5658" width="14.42578125" style="38" customWidth="1"/>
    <col min="5659" max="5888" width="11.42578125" style="38"/>
    <col min="5889" max="5889" width="15.7109375" style="38" customWidth="1"/>
    <col min="5890" max="5890" width="12.7109375" style="38" customWidth="1"/>
    <col min="5891" max="5906" width="11.42578125" style="38"/>
    <col min="5907" max="5907" width="10.7109375" style="38" customWidth="1"/>
    <col min="5908" max="5913" width="11.42578125" style="38"/>
    <col min="5914" max="5914" width="14.42578125" style="38" customWidth="1"/>
    <col min="5915" max="6144" width="11.42578125" style="38"/>
    <col min="6145" max="6145" width="15.7109375" style="38" customWidth="1"/>
    <col min="6146" max="6146" width="12.7109375" style="38" customWidth="1"/>
    <col min="6147" max="6162" width="11.42578125" style="38"/>
    <col min="6163" max="6163" width="10.7109375" style="38" customWidth="1"/>
    <col min="6164" max="6169" width="11.42578125" style="38"/>
    <col min="6170" max="6170" width="14.42578125" style="38" customWidth="1"/>
    <col min="6171" max="6400" width="11.42578125" style="38"/>
    <col min="6401" max="6401" width="15.7109375" style="38" customWidth="1"/>
    <col min="6402" max="6402" width="12.7109375" style="38" customWidth="1"/>
    <col min="6403" max="6418" width="11.42578125" style="38"/>
    <col min="6419" max="6419" width="10.7109375" style="38" customWidth="1"/>
    <col min="6420" max="6425" width="11.42578125" style="38"/>
    <col min="6426" max="6426" width="14.42578125" style="38" customWidth="1"/>
    <col min="6427" max="6656" width="11.42578125" style="38"/>
    <col min="6657" max="6657" width="15.7109375" style="38" customWidth="1"/>
    <col min="6658" max="6658" width="12.7109375" style="38" customWidth="1"/>
    <col min="6659" max="6674" width="11.42578125" style="38"/>
    <col min="6675" max="6675" width="10.7109375" style="38" customWidth="1"/>
    <col min="6676" max="6681" width="11.42578125" style="38"/>
    <col min="6682" max="6682" width="14.42578125" style="38" customWidth="1"/>
    <col min="6683" max="6912" width="11.42578125" style="38"/>
    <col min="6913" max="6913" width="15.7109375" style="38" customWidth="1"/>
    <col min="6914" max="6914" width="12.7109375" style="38" customWidth="1"/>
    <col min="6915" max="6930" width="11.42578125" style="38"/>
    <col min="6931" max="6931" width="10.7109375" style="38" customWidth="1"/>
    <col min="6932" max="6937" width="11.42578125" style="38"/>
    <col min="6938" max="6938" width="14.42578125" style="38" customWidth="1"/>
    <col min="6939" max="7168" width="11.42578125" style="38"/>
    <col min="7169" max="7169" width="15.7109375" style="38" customWidth="1"/>
    <col min="7170" max="7170" width="12.7109375" style="38" customWidth="1"/>
    <col min="7171" max="7186" width="11.42578125" style="38"/>
    <col min="7187" max="7187" width="10.7109375" style="38" customWidth="1"/>
    <col min="7188" max="7193" width="11.42578125" style="38"/>
    <col min="7194" max="7194" width="14.42578125" style="38" customWidth="1"/>
    <col min="7195" max="7424" width="11.42578125" style="38"/>
    <col min="7425" max="7425" width="15.7109375" style="38" customWidth="1"/>
    <col min="7426" max="7426" width="12.7109375" style="38" customWidth="1"/>
    <col min="7427" max="7442" width="11.42578125" style="38"/>
    <col min="7443" max="7443" width="10.7109375" style="38" customWidth="1"/>
    <col min="7444" max="7449" width="11.42578125" style="38"/>
    <col min="7450" max="7450" width="14.42578125" style="38" customWidth="1"/>
    <col min="7451" max="7680" width="11.42578125" style="38"/>
    <col min="7681" max="7681" width="15.7109375" style="38" customWidth="1"/>
    <col min="7682" max="7682" width="12.7109375" style="38" customWidth="1"/>
    <col min="7683" max="7698" width="11.42578125" style="38"/>
    <col min="7699" max="7699" width="10.7109375" style="38" customWidth="1"/>
    <col min="7700" max="7705" width="11.42578125" style="38"/>
    <col min="7706" max="7706" width="14.42578125" style="38" customWidth="1"/>
    <col min="7707" max="7936" width="11.42578125" style="38"/>
    <col min="7937" max="7937" width="15.7109375" style="38" customWidth="1"/>
    <col min="7938" max="7938" width="12.7109375" style="38" customWidth="1"/>
    <col min="7939" max="7954" width="11.42578125" style="38"/>
    <col min="7955" max="7955" width="10.7109375" style="38" customWidth="1"/>
    <col min="7956" max="7961" width="11.42578125" style="38"/>
    <col min="7962" max="7962" width="14.42578125" style="38" customWidth="1"/>
    <col min="7963" max="8192" width="11.42578125" style="38"/>
    <col min="8193" max="8193" width="15.7109375" style="38" customWidth="1"/>
    <col min="8194" max="8194" width="12.7109375" style="38" customWidth="1"/>
    <col min="8195" max="8210" width="11.42578125" style="38"/>
    <col min="8211" max="8211" width="10.7109375" style="38" customWidth="1"/>
    <col min="8212" max="8217" width="11.42578125" style="38"/>
    <col min="8218" max="8218" width="14.42578125" style="38" customWidth="1"/>
    <col min="8219" max="8448" width="11.42578125" style="38"/>
    <col min="8449" max="8449" width="15.7109375" style="38" customWidth="1"/>
    <col min="8450" max="8450" width="12.7109375" style="38" customWidth="1"/>
    <col min="8451" max="8466" width="11.42578125" style="38"/>
    <col min="8467" max="8467" width="10.7109375" style="38" customWidth="1"/>
    <col min="8468" max="8473" width="11.42578125" style="38"/>
    <col min="8474" max="8474" width="14.42578125" style="38" customWidth="1"/>
    <col min="8475" max="8704" width="11.42578125" style="38"/>
    <col min="8705" max="8705" width="15.7109375" style="38" customWidth="1"/>
    <col min="8706" max="8706" width="12.7109375" style="38" customWidth="1"/>
    <col min="8707" max="8722" width="11.42578125" style="38"/>
    <col min="8723" max="8723" width="10.7109375" style="38" customWidth="1"/>
    <col min="8724" max="8729" width="11.42578125" style="38"/>
    <col min="8730" max="8730" width="14.42578125" style="38" customWidth="1"/>
    <col min="8731" max="8960" width="11.42578125" style="38"/>
    <col min="8961" max="8961" width="15.7109375" style="38" customWidth="1"/>
    <col min="8962" max="8962" width="12.7109375" style="38" customWidth="1"/>
    <col min="8963" max="8978" width="11.42578125" style="38"/>
    <col min="8979" max="8979" width="10.7109375" style="38" customWidth="1"/>
    <col min="8980" max="8985" width="11.42578125" style="38"/>
    <col min="8986" max="8986" width="14.42578125" style="38" customWidth="1"/>
    <col min="8987" max="9216" width="11.42578125" style="38"/>
    <col min="9217" max="9217" width="15.7109375" style="38" customWidth="1"/>
    <col min="9218" max="9218" width="12.7109375" style="38" customWidth="1"/>
    <col min="9219" max="9234" width="11.42578125" style="38"/>
    <col min="9235" max="9235" width="10.7109375" style="38" customWidth="1"/>
    <col min="9236" max="9241" width="11.42578125" style="38"/>
    <col min="9242" max="9242" width="14.42578125" style="38" customWidth="1"/>
    <col min="9243" max="9472" width="11.42578125" style="38"/>
    <col min="9473" max="9473" width="15.7109375" style="38" customWidth="1"/>
    <col min="9474" max="9474" width="12.7109375" style="38" customWidth="1"/>
    <col min="9475" max="9490" width="11.42578125" style="38"/>
    <col min="9491" max="9491" width="10.7109375" style="38" customWidth="1"/>
    <col min="9492" max="9497" width="11.42578125" style="38"/>
    <col min="9498" max="9498" width="14.42578125" style="38" customWidth="1"/>
    <col min="9499" max="9728" width="11.42578125" style="38"/>
    <col min="9729" max="9729" width="15.7109375" style="38" customWidth="1"/>
    <col min="9730" max="9730" width="12.7109375" style="38" customWidth="1"/>
    <col min="9731" max="9746" width="11.42578125" style="38"/>
    <col min="9747" max="9747" width="10.7109375" style="38" customWidth="1"/>
    <col min="9748" max="9753" width="11.42578125" style="38"/>
    <col min="9754" max="9754" width="14.42578125" style="38" customWidth="1"/>
    <col min="9755" max="9984" width="11.42578125" style="38"/>
    <col min="9985" max="9985" width="15.7109375" style="38" customWidth="1"/>
    <col min="9986" max="9986" width="12.7109375" style="38" customWidth="1"/>
    <col min="9987" max="10002" width="11.42578125" style="38"/>
    <col min="10003" max="10003" width="10.7109375" style="38" customWidth="1"/>
    <col min="10004" max="10009" width="11.42578125" style="38"/>
    <col min="10010" max="10010" width="14.42578125" style="38" customWidth="1"/>
    <col min="10011" max="10240" width="11.42578125" style="38"/>
    <col min="10241" max="10241" width="15.7109375" style="38" customWidth="1"/>
    <col min="10242" max="10242" width="12.7109375" style="38" customWidth="1"/>
    <col min="10243" max="10258" width="11.42578125" style="38"/>
    <col min="10259" max="10259" width="10.7109375" style="38" customWidth="1"/>
    <col min="10260" max="10265" width="11.42578125" style="38"/>
    <col min="10266" max="10266" width="14.42578125" style="38" customWidth="1"/>
    <col min="10267" max="10496" width="11.42578125" style="38"/>
    <col min="10497" max="10497" width="15.7109375" style="38" customWidth="1"/>
    <col min="10498" max="10498" width="12.7109375" style="38" customWidth="1"/>
    <col min="10499" max="10514" width="11.42578125" style="38"/>
    <col min="10515" max="10515" width="10.7109375" style="38" customWidth="1"/>
    <col min="10516" max="10521" width="11.42578125" style="38"/>
    <col min="10522" max="10522" width="14.42578125" style="38" customWidth="1"/>
    <col min="10523" max="10752" width="11.42578125" style="38"/>
    <col min="10753" max="10753" width="15.7109375" style="38" customWidth="1"/>
    <col min="10754" max="10754" width="12.7109375" style="38" customWidth="1"/>
    <col min="10755" max="10770" width="11.42578125" style="38"/>
    <col min="10771" max="10771" width="10.7109375" style="38" customWidth="1"/>
    <col min="10772" max="10777" width="11.42578125" style="38"/>
    <col min="10778" max="10778" width="14.42578125" style="38" customWidth="1"/>
    <col min="10779" max="11008" width="11.42578125" style="38"/>
    <col min="11009" max="11009" width="15.7109375" style="38" customWidth="1"/>
    <col min="11010" max="11010" width="12.7109375" style="38" customWidth="1"/>
    <col min="11011" max="11026" width="11.42578125" style="38"/>
    <col min="11027" max="11027" width="10.7109375" style="38" customWidth="1"/>
    <col min="11028" max="11033" width="11.42578125" style="38"/>
    <col min="11034" max="11034" width="14.42578125" style="38" customWidth="1"/>
    <col min="11035" max="11264" width="11.42578125" style="38"/>
    <col min="11265" max="11265" width="15.7109375" style="38" customWidth="1"/>
    <col min="11266" max="11266" width="12.7109375" style="38" customWidth="1"/>
    <col min="11267" max="11282" width="11.42578125" style="38"/>
    <col min="11283" max="11283" width="10.7109375" style="38" customWidth="1"/>
    <col min="11284" max="11289" width="11.42578125" style="38"/>
    <col min="11290" max="11290" width="14.42578125" style="38" customWidth="1"/>
    <col min="11291" max="11520" width="11.42578125" style="38"/>
    <col min="11521" max="11521" width="15.7109375" style="38" customWidth="1"/>
    <col min="11522" max="11522" width="12.7109375" style="38" customWidth="1"/>
    <col min="11523" max="11538" width="11.42578125" style="38"/>
    <col min="11539" max="11539" width="10.7109375" style="38" customWidth="1"/>
    <col min="11540" max="11545" width="11.42578125" style="38"/>
    <col min="11546" max="11546" width="14.42578125" style="38" customWidth="1"/>
    <col min="11547" max="11776" width="11.42578125" style="38"/>
    <col min="11777" max="11777" width="15.7109375" style="38" customWidth="1"/>
    <col min="11778" max="11778" width="12.7109375" style="38" customWidth="1"/>
    <col min="11779" max="11794" width="11.42578125" style="38"/>
    <col min="11795" max="11795" width="10.7109375" style="38" customWidth="1"/>
    <col min="11796" max="11801" width="11.42578125" style="38"/>
    <col min="11802" max="11802" width="14.42578125" style="38" customWidth="1"/>
    <col min="11803" max="12032" width="11.42578125" style="38"/>
    <col min="12033" max="12033" width="15.7109375" style="38" customWidth="1"/>
    <col min="12034" max="12034" width="12.7109375" style="38" customWidth="1"/>
    <col min="12035" max="12050" width="11.42578125" style="38"/>
    <col min="12051" max="12051" width="10.7109375" style="38" customWidth="1"/>
    <col min="12052" max="12057" width="11.42578125" style="38"/>
    <col min="12058" max="12058" width="14.42578125" style="38" customWidth="1"/>
    <col min="12059" max="12288" width="11.42578125" style="38"/>
    <col min="12289" max="12289" width="15.7109375" style="38" customWidth="1"/>
    <col min="12290" max="12290" width="12.7109375" style="38" customWidth="1"/>
    <col min="12291" max="12306" width="11.42578125" style="38"/>
    <col min="12307" max="12307" width="10.7109375" style="38" customWidth="1"/>
    <col min="12308" max="12313" width="11.42578125" style="38"/>
    <col min="12314" max="12314" width="14.42578125" style="38" customWidth="1"/>
    <col min="12315" max="12544" width="11.42578125" style="38"/>
    <col min="12545" max="12545" width="15.7109375" style="38" customWidth="1"/>
    <col min="12546" max="12546" width="12.7109375" style="38" customWidth="1"/>
    <col min="12547" max="12562" width="11.42578125" style="38"/>
    <col min="12563" max="12563" width="10.7109375" style="38" customWidth="1"/>
    <col min="12564" max="12569" width="11.42578125" style="38"/>
    <col min="12570" max="12570" width="14.42578125" style="38" customWidth="1"/>
    <col min="12571" max="12800" width="11.42578125" style="38"/>
    <col min="12801" max="12801" width="15.7109375" style="38" customWidth="1"/>
    <col min="12802" max="12802" width="12.7109375" style="38" customWidth="1"/>
    <col min="12803" max="12818" width="11.42578125" style="38"/>
    <col min="12819" max="12819" width="10.7109375" style="38" customWidth="1"/>
    <col min="12820" max="12825" width="11.42578125" style="38"/>
    <col min="12826" max="12826" width="14.42578125" style="38" customWidth="1"/>
    <col min="12827" max="13056" width="11.42578125" style="38"/>
    <col min="13057" max="13057" width="15.7109375" style="38" customWidth="1"/>
    <col min="13058" max="13058" width="12.7109375" style="38" customWidth="1"/>
    <col min="13059" max="13074" width="11.42578125" style="38"/>
    <col min="13075" max="13075" width="10.7109375" style="38" customWidth="1"/>
    <col min="13076" max="13081" width="11.42578125" style="38"/>
    <col min="13082" max="13082" width="14.42578125" style="38" customWidth="1"/>
    <col min="13083" max="13312" width="11.42578125" style="38"/>
    <col min="13313" max="13313" width="15.7109375" style="38" customWidth="1"/>
    <col min="13314" max="13314" width="12.7109375" style="38" customWidth="1"/>
    <col min="13315" max="13330" width="11.42578125" style="38"/>
    <col min="13331" max="13331" width="10.7109375" style="38" customWidth="1"/>
    <col min="13332" max="13337" width="11.42578125" style="38"/>
    <col min="13338" max="13338" width="14.42578125" style="38" customWidth="1"/>
    <col min="13339" max="13568" width="11.42578125" style="38"/>
    <col min="13569" max="13569" width="15.7109375" style="38" customWidth="1"/>
    <col min="13570" max="13570" width="12.7109375" style="38" customWidth="1"/>
    <col min="13571" max="13586" width="11.42578125" style="38"/>
    <col min="13587" max="13587" width="10.7109375" style="38" customWidth="1"/>
    <col min="13588" max="13593" width="11.42578125" style="38"/>
    <col min="13594" max="13594" width="14.42578125" style="38" customWidth="1"/>
    <col min="13595" max="13824" width="11.42578125" style="38"/>
    <col min="13825" max="13825" width="15.7109375" style="38" customWidth="1"/>
    <col min="13826" max="13826" width="12.7109375" style="38" customWidth="1"/>
    <col min="13827" max="13842" width="11.42578125" style="38"/>
    <col min="13843" max="13843" width="10.7109375" style="38" customWidth="1"/>
    <col min="13844" max="13849" width="11.42578125" style="38"/>
    <col min="13850" max="13850" width="14.42578125" style="38" customWidth="1"/>
    <col min="13851" max="14080" width="11.42578125" style="38"/>
    <col min="14081" max="14081" width="15.7109375" style="38" customWidth="1"/>
    <col min="14082" max="14082" width="12.7109375" style="38" customWidth="1"/>
    <col min="14083" max="14098" width="11.42578125" style="38"/>
    <col min="14099" max="14099" width="10.7109375" style="38" customWidth="1"/>
    <col min="14100" max="14105" width="11.42578125" style="38"/>
    <col min="14106" max="14106" width="14.42578125" style="38" customWidth="1"/>
    <col min="14107" max="14336" width="11.42578125" style="38"/>
    <col min="14337" max="14337" width="15.7109375" style="38" customWidth="1"/>
    <col min="14338" max="14338" width="12.7109375" style="38" customWidth="1"/>
    <col min="14339" max="14354" width="11.42578125" style="38"/>
    <col min="14355" max="14355" width="10.7109375" style="38" customWidth="1"/>
    <col min="14356" max="14361" width="11.42578125" style="38"/>
    <col min="14362" max="14362" width="14.42578125" style="38" customWidth="1"/>
    <col min="14363" max="14592" width="11.42578125" style="38"/>
    <col min="14593" max="14593" width="15.7109375" style="38" customWidth="1"/>
    <col min="14594" max="14594" width="12.7109375" style="38" customWidth="1"/>
    <col min="14595" max="14610" width="11.42578125" style="38"/>
    <col min="14611" max="14611" width="10.7109375" style="38" customWidth="1"/>
    <col min="14612" max="14617" width="11.42578125" style="38"/>
    <col min="14618" max="14618" width="14.42578125" style="38" customWidth="1"/>
    <col min="14619" max="14848" width="11.42578125" style="38"/>
    <col min="14849" max="14849" width="15.7109375" style="38" customWidth="1"/>
    <col min="14850" max="14850" width="12.7109375" style="38" customWidth="1"/>
    <col min="14851" max="14866" width="11.42578125" style="38"/>
    <col min="14867" max="14867" width="10.7109375" style="38" customWidth="1"/>
    <col min="14868" max="14873" width="11.42578125" style="38"/>
    <col min="14874" max="14874" width="14.42578125" style="38" customWidth="1"/>
    <col min="14875" max="15104" width="11.42578125" style="38"/>
    <col min="15105" max="15105" width="15.7109375" style="38" customWidth="1"/>
    <col min="15106" max="15106" width="12.7109375" style="38" customWidth="1"/>
    <col min="15107" max="15122" width="11.42578125" style="38"/>
    <col min="15123" max="15123" width="10.7109375" style="38" customWidth="1"/>
    <col min="15124" max="15129" width="11.42578125" style="38"/>
    <col min="15130" max="15130" width="14.42578125" style="38" customWidth="1"/>
    <col min="15131" max="15360" width="11.42578125" style="38"/>
    <col min="15361" max="15361" width="15.7109375" style="38" customWidth="1"/>
    <col min="15362" max="15362" width="12.7109375" style="38" customWidth="1"/>
    <col min="15363" max="15378" width="11.42578125" style="38"/>
    <col min="15379" max="15379" width="10.7109375" style="38" customWidth="1"/>
    <col min="15380" max="15385" width="11.42578125" style="38"/>
    <col min="15386" max="15386" width="14.42578125" style="38" customWidth="1"/>
    <col min="15387" max="15616" width="11.42578125" style="38"/>
    <col min="15617" max="15617" width="15.7109375" style="38" customWidth="1"/>
    <col min="15618" max="15618" width="12.7109375" style="38" customWidth="1"/>
    <col min="15619" max="15634" width="11.42578125" style="38"/>
    <col min="15635" max="15635" width="10.7109375" style="38" customWidth="1"/>
    <col min="15636" max="15641" width="11.42578125" style="38"/>
    <col min="15642" max="15642" width="14.42578125" style="38" customWidth="1"/>
    <col min="15643" max="15872" width="11.42578125" style="38"/>
    <col min="15873" max="15873" width="15.7109375" style="38" customWidth="1"/>
    <col min="15874" max="15874" width="12.7109375" style="38" customWidth="1"/>
    <col min="15875" max="15890" width="11.42578125" style="38"/>
    <col min="15891" max="15891" width="10.7109375" style="38" customWidth="1"/>
    <col min="15892" max="15897" width="11.42578125" style="38"/>
    <col min="15898" max="15898" width="14.42578125" style="38" customWidth="1"/>
    <col min="15899" max="16128" width="11.42578125" style="38"/>
    <col min="16129" max="16129" width="15.7109375" style="38" customWidth="1"/>
    <col min="16130" max="16130" width="12.7109375" style="38" customWidth="1"/>
    <col min="16131" max="16146" width="11.42578125" style="38"/>
    <col min="16147" max="16147" width="10.7109375" style="38" customWidth="1"/>
    <col min="16148" max="16153" width="11.42578125" style="38"/>
    <col min="16154" max="16154" width="14.42578125" style="38" customWidth="1"/>
    <col min="16155" max="16384" width="11.42578125" style="38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56"/>
      <c r="C28" s="56"/>
      <c r="D28" s="56"/>
      <c r="E28" s="56"/>
      <c r="F28" s="56"/>
      <c r="G28" s="56"/>
      <c r="H28" s="56"/>
      <c r="I28" s="36" t="s">
        <v>60</v>
      </c>
      <c r="J28" s="56"/>
      <c r="K28" s="56"/>
      <c r="L28" s="56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06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25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15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16"/>
      <c r="O6" s="16"/>
      <c r="P6" s="16"/>
    </row>
    <row r="7" spans="2:18" ht="30" customHeight="1" x14ac:dyDescent="0.25">
      <c r="B7" s="15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16"/>
      <c r="O7" s="16"/>
      <c r="P7" s="16"/>
    </row>
    <row r="8" spans="2:18" x14ac:dyDescent="0.25">
      <c r="B8" s="19" t="s">
        <v>39</v>
      </c>
      <c r="C8" s="20">
        <v>390241</v>
      </c>
      <c r="D8" s="21">
        <f t="shared" ref="D8:D11" si="0">C8/C21-1</f>
        <v>-1.4632508155824175E-2</v>
      </c>
      <c r="E8" s="22">
        <v>140602</v>
      </c>
      <c r="F8" s="23">
        <f t="shared" ref="F8:F13" si="1">E8/E21-1</f>
        <v>3.5688284250046109E-3</v>
      </c>
      <c r="G8" s="20">
        <v>110208</v>
      </c>
      <c r="H8" s="21">
        <f t="shared" ref="H8:H13" si="2">G8/G21-1</f>
        <v>-3.3907219748238071E-2</v>
      </c>
      <c r="I8" s="22">
        <v>62331</v>
      </c>
      <c r="J8" s="23">
        <f t="shared" ref="J8:J13" si="3">I8/I21-1</f>
        <v>0.10267659702443077</v>
      </c>
      <c r="K8" s="20">
        <v>12983</v>
      </c>
      <c r="L8" s="21">
        <f t="shared" ref="L8:L13" si="4">K8/K21-1</f>
        <v>-4.8446203459396098E-2</v>
      </c>
      <c r="N8" s="24"/>
      <c r="O8" s="24"/>
      <c r="P8" s="24"/>
    </row>
    <row r="9" spans="2:18" x14ac:dyDescent="0.25">
      <c r="B9" s="19" t="s">
        <v>40</v>
      </c>
      <c r="C9" s="20">
        <v>369883</v>
      </c>
      <c r="D9" s="21">
        <f t="shared" si="0"/>
        <v>4.6860406536739507E-2</v>
      </c>
      <c r="E9" s="22">
        <v>136187</v>
      </c>
      <c r="F9" s="23">
        <f t="shared" si="1"/>
        <v>4.2891274715513239E-2</v>
      </c>
      <c r="G9" s="20">
        <v>105939</v>
      </c>
      <c r="H9" s="21">
        <f t="shared" si="2"/>
        <v>9.2853163877942624E-2</v>
      </c>
      <c r="I9" s="22">
        <v>50853</v>
      </c>
      <c r="J9" s="23">
        <f t="shared" si="3"/>
        <v>2.9979684818839392E-3</v>
      </c>
      <c r="K9" s="20">
        <v>12538</v>
      </c>
      <c r="L9" s="21">
        <f t="shared" si="4"/>
        <v>-8.3546524376873044E-2</v>
      </c>
    </row>
    <row r="10" spans="2:18" x14ac:dyDescent="0.25">
      <c r="B10" s="19" t="s">
        <v>41</v>
      </c>
      <c r="C10" s="20">
        <v>384784</v>
      </c>
      <c r="D10" s="21">
        <f t="shared" si="0"/>
        <v>-6.5023423983826767E-2</v>
      </c>
      <c r="E10" s="22">
        <v>139428</v>
      </c>
      <c r="F10" s="23">
        <f t="shared" si="1"/>
        <v>-9.4011540260955484E-2</v>
      </c>
      <c r="G10" s="20">
        <v>110313</v>
      </c>
      <c r="H10" s="21">
        <f t="shared" si="2"/>
        <v>-5.9067879015336278E-2</v>
      </c>
      <c r="I10" s="22">
        <v>53895</v>
      </c>
      <c r="J10" s="23">
        <f t="shared" si="3"/>
        <v>-4.2156148364050017E-2</v>
      </c>
      <c r="K10" s="20">
        <v>13383</v>
      </c>
      <c r="L10" s="21">
        <f t="shared" si="4"/>
        <v>-3.3648638890894644E-2</v>
      </c>
    </row>
    <row r="11" spans="2:18" x14ac:dyDescent="0.25">
      <c r="B11" s="19" t="s">
        <v>42</v>
      </c>
      <c r="C11" s="20">
        <v>466240</v>
      </c>
      <c r="D11" s="21">
        <f t="shared" si="0"/>
        <v>6.6854604906377846E-2</v>
      </c>
      <c r="E11" s="22">
        <v>168533</v>
      </c>
      <c r="F11" s="23">
        <f t="shared" si="1"/>
        <v>7.8514565094967459E-2</v>
      </c>
      <c r="G11" s="20">
        <v>134731</v>
      </c>
      <c r="H11" s="21">
        <f t="shared" si="2"/>
        <v>7.7744536524493757E-2</v>
      </c>
      <c r="I11" s="22">
        <v>64514</v>
      </c>
      <c r="J11" s="23">
        <f t="shared" si="3"/>
        <v>3.8504877499114576E-2</v>
      </c>
      <c r="K11" s="20">
        <v>16181</v>
      </c>
      <c r="L11" s="21">
        <f t="shared" si="4"/>
        <v>0.12095600969864906</v>
      </c>
    </row>
    <row r="12" spans="2:18" x14ac:dyDescent="0.25">
      <c r="B12" s="19" t="s">
        <v>43</v>
      </c>
      <c r="C12" s="20">
        <v>380684</v>
      </c>
      <c r="D12" s="21">
        <f>C12/C25-1</f>
        <v>-5.0267817270534088E-2</v>
      </c>
      <c r="E12" s="22">
        <v>132632</v>
      </c>
      <c r="F12" s="23">
        <f t="shared" si="1"/>
        <v>-5.4276831807421377E-2</v>
      </c>
      <c r="G12" s="20">
        <v>106392</v>
      </c>
      <c r="H12" s="21">
        <f t="shared" si="2"/>
        <v>-5.6348396824692837E-2</v>
      </c>
      <c r="I12" s="22">
        <v>53193</v>
      </c>
      <c r="J12" s="23">
        <f t="shared" si="3"/>
        <v>-4.1895567283272372E-2</v>
      </c>
      <c r="K12" s="20">
        <v>17051</v>
      </c>
      <c r="L12" s="21">
        <f t="shared" si="4"/>
        <v>-5.6757205288488155E-2</v>
      </c>
    </row>
    <row r="13" spans="2:18" x14ac:dyDescent="0.25">
      <c r="B13" s="19" t="s">
        <v>44</v>
      </c>
      <c r="C13" s="20">
        <v>387955</v>
      </c>
      <c r="D13" s="21">
        <f t="shared" ref="D13" si="5">C13/C26-1</f>
        <v>-3.2687968284442648E-2</v>
      </c>
      <c r="E13" s="22">
        <v>134920</v>
      </c>
      <c r="F13" s="23">
        <f t="shared" si="1"/>
        <v>-7.3606152156001081E-2</v>
      </c>
      <c r="G13" s="20">
        <v>108777</v>
      </c>
      <c r="H13" s="21">
        <f t="shared" si="2"/>
        <v>-3.2930005956561592E-2</v>
      </c>
      <c r="I13" s="22">
        <v>55856</v>
      </c>
      <c r="J13" s="23">
        <f t="shared" si="3"/>
        <v>-1.8641179261029261E-2</v>
      </c>
      <c r="K13" s="20">
        <v>16642</v>
      </c>
      <c r="L13" s="21">
        <f t="shared" si="4"/>
        <v>0.11317725752508356</v>
      </c>
    </row>
    <row r="14" spans="2:18" ht="27.75" customHeight="1" x14ac:dyDescent="0.25">
      <c r="B14" s="25" t="str">
        <f>actualizaciones!$A$2</f>
        <v>I semestre 2013</v>
      </c>
      <c r="C14" s="26">
        <v>2379787</v>
      </c>
      <c r="D14" s="27">
        <v>-8.3506019392231012E-3</v>
      </c>
      <c r="E14" s="28">
        <v>852302</v>
      </c>
      <c r="F14" s="29">
        <v>-1.6648744940765958E-2</v>
      </c>
      <c r="G14" s="26">
        <v>676360</v>
      </c>
      <c r="H14" s="27">
        <v>-3.1393240873115458E-3</v>
      </c>
      <c r="I14" s="28">
        <v>340642</v>
      </c>
      <c r="J14" s="29">
        <v>7.6585624147693654E-3</v>
      </c>
      <c r="K14" s="26">
        <v>88778</v>
      </c>
      <c r="L14" s="27">
        <v>1.6020578545963282E-3</v>
      </c>
      <c r="O14" s="16"/>
      <c r="P14" s="16"/>
      <c r="Q14" s="16"/>
      <c r="R14" s="16"/>
    </row>
    <row r="15" spans="2:18" outlineLevel="1" x14ac:dyDescent="0.25">
      <c r="B15" s="19" t="s">
        <v>33</v>
      </c>
      <c r="C15" s="20">
        <v>391913</v>
      </c>
      <c r="D15" s="21">
        <f t="shared" ref="D15:D24" si="6">C15/C28-1</f>
        <v>-5.8654970900697267E-2</v>
      </c>
      <c r="E15" s="22">
        <v>137968</v>
      </c>
      <c r="F15" s="23">
        <f t="shared" ref="F15:F26" si="7">E15/E28-1</f>
        <v>-9.1987232222185633E-2</v>
      </c>
      <c r="G15" s="20">
        <v>109281</v>
      </c>
      <c r="H15" s="21">
        <f t="shared" ref="H15:H26" si="8">G15/G28-1</f>
        <v>-7.2262358544225913E-2</v>
      </c>
      <c r="I15" s="22">
        <v>56492</v>
      </c>
      <c r="J15" s="23">
        <f t="shared" ref="J15:J26" si="9">I15/I28-1</f>
        <v>-4.4128595600676834E-2</v>
      </c>
      <c r="K15" s="20">
        <v>14672</v>
      </c>
      <c r="L15" s="21">
        <f t="shared" ref="L15:L26" si="10">K15/K28-1</f>
        <v>0.17980057896429713</v>
      </c>
    </row>
    <row r="16" spans="2:18" outlineLevel="1" x14ac:dyDescent="0.25">
      <c r="B16" s="19" t="s">
        <v>34</v>
      </c>
      <c r="C16" s="20">
        <v>396985</v>
      </c>
      <c r="D16" s="21">
        <f t="shared" si="6"/>
        <v>-3.7215337229888679E-2</v>
      </c>
      <c r="E16" s="22">
        <v>143212</v>
      </c>
      <c r="F16" s="23">
        <f t="shared" si="7"/>
        <v>-8.0828929414942241E-3</v>
      </c>
      <c r="G16" s="20">
        <v>114279</v>
      </c>
      <c r="H16" s="21">
        <f t="shared" si="8"/>
        <v>-7.5494899321257858E-2</v>
      </c>
      <c r="I16" s="22">
        <v>53973</v>
      </c>
      <c r="J16" s="23">
        <f t="shared" si="9"/>
        <v>-6.9398944791199679E-2</v>
      </c>
      <c r="K16" s="20">
        <v>16473</v>
      </c>
      <c r="L16" s="21">
        <f t="shared" si="10"/>
        <v>8.4677684862053182E-2</v>
      </c>
    </row>
    <row r="17" spans="2:18" outlineLevel="1" x14ac:dyDescent="0.25">
      <c r="B17" s="19" t="s">
        <v>35</v>
      </c>
      <c r="C17" s="20">
        <v>425063</v>
      </c>
      <c r="D17" s="21">
        <f t="shared" si="6"/>
        <v>-7.3644179533839615E-2</v>
      </c>
      <c r="E17" s="22">
        <v>154993</v>
      </c>
      <c r="F17" s="23">
        <f t="shared" si="7"/>
        <v>-8.7836485834343669E-2</v>
      </c>
      <c r="G17" s="20">
        <v>125388</v>
      </c>
      <c r="H17" s="21">
        <f t="shared" si="8"/>
        <v>-8.7018254101165704E-2</v>
      </c>
      <c r="I17" s="22">
        <v>56241</v>
      </c>
      <c r="J17" s="23">
        <f t="shared" si="9"/>
        <v>-5.6991951710261612E-2</v>
      </c>
      <c r="K17" s="20">
        <v>14534</v>
      </c>
      <c r="L17" s="21">
        <f t="shared" si="10"/>
        <v>8.204288266825488E-2</v>
      </c>
    </row>
    <row r="18" spans="2:18" outlineLevel="1" x14ac:dyDescent="0.25">
      <c r="B18" s="19" t="s">
        <v>36</v>
      </c>
      <c r="C18" s="20">
        <v>387625</v>
      </c>
      <c r="D18" s="21">
        <f t="shared" si="6"/>
        <v>-7.9780453005595553E-2</v>
      </c>
      <c r="E18" s="22">
        <v>136535</v>
      </c>
      <c r="F18" s="23">
        <f t="shared" si="7"/>
        <v>-9.5603041704202196E-2</v>
      </c>
      <c r="G18" s="20">
        <v>111233</v>
      </c>
      <c r="H18" s="21">
        <f t="shared" si="8"/>
        <v>-8.2667392397964612E-2</v>
      </c>
      <c r="I18" s="22">
        <v>60270</v>
      </c>
      <c r="J18" s="23">
        <f t="shared" si="9"/>
        <v>5.5738508968609768E-2</v>
      </c>
      <c r="K18" s="20">
        <v>11944</v>
      </c>
      <c r="L18" s="21">
        <f t="shared" si="10"/>
        <v>-9.6041777037765841E-2</v>
      </c>
    </row>
    <row r="19" spans="2:18" outlineLevel="1" x14ac:dyDescent="0.25">
      <c r="B19" s="19" t="s">
        <v>37</v>
      </c>
      <c r="C19" s="20">
        <v>462551</v>
      </c>
      <c r="D19" s="21">
        <f t="shared" si="6"/>
        <v>-4.9910650097566012E-2</v>
      </c>
      <c r="E19" s="22">
        <v>164741</v>
      </c>
      <c r="F19" s="23">
        <f t="shared" si="7"/>
        <v>-2.4987719204796366E-2</v>
      </c>
      <c r="G19" s="20">
        <v>134821</v>
      </c>
      <c r="H19" s="21">
        <f t="shared" si="8"/>
        <v>-5.8038958135375296E-2</v>
      </c>
      <c r="I19" s="22">
        <v>67636</v>
      </c>
      <c r="J19" s="23">
        <f t="shared" si="9"/>
        <v>-0.10106326422115897</v>
      </c>
      <c r="K19" s="20">
        <v>9830</v>
      </c>
      <c r="L19" s="21">
        <f t="shared" si="10"/>
        <v>0.16579696394686905</v>
      </c>
    </row>
    <row r="20" spans="2:18" outlineLevel="1" x14ac:dyDescent="0.25">
      <c r="B20" s="19" t="s">
        <v>38</v>
      </c>
      <c r="C20" s="20">
        <v>436853</v>
      </c>
      <c r="D20" s="21">
        <f t="shared" si="6"/>
        <v>-0.10901785623234517</v>
      </c>
      <c r="E20" s="22">
        <v>154461</v>
      </c>
      <c r="F20" s="23">
        <f t="shared" si="7"/>
        <v>-0.13450256352786261</v>
      </c>
      <c r="G20" s="20">
        <v>128792</v>
      </c>
      <c r="H20" s="21">
        <f t="shared" si="8"/>
        <v>-9.4805349976455067E-2</v>
      </c>
      <c r="I20" s="22">
        <v>51624</v>
      </c>
      <c r="J20" s="23">
        <f t="shared" si="9"/>
        <v>-0.25581663543318434</v>
      </c>
      <c r="K20" s="20">
        <v>11750</v>
      </c>
      <c r="L20" s="21">
        <f t="shared" si="10"/>
        <v>-2.3762047191758007E-2</v>
      </c>
    </row>
    <row r="21" spans="2:18" outlineLevel="1" x14ac:dyDescent="0.25">
      <c r="B21" s="19" t="s">
        <v>39</v>
      </c>
      <c r="C21" s="20">
        <v>396036</v>
      </c>
      <c r="D21" s="21">
        <f t="shared" si="6"/>
        <v>3.1120877518661327E-2</v>
      </c>
      <c r="E21" s="22">
        <v>140102</v>
      </c>
      <c r="F21" s="23">
        <f t="shared" si="7"/>
        <v>-2.8549812284950349E-5</v>
      </c>
      <c r="G21" s="20">
        <v>114076</v>
      </c>
      <c r="H21" s="21">
        <f t="shared" si="8"/>
        <v>-2.118495001930587E-2</v>
      </c>
      <c r="I21" s="22">
        <v>56527</v>
      </c>
      <c r="J21" s="23">
        <f t="shared" si="9"/>
        <v>-4.0874574957275867E-3</v>
      </c>
      <c r="K21" s="20">
        <v>13644</v>
      </c>
      <c r="L21" s="21">
        <f t="shared" si="10"/>
        <v>0.13068699759675151</v>
      </c>
      <c r="N21" s="24"/>
      <c r="O21" s="24"/>
      <c r="P21" s="24"/>
    </row>
    <row r="22" spans="2:18" outlineLevel="1" x14ac:dyDescent="0.25">
      <c r="B22" s="19" t="s">
        <v>40</v>
      </c>
      <c r="C22" s="20">
        <v>353326</v>
      </c>
      <c r="D22" s="21">
        <f t="shared" si="6"/>
        <v>-1.355184544083976E-2</v>
      </c>
      <c r="E22" s="22">
        <v>130586</v>
      </c>
      <c r="F22" s="23">
        <f t="shared" si="7"/>
        <v>8.5808071056188151E-3</v>
      </c>
      <c r="G22" s="20">
        <v>96938</v>
      </c>
      <c r="H22" s="21">
        <f t="shared" si="8"/>
        <v>-5.0641961041631989E-2</v>
      </c>
      <c r="I22" s="22">
        <v>50701</v>
      </c>
      <c r="J22" s="23">
        <f t="shared" si="9"/>
        <v>-1.3599221789883265E-2</v>
      </c>
      <c r="K22" s="20">
        <v>13681</v>
      </c>
      <c r="L22" s="21">
        <f t="shared" si="10"/>
        <v>3.974768201854384E-2</v>
      </c>
    </row>
    <row r="23" spans="2:18" outlineLevel="1" x14ac:dyDescent="0.25">
      <c r="B23" s="19" t="s">
        <v>41</v>
      </c>
      <c r="C23" s="20">
        <v>411544</v>
      </c>
      <c r="D23" s="21">
        <f t="shared" si="6"/>
        <v>-0.13285952983466043</v>
      </c>
      <c r="E23" s="22">
        <v>153896</v>
      </c>
      <c r="F23" s="23">
        <f t="shared" si="7"/>
        <v>-0.10844364626480896</v>
      </c>
      <c r="G23" s="20">
        <v>117238</v>
      </c>
      <c r="H23" s="21">
        <f t="shared" si="8"/>
        <v>-0.16602289136914294</v>
      </c>
      <c r="I23" s="22">
        <v>56267</v>
      </c>
      <c r="J23" s="23">
        <f t="shared" si="9"/>
        <v>-9.4585244186982109E-2</v>
      </c>
      <c r="K23" s="20">
        <v>13849</v>
      </c>
      <c r="L23" s="21">
        <f t="shared" si="10"/>
        <v>9.9912636009848343E-2</v>
      </c>
    </row>
    <row r="24" spans="2:18" outlineLevel="1" x14ac:dyDescent="0.25">
      <c r="B24" s="19" t="s">
        <v>42</v>
      </c>
      <c r="C24" s="20">
        <v>437023</v>
      </c>
      <c r="D24" s="21">
        <f t="shared" si="6"/>
        <v>-3.7919814726757206E-2</v>
      </c>
      <c r="E24" s="22">
        <v>156264</v>
      </c>
      <c r="F24" s="23">
        <f t="shared" si="7"/>
        <v>-2.4891889699412806E-2</v>
      </c>
      <c r="G24" s="20">
        <v>125012</v>
      </c>
      <c r="H24" s="21">
        <f t="shared" si="8"/>
        <v>-4.7745277269957365E-2</v>
      </c>
      <c r="I24" s="22">
        <v>62122</v>
      </c>
      <c r="J24" s="23">
        <f t="shared" si="9"/>
        <v>-6.7349267355272691E-2</v>
      </c>
      <c r="K24" s="20">
        <v>14435</v>
      </c>
      <c r="L24" s="21">
        <f t="shared" si="10"/>
        <v>-9.464375313597595E-2</v>
      </c>
    </row>
    <row r="25" spans="2:18" outlineLevel="1" x14ac:dyDescent="0.25">
      <c r="B25" s="19" t="s">
        <v>43</v>
      </c>
      <c r="C25" s="20">
        <v>400833</v>
      </c>
      <c r="D25" s="21">
        <f>C25/C38-1</f>
        <v>-4.0217513630518953E-2</v>
      </c>
      <c r="E25" s="22">
        <v>140244</v>
      </c>
      <c r="F25" s="23">
        <f t="shared" si="7"/>
        <v>-3.6415104710602941E-2</v>
      </c>
      <c r="G25" s="20">
        <v>112745</v>
      </c>
      <c r="H25" s="21">
        <f t="shared" si="8"/>
        <v>-7.5481754817548152E-2</v>
      </c>
      <c r="I25" s="22">
        <v>55519</v>
      </c>
      <c r="J25" s="23">
        <f t="shared" si="9"/>
        <v>-2.0517977488444306E-2</v>
      </c>
      <c r="K25" s="20">
        <v>18077</v>
      </c>
      <c r="L25" s="21">
        <f t="shared" si="10"/>
        <v>0.31958537119497765</v>
      </c>
    </row>
    <row r="26" spans="2:18" outlineLevel="1" x14ac:dyDescent="0.25">
      <c r="B26" s="19" t="s">
        <v>44</v>
      </c>
      <c r="C26" s="20">
        <v>401065</v>
      </c>
      <c r="D26" s="21">
        <f t="shared" ref="D26" si="11">C26/C39-1</f>
        <v>4.0214233841684877E-2</v>
      </c>
      <c r="E26" s="22">
        <v>145640</v>
      </c>
      <c r="F26" s="23">
        <f t="shared" si="7"/>
        <v>7.9390489742677595E-2</v>
      </c>
      <c r="G26" s="20">
        <v>112481</v>
      </c>
      <c r="H26" s="21">
        <f t="shared" si="8"/>
        <v>-4.5881754177623191E-2</v>
      </c>
      <c r="I26" s="22">
        <v>56917</v>
      </c>
      <c r="J26" s="23">
        <f t="shared" si="9"/>
        <v>2.1445748537382014E-2</v>
      </c>
      <c r="K26" s="20">
        <v>14950</v>
      </c>
      <c r="L26" s="21">
        <f t="shared" si="10"/>
        <v>0.18575507614213205</v>
      </c>
    </row>
    <row r="27" spans="2:18" x14ac:dyDescent="0.25">
      <c r="B27" s="30">
        <v>2012</v>
      </c>
      <c r="C27" s="31">
        <v>4900817</v>
      </c>
      <c r="D27" s="32">
        <f>C27/C40-1</f>
        <v>-5.0266627107499406E-2</v>
      </c>
      <c r="E27" s="31">
        <v>1758642</v>
      </c>
      <c r="F27" s="32">
        <f>E27/E40-1</f>
        <v>-4.8126744531568399E-2</v>
      </c>
      <c r="G27" s="31">
        <v>1402284</v>
      </c>
      <c r="H27" s="32">
        <f>G27/G40-1</f>
        <v>-7.4864094579616847E-2</v>
      </c>
      <c r="I27" s="31">
        <v>684289</v>
      </c>
      <c r="J27" s="32">
        <f>I27/I40-1</f>
        <v>-5.9722268025371283E-2</v>
      </c>
      <c r="K27" s="31">
        <v>167839</v>
      </c>
      <c r="L27" s="32">
        <f>K27/K40-1</f>
        <v>8.4210254323236589E-2</v>
      </c>
      <c r="O27" s="16"/>
      <c r="P27" s="16"/>
      <c r="Q27" s="16"/>
      <c r="R27" s="16"/>
    </row>
    <row r="28" spans="2:18" hidden="1" outlineLevel="1" x14ac:dyDescent="0.25">
      <c r="B28" s="19" t="s">
        <v>33</v>
      </c>
      <c r="C28" s="20">
        <v>416333</v>
      </c>
      <c r="D28" s="21">
        <f t="shared" ref="D28:D39" si="12">C28/C41-1</f>
        <v>2.541285420489392E-2</v>
      </c>
      <c r="E28" s="22">
        <v>151945</v>
      </c>
      <c r="F28" s="23">
        <f t="shared" ref="F28:F39" si="13">E28/E41-1</f>
        <v>7.0910039186941498E-2</v>
      </c>
      <c r="G28" s="20">
        <v>117793</v>
      </c>
      <c r="H28" s="21">
        <f t="shared" ref="H28:H39" si="14">G28/G41-1</f>
        <v>2.3912451494314535E-3</v>
      </c>
      <c r="I28" s="22">
        <v>59100</v>
      </c>
      <c r="J28" s="23">
        <f t="shared" ref="J28:J39" si="15">I28/I41-1</f>
        <v>2.3784364335579511E-2</v>
      </c>
      <c r="K28" s="20">
        <v>12436</v>
      </c>
      <c r="L28" s="21">
        <f t="shared" ref="L28:L39" si="16">K28/K41-1</f>
        <v>-7.5252825698988723E-2</v>
      </c>
    </row>
    <row r="29" spans="2:18" hidden="1" outlineLevel="1" x14ac:dyDescent="0.25">
      <c r="B29" s="19" t="s">
        <v>34</v>
      </c>
      <c r="C29" s="20">
        <v>412330</v>
      </c>
      <c r="D29" s="21">
        <f t="shared" si="12"/>
        <v>3.9559902077203724E-2</v>
      </c>
      <c r="E29" s="22">
        <v>144379</v>
      </c>
      <c r="F29" s="23">
        <f t="shared" si="13"/>
        <v>4.6679715818471745E-2</v>
      </c>
      <c r="G29" s="20">
        <v>123611</v>
      </c>
      <c r="H29" s="21">
        <f t="shared" si="14"/>
        <v>2.5289892337552411E-2</v>
      </c>
      <c r="I29" s="22">
        <v>57998</v>
      </c>
      <c r="J29" s="23">
        <f t="shared" si="15"/>
        <v>3.4533195390817228E-2</v>
      </c>
      <c r="K29" s="20">
        <v>15187</v>
      </c>
      <c r="L29" s="21">
        <f t="shared" si="16"/>
        <v>7.5631924633450254E-3</v>
      </c>
    </row>
    <row r="30" spans="2:18" hidden="1" outlineLevel="1" x14ac:dyDescent="0.25">
      <c r="B30" s="19" t="s">
        <v>35</v>
      </c>
      <c r="C30" s="20">
        <v>458855</v>
      </c>
      <c r="D30" s="21">
        <f t="shared" si="12"/>
        <v>5.8227842262694063E-2</v>
      </c>
      <c r="E30" s="22">
        <v>169918</v>
      </c>
      <c r="F30" s="23">
        <f t="shared" si="13"/>
        <v>9.4007739011183533E-2</v>
      </c>
      <c r="G30" s="20">
        <v>137339</v>
      </c>
      <c r="H30" s="21">
        <f t="shared" si="14"/>
        <v>2.0455322247484808E-2</v>
      </c>
      <c r="I30" s="22">
        <v>59640</v>
      </c>
      <c r="J30" s="23">
        <f t="shared" si="15"/>
        <v>8.8182166511576954E-2</v>
      </c>
      <c r="K30" s="20">
        <v>13432</v>
      </c>
      <c r="L30" s="21">
        <f t="shared" si="16"/>
        <v>-3.2625135037810615E-2</v>
      </c>
    </row>
    <row r="31" spans="2:18" hidden="1" outlineLevel="1" x14ac:dyDescent="0.25">
      <c r="B31" s="19" t="s">
        <v>36</v>
      </c>
      <c r="C31" s="20">
        <v>421231</v>
      </c>
      <c r="D31" s="21">
        <f t="shared" si="12"/>
        <v>0.15826855444313992</v>
      </c>
      <c r="E31" s="22">
        <v>150968</v>
      </c>
      <c r="F31" s="23">
        <f t="shared" si="13"/>
        <v>0.14045703493862138</v>
      </c>
      <c r="G31" s="20">
        <v>121257</v>
      </c>
      <c r="H31" s="21">
        <f t="shared" si="14"/>
        <v>0.17703530416719238</v>
      </c>
      <c r="I31" s="22">
        <v>57088</v>
      </c>
      <c r="J31" s="23">
        <f t="shared" si="15"/>
        <v>2.0905237933439347E-2</v>
      </c>
      <c r="K31" s="20">
        <v>13213</v>
      </c>
      <c r="L31" s="21">
        <f t="shared" si="16"/>
        <v>0.26367635807192036</v>
      </c>
    </row>
    <row r="32" spans="2:18" hidden="1" outlineLevel="1" x14ac:dyDescent="0.25">
      <c r="B32" s="19" t="s">
        <v>37</v>
      </c>
      <c r="C32" s="20">
        <v>486850</v>
      </c>
      <c r="D32" s="21">
        <f t="shared" si="12"/>
        <v>4.6543622285564412E-2</v>
      </c>
      <c r="E32" s="22">
        <v>168963</v>
      </c>
      <c r="F32" s="23">
        <f t="shared" si="13"/>
        <v>2.250611217351306E-2</v>
      </c>
      <c r="G32" s="20">
        <v>143128</v>
      </c>
      <c r="H32" s="21">
        <f t="shared" si="14"/>
        <v>3.4311316664257907E-2</v>
      </c>
      <c r="I32" s="22">
        <v>75240</v>
      </c>
      <c r="J32" s="23">
        <f t="shared" si="15"/>
        <v>4.3348032282219728E-2</v>
      </c>
      <c r="K32" s="20">
        <v>8432</v>
      </c>
      <c r="L32" s="21">
        <f t="shared" si="16"/>
        <v>-0.13862498723056493</v>
      </c>
    </row>
    <row r="33" spans="2:18" hidden="1" outlineLevel="1" x14ac:dyDescent="0.25">
      <c r="B33" s="19" t="s">
        <v>38</v>
      </c>
      <c r="C33" s="20">
        <v>490305</v>
      </c>
      <c r="D33" s="21">
        <f t="shared" si="12"/>
        <v>8.6526806113562227E-2</v>
      </c>
      <c r="E33" s="22">
        <v>178465</v>
      </c>
      <c r="F33" s="23">
        <f t="shared" si="13"/>
        <v>9.2390938416242685E-2</v>
      </c>
      <c r="G33" s="20">
        <v>142281</v>
      </c>
      <c r="H33" s="21">
        <f t="shared" si="14"/>
        <v>4.1542831207999731E-2</v>
      </c>
      <c r="I33" s="22">
        <v>69370</v>
      </c>
      <c r="J33" s="23">
        <f t="shared" si="15"/>
        <v>0.1180234338485342</v>
      </c>
      <c r="K33" s="20">
        <v>12036</v>
      </c>
      <c r="L33" s="21">
        <f t="shared" si="16"/>
        <v>0.13429459994345483</v>
      </c>
    </row>
    <row r="34" spans="2:18" hidden="1" outlineLevel="1" x14ac:dyDescent="0.25">
      <c r="B34" s="19" t="s">
        <v>39</v>
      </c>
      <c r="C34" s="20">
        <v>384083</v>
      </c>
      <c r="D34" s="21">
        <f t="shared" si="12"/>
        <v>2.4377038643207172E-2</v>
      </c>
      <c r="E34" s="22">
        <v>140106</v>
      </c>
      <c r="F34" s="23">
        <f t="shared" si="13"/>
        <v>8.6960906770522151E-2</v>
      </c>
      <c r="G34" s="20">
        <v>116545</v>
      </c>
      <c r="H34" s="21">
        <f t="shared" si="14"/>
        <v>8.5239917683977318E-2</v>
      </c>
      <c r="I34" s="22">
        <v>56759</v>
      </c>
      <c r="J34" s="23">
        <f t="shared" si="15"/>
        <v>-0.12245087277168787</v>
      </c>
      <c r="K34" s="20">
        <v>12067</v>
      </c>
      <c r="L34" s="21">
        <f t="shared" si="16"/>
        <v>-4.849392840246014E-2</v>
      </c>
      <c r="N34" s="24"/>
      <c r="O34" s="24"/>
      <c r="P34" s="24"/>
    </row>
    <row r="35" spans="2:18" hidden="1" outlineLevel="1" x14ac:dyDescent="0.25">
      <c r="B35" s="19" t="s">
        <v>40</v>
      </c>
      <c r="C35" s="20">
        <v>358180</v>
      </c>
      <c r="D35" s="21">
        <f t="shared" si="12"/>
        <v>-8.6272512641953902E-3</v>
      </c>
      <c r="E35" s="22">
        <v>129475</v>
      </c>
      <c r="F35" s="23">
        <f t="shared" si="13"/>
        <v>-2.2970291052603731E-2</v>
      </c>
      <c r="G35" s="20">
        <v>102109</v>
      </c>
      <c r="H35" s="21">
        <f t="shared" si="14"/>
        <v>4.2586254376646426E-3</v>
      </c>
      <c r="I35" s="22">
        <v>51400</v>
      </c>
      <c r="J35" s="23">
        <f t="shared" si="15"/>
        <v>-9.1936965585471042E-2</v>
      </c>
      <c r="K35" s="20">
        <v>13158</v>
      </c>
      <c r="L35" s="21">
        <f t="shared" si="16"/>
        <v>6.0530345772547678E-2</v>
      </c>
    </row>
    <row r="36" spans="2:18" hidden="1" outlineLevel="1" x14ac:dyDescent="0.25">
      <c r="B36" s="19" t="s">
        <v>41</v>
      </c>
      <c r="C36" s="20">
        <v>474599</v>
      </c>
      <c r="D36" s="21">
        <f t="shared" si="12"/>
        <v>0.12318098019401291</v>
      </c>
      <c r="E36" s="22">
        <v>172615</v>
      </c>
      <c r="F36" s="23">
        <f t="shared" si="13"/>
        <v>0.10218950137602079</v>
      </c>
      <c r="G36" s="20">
        <v>140577</v>
      </c>
      <c r="H36" s="21">
        <f t="shared" si="14"/>
        <v>0.1159827573888399</v>
      </c>
      <c r="I36" s="22">
        <v>62145</v>
      </c>
      <c r="J36" s="23">
        <f t="shared" si="15"/>
        <v>3.9214046822742432E-2</v>
      </c>
      <c r="K36" s="20">
        <v>12591</v>
      </c>
      <c r="L36" s="21">
        <f t="shared" si="16"/>
        <v>-3.1758634378720174E-4</v>
      </c>
    </row>
    <row r="37" spans="2:18" hidden="1" outlineLevel="1" x14ac:dyDescent="0.25">
      <c r="B37" s="19" t="s">
        <v>42</v>
      </c>
      <c r="C37" s="20">
        <v>454248</v>
      </c>
      <c r="D37" s="21">
        <f t="shared" si="12"/>
        <v>0.12337243205947157</v>
      </c>
      <c r="E37" s="22">
        <v>160253</v>
      </c>
      <c r="F37" s="23">
        <f t="shared" si="13"/>
        <v>0.14198063123089311</v>
      </c>
      <c r="G37" s="20">
        <v>131280</v>
      </c>
      <c r="H37" s="21">
        <f t="shared" si="14"/>
        <v>9.3835924611308297E-2</v>
      </c>
      <c r="I37" s="22">
        <v>66608</v>
      </c>
      <c r="J37" s="23">
        <f t="shared" si="15"/>
        <v>0.12437542201215401</v>
      </c>
      <c r="K37" s="20">
        <v>15944</v>
      </c>
      <c r="L37" s="21">
        <f t="shared" si="16"/>
        <v>9.4003019075065142E-2</v>
      </c>
    </row>
    <row r="38" spans="2:18" hidden="1" outlineLevel="1" x14ac:dyDescent="0.25">
      <c r="B38" s="19" t="s">
        <v>43</v>
      </c>
      <c r="C38" s="20">
        <v>417629</v>
      </c>
      <c r="D38" s="21">
        <f>C38/C51-1</f>
        <v>0.13011064898375579</v>
      </c>
      <c r="E38" s="22">
        <v>145544</v>
      </c>
      <c r="F38" s="23">
        <f t="shared" si="13"/>
        <v>0.16046213093709882</v>
      </c>
      <c r="G38" s="20">
        <v>121950</v>
      </c>
      <c r="H38" s="21">
        <f t="shared" si="14"/>
        <v>0.11483892200241352</v>
      </c>
      <c r="I38" s="22">
        <v>56682</v>
      </c>
      <c r="J38" s="23">
        <f t="shared" si="15"/>
        <v>3.2665925777478177E-2</v>
      </c>
      <c r="K38" s="20">
        <v>13699</v>
      </c>
      <c r="L38" s="21">
        <f t="shared" si="16"/>
        <v>-0.18258845993197681</v>
      </c>
    </row>
    <row r="39" spans="2:18" hidden="1" outlineLevel="1" x14ac:dyDescent="0.25">
      <c r="B39" s="19" t="s">
        <v>44</v>
      </c>
      <c r="C39" s="20">
        <v>385560</v>
      </c>
      <c r="D39" s="21">
        <f t="shared" si="12"/>
        <v>8.69355923157622E-3</v>
      </c>
      <c r="E39" s="22">
        <v>134928</v>
      </c>
      <c r="F39" s="23">
        <f t="shared" si="13"/>
        <v>2.5779818606171734E-2</v>
      </c>
      <c r="G39" s="20">
        <v>117890</v>
      </c>
      <c r="H39" s="21">
        <f t="shared" si="14"/>
        <v>4.3191944319023179E-3</v>
      </c>
      <c r="I39" s="22">
        <v>55722</v>
      </c>
      <c r="J39" s="23">
        <f t="shared" si="15"/>
        <v>-3.5283933518005517E-2</v>
      </c>
      <c r="K39" s="20">
        <v>12608</v>
      </c>
      <c r="L39" s="21">
        <f t="shared" si="16"/>
        <v>-4.3979375189566294E-2</v>
      </c>
    </row>
    <row r="40" spans="2:18" ht="15" customHeight="1" collapsed="1" x14ac:dyDescent="0.25">
      <c r="B40" s="33">
        <v>2011</v>
      </c>
      <c r="C40" s="34">
        <v>5160203</v>
      </c>
      <c r="D40" s="35">
        <f>C40/C53-1</f>
        <v>6.8072009231421982E-2</v>
      </c>
      <c r="E40" s="34">
        <v>1847559</v>
      </c>
      <c r="F40" s="35">
        <f>E40/E53-1</f>
        <v>7.9532885407226583E-2</v>
      </c>
      <c r="G40" s="34">
        <v>1515760</v>
      </c>
      <c r="H40" s="35">
        <f>G40/G53-1</f>
        <v>5.8131027973707283E-2</v>
      </c>
      <c r="I40" s="34">
        <v>727752</v>
      </c>
      <c r="J40" s="35">
        <f>I40/I53-1</f>
        <v>2.2629164980439764E-2</v>
      </c>
      <c r="K40" s="34">
        <v>154803</v>
      </c>
      <c r="L40" s="35">
        <f>K40/K53-1</f>
        <v>-4.2710028494793439E-3</v>
      </c>
      <c r="O40" s="16"/>
      <c r="P40" s="16"/>
      <c r="Q40" s="16"/>
      <c r="R40" s="16"/>
    </row>
    <row r="41" spans="2:18" hidden="1" outlineLevel="1" x14ac:dyDescent="0.25">
      <c r="B41" s="19" t="s">
        <v>33</v>
      </c>
      <c r="C41" s="20">
        <v>406015</v>
      </c>
      <c r="D41" s="21">
        <f>C41/C54-1</f>
        <v>6.7008832719694489E-2</v>
      </c>
      <c r="E41" s="22">
        <v>141884</v>
      </c>
      <c r="F41" s="23">
        <f>E41/E54-1</f>
        <v>7.4284675898934616E-2</v>
      </c>
      <c r="G41" s="20">
        <v>117512</v>
      </c>
      <c r="H41" s="21">
        <f>G41/G54-1</f>
        <v>6.2802980970986244E-2</v>
      </c>
      <c r="I41" s="22">
        <v>57727</v>
      </c>
      <c r="J41" s="23">
        <f>I41/I54-1</f>
        <v>-8.4294348122650353E-2</v>
      </c>
      <c r="K41" s="20">
        <v>13448</v>
      </c>
      <c r="L41" s="21">
        <f>K41/K54-1</f>
        <v>2.7663151459575097E-2</v>
      </c>
    </row>
    <row r="42" spans="2:18" hidden="1" outlineLevel="1" x14ac:dyDescent="0.25">
      <c r="B42" s="19" t="s">
        <v>34</v>
      </c>
      <c r="C42" s="20">
        <v>396639</v>
      </c>
      <c r="D42" s="21">
        <f t="shared" ref="D42:F92" si="17">C42/C55-1</f>
        <v>6.6801684767698877E-2</v>
      </c>
      <c r="E42" s="22">
        <v>137940</v>
      </c>
      <c r="F42" s="23">
        <f t="shared" si="17"/>
        <v>5.3725163665808484E-2</v>
      </c>
      <c r="G42" s="20">
        <v>120562</v>
      </c>
      <c r="H42" s="21">
        <f t="shared" ref="H42:H52" si="18">G42/G55-1</f>
        <v>0.13570594219827425</v>
      </c>
      <c r="I42" s="22">
        <v>56062</v>
      </c>
      <c r="J42" s="23">
        <f t="shared" ref="J42:J52" si="19">I42/I55-1</f>
        <v>-8.2124496545400993E-2</v>
      </c>
      <c r="K42" s="20">
        <v>15073</v>
      </c>
      <c r="L42" s="21">
        <f t="shared" ref="L42:L52" si="20">K42/K55-1</f>
        <v>7.7412437455325334E-2</v>
      </c>
    </row>
    <row r="43" spans="2:18" hidden="1" outlineLevel="1" x14ac:dyDescent="0.25">
      <c r="B43" s="19" t="s">
        <v>35</v>
      </c>
      <c r="C43" s="20">
        <v>433607</v>
      </c>
      <c r="D43" s="21">
        <f t="shared" si="17"/>
        <v>7.0975693492495218E-2</v>
      </c>
      <c r="E43" s="22">
        <v>155317</v>
      </c>
      <c r="F43" s="23">
        <f t="shared" si="17"/>
        <v>6.8513600902599059E-2</v>
      </c>
      <c r="G43" s="20">
        <v>134586</v>
      </c>
      <c r="H43" s="21">
        <f t="shared" si="18"/>
        <v>0.10715695952615989</v>
      </c>
      <c r="I43" s="22">
        <v>54807</v>
      </c>
      <c r="J43" s="23">
        <f t="shared" si="19"/>
        <v>-6.4088114754098369E-2</v>
      </c>
      <c r="K43" s="20">
        <v>13885</v>
      </c>
      <c r="L43" s="21">
        <f t="shared" si="20"/>
        <v>8.4003435084706091E-2</v>
      </c>
    </row>
    <row r="44" spans="2:18" hidden="1" outlineLevel="1" x14ac:dyDescent="0.25">
      <c r="B44" s="19" t="s">
        <v>36</v>
      </c>
      <c r="C44" s="20">
        <v>363673</v>
      </c>
      <c r="D44" s="21">
        <f t="shared" si="17"/>
        <v>2.6704195768659567E-2</v>
      </c>
      <c r="E44" s="22">
        <v>132375</v>
      </c>
      <c r="F44" s="23">
        <f t="shared" si="17"/>
        <v>6.244231309442605E-2</v>
      </c>
      <c r="G44" s="20">
        <v>103019</v>
      </c>
      <c r="H44" s="21">
        <f t="shared" si="18"/>
        <v>-1.918426414303942E-2</v>
      </c>
      <c r="I44" s="22">
        <v>55919</v>
      </c>
      <c r="J44" s="23">
        <f t="shared" si="19"/>
        <v>-2.0408520776399652E-2</v>
      </c>
      <c r="K44" s="20">
        <v>10456</v>
      </c>
      <c r="L44" s="21">
        <f t="shared" si="20"/>
        <v>-5.9965836554886298E-2</v>
      </c>
    </row>
    <row r="45" spans="2:18" hidden="1" outlineLevel="1" x14ac:dyDescent="0.25">
      <c r="B45" s="19" t="s">
        <v>37</v>
      </c>
      <c r="C45" s="20">
        <v>465198</v>
      </c>
      <c r="D45" s="21">
        <f t="shared" si="17"/>
        <v>-5.5239406390156232E-3</v>
      </c>
      <c r="E45" s="22">
        <v>165244</v>
      </c>
      <c r="F45" s="23">
        <f t="shared" si="17"/>
        <v>-2.9460824621167614E-2</v>
      </c>
      <c r="G45" s="20">
        <v>138380</v>
      </c>
      <c r="H45" s="21">
        <f t="shared" si="18"/>
        <v>2.8083209509658147E-2</v>
      </c>
      <c r="I45" s="22">
        <v>72114</v>
      </c>
      <c r="J45" s="23">
        <f t="shared" si="19"/>
        <v>-0.17295716497505587</v>
      </c>
      <c r="K45" s="20">
        <v>9789</v>
      </c>
      <c r="L45" s="21">
        <f t="shared" si="20"/>
        <v>0.25871158544425876</v>
      </c>
    </row>
    <row r="46" spans="2:18" hidden="1" outlineLevel="1" x14ac:dyDescent="0.25">
      <c r="B46" s="19" t="s">
        <v>38</v>
      </c>
      <c r="C46" s="20">
        <v>451259</v>
      </c>
      <c r="D46" s="21">
        <f t="shared" si="17"/>
        <v>3.9300314374877576E-2</v>
      </c>
      <c r="E46" s="22">
        <v>163371</v>
      </c>
      <c r="F46" s="23">
        <f t="shared" si="17"/>
        <v>7.2466717432975392E-2</v>
      </c>
      <c r="G46" s="20">
        <v>136606</v>
      </c>
      <c r="H46" s="21">
        <f t="shared" si="18"/>
        <v>6.2263314644748435E-2</v>
      </c>
      <c r="I46" s="22">
        <v>62047</v>
      </c>
      <c r="J46" s="23">
        <f t="shared" si="19"/>
        <v>-0.14973826294296599</v>
      </c>
      <c r="K46" s="20">
        <v>10611</v>
      </c>
      <c r="L46" s="21">
        <f t="shared" si="20"/>
        <v>-0.10756938603868793</v>
      </c>
    </row>
    <row r="47" spans="2:18" hidden="1" outlineLevel="1" x14ac:dyDescent="0.25">
      <c r="B47" s="19" t="s">
        <v>39</v>
      </c>
      <c r="C47" s="20">
        <v>374943</v>
      </c>
      <c r="D47" s="21">
        <f t="shared" si="17"/>
        <v>7.1700518496075505E-2</v>
      </c>
      <c r="E47" s="22">
        <v>128897</v>
      </c>
      <c r="F47" s="23">
        <f t="shared" si="17"/>
        <v>6.1868239597320906E-2</v>
      </c>
      <c r="G47" s="20">
        <v>107391</v>
      </c>
      <c r="H47" s="21">
        <f t="shared" si="18"/>
        <v>6.1532530692129717E-2</v>
      </c>
      <c r="I47" s="22">
        <v>64679</v>
      </c>
      <c r="J47" s="23">
        <f t="shared" si="19"/>
        <v>4.2469860099284329E-2</v>
      </c>
      <c r="K47" s="20">
        <v>12682</v>
      </c>
      <c r="L47" s="21">
        <f t="shared" si="20"/>
        <v>-5.3333333333333011E-3</v>
      </c>
      <c r="N47" s="24"/>
      <c r="O47" s="24"/>
      <c r="P47" s="24"/>
    </row>
    <row r="48" spans="2:18" hidden="1" outlineLevel="1" x14ac:dyDescent="0.25">
      <c r="B48" s="19" t="s">
        <v>40</v>
      </c>
      <c r="C48" s="20">
        <v>361297</v>
      </c>
      <c r="D48" s="21">
        <f t="shared" si="17"/>
        <v>3.1413702243550334E-2</v>
      </c>
      <c r="E48" s="22">
        <v>132519</v>
      </c>
      <c r="F48" s="23">
        <f t="shared" si="17"/>
        <v>6.9693667514227009E-2</v>
      </c>
      <c r="G48" s="20">
        <v>101676</v>
      </c>
      <c r="H48" s="21">
        <f t="shared" si="18"/>
        <v>1.1520324717960939E-2</v>
      </c>
      <c r="I48" s="22">
        <v>56604</v>
      </c>
      <c r="J48" s="23">
        <f t="shared" si="19"/>
        <v>8.6423492934657453E-3</v>
      </c>
      <c r="K48" s="20">
        <v>12407</v>
      </c>
      <c r="L48" s="21">
        <f t="shared" si="20"/>
        <v>-7.918955024491614E-2</v>
      </c>
    </row>
    <row r="49" spans="2:17" hidden="1" outlineLevel="1" x14ac:dyDescent="0.25">
      <c r="B49" s="19" t="s">
        <v>41</v>
      </c>
      <c r="C49" s="20">
        <v>422549</v>
      </c>
      <c r="D49" s="21">
        <f t="shared" si="17"/>
        <v>9.8439404440409106E-3</v>
      </c>
      <c r="E49" s="22">
        <v>156611</v>
      </c>
      <c r="F49" s="23">
        <f t="shared" si="17"/>
        <v>9.4975074636257428E-2</v>
      </c>
      <c r="G49" s="20">
        <v>125967</v>
      </c>
      <c r="H49" s="21">
        <f t="shared" si="18"/>
        <v>1.8548915284662071E-2</v>
      </c>
      <c r="I49" s="22">
        <v>59800</v>
      </c>
      <c r="J49" s="23">
        <f t="shared" si="19"/>
        <v>-0.15080942913944906</v>
      </c>
      <c r="K49" s="20">
        <v>12595</v>
      </c>
      <c r="L49" s="21">
        <f t="shared" si="20"/>
        <v>-3.7005887300252338E-2</v>
      </c>
    </row>
    <row r="50" spans="2:17" hidden="1" outlineLevel="1" x14ac:dyDescent="0.25">
      <c r="B50" s="19" t="s">
        <v>42</v>
      </c>
      <c r="C50" s="20">
        <v>404361</v>
      </c>
      <c r="D50" s="21">
        <f t="shared" si="17"/>
        <v>-1.2568741025816399E-2</v>
      </c>
      <c r="E50" s="22">
        <v>140329</v>
      </c>
      <c r="F50" s="23">
        <f t="shared" si="17"/>
        <v>3.8927675074590384E-2</v>
      </c>
      <c r="G50" s="20">
        <v>120018</v>
      </c>
      <c r="H50" s="21">
        <f t="shared" si="18"/>
        <v>-4.1397432927852029E-2</v>
      </c>
      <c r="I50" s="22">
        <v>59240</v>
      </c>
      <c r="J50" s="23">
        <f t="shared" si="19"/>
        <v>-9.1257727530718369E-2</v>
      </c>
      <c r="K50" s="20">
        <v>14574</v>
      </c>
      <c r="L50" s="21">
        <f t="shared" si="20"/>
        <v>-6.8932473008369022E-2</v>
      </c>
    </row>
    <row r="51" spans="2:17" hidden="1" outlineLevel="1" x14ac:dyDescent="0.25">
      <c r="B51" s="19" t="s">
        <v>43</v>
      </c>
      <c r="C51" s="20">
        <v>369547</v>
      </c>
      <c r="D51" s="21">
        <f t="shared" si="17"/>
        <v>-4.1586484846284355E-2</v>
      </c>
      <c r="E51" s="22">
        <v>125419</v>
      </c>
      <c r="F51" s="23">
        <f t="shared" si="17"/>
        <v>-6.2582217172925114E-2</v>
      </c>
      <c r="G51" s="20">
        <v>109388</v>
      </c>
      <c r="H51" s="21">
        <f t="shared" si="18"/>
        <v>-4.6960218857272307E-2</v>
      </c>
      <c r="I51" s="22">
        <v>54889</v>
      </c>
      <c r="J51" s="23">
        <f t="shared" si="19"/>
        <v>-7.1534896309076723E-2</v>
      </c>
      <c r="K51" s="20">
        <v>16759</v>
      </c>
      <c r="L51" s="21">
        <f t="shared" si="20"/>
        <v>0.10460058001581851</v>
      </c>
    </row>
    <row r="52" spans="2:17" hidden="1" outlineLevel="1" x14ac:dyDescent="0.25">
      <c r="B52" s="19" t="s">
        <v>44</v>
      </c>
      <c r="C52" s="20">
        <v>382237</v>
      </c>
      <c r="D52" s="21">
        <f t="shared" si="17"/>
        <v>3.9581855908386032E-3</v>
      </c>
      <c r="E52" s="22">
        <v>131537</v>
      </c>
      <c r="F52" s="23">
        <f t="shared" si="17"/>
        <v>-3.5256410256410242E-2</v>
      </c>
      <c r="G52" s="20">
        <v>117383</v>
      </c>
      <c r="H52" s="21">
        <f t="shared" si="18"/>
        <v>2.2963363195872777E-2</v>
      </c>
      <c r="I52" s="22">
        <v>57760</v>
      </c>
      <c r="J52" s="23">
        <f t="shared" si="19"/>
        <v>8.664009703691633E-4</v>
      </c>
      <c r="K52" s="20">
        <v>13188</v>
      </c>
      <c r="L52" s="21">
        <f t="shared" si="20"/>
        <v>-2.8150331613854052E-2</v>
      </c>
    </row>
    <row r="53" spans="2:17" collapsed="1" x14ac:dyDescent="0.25">
      <c r="B53" s="33">
        <v>2010</v>
      </c>
      <c r="C53" s="34">
        <v>4831325</v>
      </c>
      <c r="D53" s="35">
        <f>C53/C66-1</f>
        <v>2.6242294141912259E-2</v>
      </c>
      <c r="E53" s="34">
        <v>1711443</v>
      </c>
      <c r="F53" s="35">
        <f>E53/E66-1</f>
        <v>3.7847681456564475E-2</v>
      </c>
      <c r="G53" s="34">
        <v>1432488</v>
      </c>
      <c r="H53" s="35">
        <f>G53/G66-1</f>
        <v>3.3093153690210819E-2</v>
      </c>
      <c r="I53" s="34">
        <v>711648</v>
      </c>
      <c r="J53" s="35">
        <f>I53/I66-1</f>
        <v>-7.6419928049711094E-2</v>
      </c>
      <c r="K53" s="34">
        <v>155467</v>
      </c>
      <c r="L53" s="35">
        <f>K53/K66-1</f>
        <v>7.0867314880191934E-3</v>
      </c>
    </row>
    <row r="54" spans="2:17" ht="15" hidden="1" customHeight="1" outlineLevel="1" x14ac:dyDescent="0.25">
      <c r="B54" s="19" t="s">
        <v>33</v>
      </c>
      <c r="C54" s="20">
        <v>380517</v>
      </c>
      <c r="D54" s="21">
        <f t="shared" si="17"/>
        <v>-7.2369046545247118E-2</v>
      </c>
      <c r="E54" s="22">
        <v>132073</v>
      </c>
      <c r="F54" s="23">
        <f t="shared" si="17"/>
        <v>-6.8806757290315268E-2</v>
      </c>
      <c r="G54" s="20">
        <v>110568</v>
      </c>
      <c r="H54" s="21">
        <f t="shared" ref="H54:H92" si="21">G54/G67-1</f>
        <v>-6.6692552482083944E-2</v>
      </c>
      <c r="I54" s="22">
        <v>63041</v>
      </c>
      <c r="J54" s="23">
        <f t="shared" ref="J54:J92" si="22">I54/I67-1</f>
        <v>-9.4056275687638302E-2</v>
      </c>
      <c r="K54" s="20">
        <v>13086</v>
      </c>
      <c r="L54" s="21">
        <f t="shared" ref="L54:L92" si="23">K54/K67-1</f>
        <v>-0.18881725762459711</v>
      </c>
      <c r="N54" s="24"/>
      <c r="O54" s="24"/>
      <c r="P54" s="24"/>
    </row>
    <row r="55" spans="2:17" ht="15" hidden="1" customHeight="1" outlineLevel="1" x14ac:dyDescent="0.25">
      <c r="B55" s="19" t="s">
        <v>34</v>
      </c>
      <c r="C55" s="20">
        <v>371802</v>
      </c>
      <c r="D55" s="21">
        <f t="shared" si="17"/>
        <v>-0.1388289248158614</v>
      </c>
      <c r="E55" s="22">
        <v>130907</v>
      </c>
      <c r="F55" s="23">
        <f t="shared" si="17"/>
        <v>-0.12197166849998664</v>
      </c>
      <c r="G55" s="20">
        <v>106156</v>
      </c>
      <c r="H55" s="21">
        <f t="shared" si="21"/>
        <v>-0.18952511833867769</v>
      </c>
      <c r="I55" s="22">
        <v>61078</v>
      </c>
      <c r="J55" s="23">
        <f t="shared" si="22"/>
        <v>-0.10979289035285889</v>
      </c>
      <c r="K55" s="20">
        <v>13990</v>
      </c>
      <c r="L55" s="21">
        <f t="shared" si="23"/>
        <v>-0.21593902370677576</v>
      </c>
      <c r="O55" s="24"/>
      <c r="P55" s="24"/>
      <c r="Q55" s="24"/>
    </row>
    <row r="56" spans="2:17" ht="15" hidden="1" customHeight="1" outlineLevel="1" x14ac:dyDescent="0.25">
      <c r="B56" s="19" t="s">
        <v>35</v>
      </c>
      <c r="C56" s="20">
        <v>404871</v>
      </c>
      <c r="D56" s="21">
        <f t="shared" si="17"/>
        <v>-8.3705814324543937E-2</v>
      </c>
      <c r="E56" s="22">
        <v>145358</v>
      </c>
      <c r="F56" s="23">
        <f t="shared" si="17"/>
        <v>-9.402092955130481E-2</v>
      </c>
      <c r="G56" s="20">
        <v>121560</v>
      </c>
      <c r="H56" s="21">
        <f t="shared" si="21"/>
        <v>-6.9176225554007043E-2</v>
      </c>
      <c r="I56" s="22">
        <v>58560</v>
      </c>
      <c r="J56" s="23">
        <f t="shared" si="22"/>
        <v>-0.12160439197804007</v>
      </c>
      <c r="K56" s="20">
        <v>12809</v>
      </c>
      <c r="L56" s="21">
        <f t="shared" si="23"/>
        <v>-0.31524644499091203</v>
      </c>
    </row>
    <row r="57" spans="2:17" ht="15" hidden="1" customHeight="1" outlineLevel="1" x14ac:dyDescent="0.25">
      <c r="B57" s="19" t="s">
        <v>36</v>
      </c>
      <c r="C57" s="20">
        <v>354214</v>
      </c>
      <c r="D57" s="21">
        <f t="shared" si="17"/>
        <v>-9.4912854949036563E-2</v>
      </c>
      <c r="E57" s="22">
        <v>124595</v>
      </c>
      <c r="F57" s="23">
        <f t="shared" si="17"/>
        <v>-9.3458963911525084E-2</v>
      </c>
      <c r="G57" s="20">
        <v>105034</v>
      </c>
      <c r="H57" s="21">
        <f t="shared" si="21"/>
        <v>-3.8475974257806467E-2</v>
      </c>
      <c r="I57" s="22">
        <v>57084</v>
      </c>
      <c r="J57" s="23">
        <f t="shared" si="22"/>
        <v>-0.18748576634024139</v>
      </c>
      <c r="K57" s="20">
        <v>11123</v>
      </c>
      <c r="L57" s="21">
        <f t="shared" si="23"/>
        <v>-0.2650323774283071</v>
      </c>
    </row>
    <row r="58" spans="2:17" ht="15" hidden="1" customHeight="1" outlineLevel="1" x14ac:dyDescent="0.25">
      <c r="B58" s="19" t="s">
        <v>37</v>
      </c>
      <c r="C58" s="20">
        <v>467782</v>
      </c>
      <c r="D58" s="21">
        <f t="shared" si="17"/>
        <v>-0.12032194672458696</v>
      </c>
      <c r="E58" s="22">
        <v>170260</v>
      </c>
      <c r="F58" s="23">
        <f t="shared" si="17"/>
        <v>-9.4352067575186993E-2</v>
      </c>
      <c r="G58" s="20">
        <v>134600</v>
      </c>
      <c r="H58" s="21">
        <f t="shared" si="21"/>
        <v>-7.405496508788223E-2</v>
      </c>
      <c r="I58" s="22">
        <v>87195</v>
      </c>
      <c r="J58" s="23">
        <f t="shared" si="22"/>
        <v>-0.18687170113956397</v>
      </c>
      <c r="K58" s="20">
        <v>7777</v>
      </c>
      <c r="L58" s="21">
        <f t="shared" si="23"/>
        <v>-0.36813454663633405</v>
      </c>
    </row>
    <row r="59" spans="2:17" ht="15" hidden="1" customHeight="1" outlineLevel="1" x14ac:dyDescent="0.25">
      <c r="B59" s="19" t="s">
        <v>38</v>
      </c>
      <c r="C59" s="20">
        <v>434195</v>
      </c>
      <c r="D59" s="21">
        <f t="shared" si="17"/>
        <v>-7.129030533126568E-2</v>
      </c>
      <c r="E59" s="22">
        <v>152332</v>
      </c>
      <c r="F59" s="23">
        <f t="shared" si="17"/>
        <v>-5.5440154272568876E-2</v>
      </c>
      <c r="G59" s="20">
        <v>128599</v>
      </c>
      <c r="H59" s="21">
        <f t="shared" si="21"/>
        <v>-3.1969347966818717E-2</v>
      </c>
      <c r="I59" s="22">
        <v>72974</v>
      </c>
      <c r="J59" s="23">
        <f t="shared" si="22"/>
        <v>-0.17509947549285587</v>
      </c>
      <c r="K59" s="20">
        <v>11890</v>
      </c>
      <c r="L59" s="21">
        <f t="shared" si="23"/>
        <v>-0.27220419905735449</v>
      </c>
      <c r="O59" s="16"/>
      <c r="P59" s="16"/>
      <c r="Q59" s="16"/>
    </row>
    <row r="60" spans="2:17" ht="15" hidden="1" customHeight="1" outlineLevel="1" x14ac:dyDescent="0.25">
      <c r="B60" s="19" t="s">
        <v>39</v>
      </c>
      <c r="C60" s="20">
        <v>349858</v>
      </c>
      <c r="D60" s="21">
        <f t="shared" si="17"/>
        <v>-0.13063854424733679</v>
      </c>
      <c r="E60" s="22">
        <v>121387</v>
      </c>
      <c r="F60" s="23">
        <f t="shared" si="17"/>
        <v>-0.17064422019226166</v>
      </c>
      <c r="G60" s="20">
        <v>101166</v>
      </c>
      <c r="H60" s="21">
        <f t="shared" si="21"/>
        <v>-0.16294194060847766</v>
      </c>
      <c r="I60" s="22">
        <v>62044</v>
      </c>
      <c r="J60" s="23">
        <f t="shared" si="22"/>
        <v>-0.1513029204568771</v>
      </c>
      <c r="K60" s="20">
        <v>12750</v>
      </c>
      <c r="L60" s="21">
        <f t="shared" si="23"/>
        <v>-0.17422279792746109</v>
      </c>
    </row>
    <row r="61" spans="2:17" ht="15" hidden="1" customHeight="1" outlineLevel="1" x14ac:dyDescent="0.25">
      <c r="B61" s="19" t="s">
        <v>40</v>
      </c>
      <c r="C61" s="20">
        <v>350293</v>
      </c>
      <c r="D61" s="21">
        <f t="shared" si="17"/>
        <v>-0.152212689231216</v>
      </c>
      <c r="E61" s="22">
        <v>123885</v>
      </c>
      <c r="F61" s="23">
        <f t="shared" si="17"/>
        <v>-0.19295788410800951</v>
      </c>
      <c r="G61" s="20">
        <v>100518</v>
      </c>
      <c r="H61" s="21">
        <f t="shared" si="21"/>
        <v>-0.11585891459231246</v>
      </c>
      <c r="I61" s="22">
        <v>56119</v>
      </c>
      <c r="J61" s="23">
        <f t="shared" si="22"/>
        <v>-0.2458340052679675</v>
      </c>
      <c r="K61" s="20">
        <v>13474</v>
      </c>
      <c r="L61" s="21">
        <f t="shared" si="23"/>
        <v>-0.22727533405975797</v>
      </c>
    </row>
    <row r="62" spans="2:17" ht="15" hidden="1" customHeight="1" outlineLevel="1" x14ac:dyDescent="0.25">
      <c r="B62" s="19" t="s">
        <v>41</v>
      </c>
      <c r="C62" s="20">
        <v>418430</v>
      </c>
      <c r="D62" s="21">
        <f t="shared" si="17"/>
        <v>-1.4331682818470082E-2</v>
      </c>
      <c r="E62" s="22">
        <v>143027</v>
      </c>
      <c r="F62" s="23">
        <f t="shared" si="17"/>
        <v>-7.1385905909545411E-2</v>
      </c>
      <c r="G62" s="20">
        <v>123673</v>
      </c>
      <c r="H62" s="21">
        <f t="shared" si="21"/>
        <v>4.0475509414278799E-2</v>
      </c>
      <c r="I62" s="22">
        <v>70420</v>
      </c>
      <c r="J62" s="23">
        <f t="shared" si="22"/>
        <v>-8.3955563649608433E-2</v>
      </c>
      <c r="K62" s="20">
        <v>13079</v>
      </c>
      <c r="L62" s="21">
        <f t="shared" si="23"/>
        <v>-0.25657932132097994</v>
      </c>
    </row>
    <row r="63" spans="2:17" ht="15" hidden="1" customHeight="1" outlineLevel="1" x14ac:dyDescent="0.25">
      <c r="B63" s="19" t="s">
        <v>42</v>
      </c>
      <c r="C63" s="20">
        <v>409508</v>
      </c>
      <c r="D63" s="21">
        <f t="shared" si="17"/>
        <v>-0.19401357652194617</v>
      </c>
      <c r="E63" s="22">
        <v>135071</v>
      </c>
      <c r="F63" s="23">
        <f t="shared" si="17"/>
        <v>-0.2637055934411574</v>
      </c>
      <c r="G63" s="20">
        <v>125201</v>
      </c>
      <c r="H63" s="21">
        <f t="shared" si="21"/>
        <v>-0.15002138507389728</v>
      </c>
      <c r="I63" s="22">
        <v>65189</v>
      </c>
      <c r="J63" s="23">
        <f t="shared" si="22"/>
        <v>-0.26371727393887368</v>
      </c>
      <c r="K63" s="20">
        <v>15653</v>
      </c>
      <c r="L63" s="21">
        <f t="shared" si="23"/>
        <v>-5.4256540390308694E-2</v>
      </c>
    </row>
    <row r="64" spans="2:17" ht="15" hidden="1" customHeight="1" outlineLevel="1" x14ac:dyDescent="0.25">
      <c r="B64" s="19" t="s">
        <v>43</v>
      </c>
      <c r="C64" s="20">
        <v>385582</v>
      </c>
      <c r="D64" s="21">
        <f t="shared" si="17"/>
        <v>-0.16162881209259039</v>
      </c>
      <c r="E64" s="22">
        <v>133792</v>
      </c>
      <c r="F64" s="23">
        <f t="shared" si="17"/>
        <v>-0.20482128210919204</v>
      </c>
      <c r="G64" s="20">
        <v>114778</v>
      </c>
      <c r="H64" s="21">
        <f t="shared" si="21"/>
        <v>-0.16227775669284439</v>
      </c>
      <c r="I64" s="22">
        <v>59118</v>
      </c>
      <c r="J64" s="23">
        <f t="shared" si="22"/>
        <v>-0.13854807215923992</v>
      </c>
      <c r="K64" s="20">
        <v>15172</v>
      </c>
      <c r="L64" s="21">
        <f t="shared" si="23"/>
        <v>-0.21611986566778607</v>
      </c>
    </row>
    <row r="65" spans="2:12" ht="15" hidden="1" customHeight="1" outlineLevel="1" x14ac:dyDescent="0.25">
      <c r="B65" s="19" t="s">
        <v>44</v>
      </c>
      <c r="C65" s="20">
        <v>380730</v>
      </c>
      <c r="D65" s="21">
        <f t="shared" si="17"/>
        <v>-7.081686992217151E-2</v>
      </c>
      <c r="E65" s="22">
        <v>136344</v>
      </c>
      <c r="F65" s="23">
        <f t="shared" si="17"/>
        <v>-7.3315616695325936E-2</v>
      </c>
      <c r="G65" s="20">
        <v>114748</v>
      </c>
      <c r="H65" s="21">
        <f t="shared" si="21"/>
        <v>-8.6466734071603102E-2</v>
      </c>
      <c r="I65" s="22">
        <v>57710</v>
      </c>
      <c r="J65" s="23">
        <f t="shared" si="22"/>
        <v>-0.12425263285683941</v>
      </c>
      <c r="K65" s="20">
        <v>13570</v>
      </c>
      <c r="L65" s="21">
        <f t="shared" si="23"/>
        <v>-0.20091861971499236</v>
      </c>
    </row>
    <row r="66" spans="2:12" collapsed="1" x14ac:dyDescent="0.25">
      <c r="B66" s="33">
        <v>2009</v>
      </c>
      <c r="C66" s="34">
        <v>4707782</v>
      </c>
      <c r="D66" s="35">
        <f t="shared" si="17"/>
        <v>-0.11045141390545221</v>
      </c>
      <c r="E66" s="34">
        <v>1649031</v>
      </c>
      <c r="F66" s="35">
        <f t="shared" si="17"/>
        <v>-0.12786598265284532</v>
      </c>
      <c r="G66" s="34">
        <v>1386601</v>
      </c>
      <c r="H66" s="35">
        <f t="shared" si="21"/>
        <v>-9.4211475926005761E-2</v>
      </c>
      <c r="I66" s="34">
        <v>770532</v>
      </c>
      <c r="J66" s="35">
        <f t="shared" si="22"/>
        <v>-0.16088823451900369</v>
      </c>
      <c r="K66" s="34">
        <v>154373</v>
      </c>
      <c r="L66" s="35">
        <f t="shared" si="23"/>
        <v>-0.22743196308640867</v>
      </c>
    </row>
    <row r="67" spans="2:12" ht="15" hidden="1" customHeight="1" outlineLevel="1" x14ac:dyDescent="0.25">
      <c r="B67" s="19" t="s">
        <v>33</v>
      </c>
      <c r="C67" s="20">
        <v>410203</v>
      </c>
      <c r="D67" s="21">
        <f t="shared" si="17"/>
        <v>-6.4181358592495297E-2</v>
      </c>
      <c r="E67" s="22">
        <v>141832</v>
      </c>
      <c r="F67" s="23">
        <f t="shared" si="17"/>
        <v>-5.1887107771702023E-2</v>
      </c>
      <c r="G67" s="20">
        <v>118469</v>
      </c>
      <c r="H67" s="21">
        <f t="shared" si="21"/>
        <v>-8.6831516795905506E-2</v>
      </c>
      <c r="I67" s="22">
        <v>69586</v>
      </c>
      <c r="J67" s="23">
        <f t="shared" si="22"/>
        <v>-0.11733218326652795</v>
      </c>
      <c r="K67" s="20">
        <v>16132</v>
      </c>
      <c r="L67" s="21">
        <f t="shared" si="23"/>
        <v>-4.5104770924588644E-2</v>
      </c>
    </row>
    <row r="68" spans="2:12" ht="15" hidden="1" customHeight="1" outlineLevel="1" x14ac:dyDescent="0.25">
      <c r="B68" s="19" t="s">
        <v>34</v>
      </c>
      <c r="C68" s="20">
        <v>431740</v>
      </c>
      <c r="D68" s="21">
        <f t="shared" si="17"/>
        <v>-5.6367888444473602E-2</v>
      </c>
      <c r="E68" s="22">
        <v>149092</v>
      </c>
      <c r="F68" s="23">
        <f t="shared" si="17"/>
        <v>-0.10064182993919502</v>
      </c>
      <c r="G68" s="20">
        <v>130980</v>
      </c>
      <c r="H68" s="21">
        <f t="shared" si="21"/>
        <v>-5.6934639034388335E-3</v>
      </c>
      <c r="I68" s="22">
        <v>68611</v>
      </c>
      <c r="J68" s="23">
        <f t="shared" si="22"/>
        <v>-9.9096614932114857E-2</v>
      </c>
      <c r="K68" s="20">
        <v>17843</v>
      </c>
      <c r="L68" s="21">
        <f t="shared" si="23"/>
        <v>-5.6375271034956875E-2</v>
      </c>
    </row>
    <row r="69" spans="2:12" ht="15" hidden="1" customHeight="1" outlineLevel="1" x14ac:dyDescent="0.25">
      <c r="B69" s="19" t="s">
        <v>35</v>
      </c>
      <c r="C69" s="20">
        <v>441857</v>
      </c>
      <c r="D69" s="21">
        <f t="shared" si="17"/>
        <v>-5.4131060229822059E-2</v>
      </c>
      <c r="E69" s="22">
        <v>160443</v>
      </c>
      <c r="F69" s="23">
        <f t="shared" si="17"/>
        <v>-6.0896591687299217E-2</v>
      </c>
      <c r="G69" s="20">
        <v>130594</v>
      </c>
      <c r="H69" s="21">
        <f t="shared" si="21"/>
        <v>-1.7691393498111996E-2</v>
      </c>
      <c r="I69" s="22">
        <v>66667</v>
      </c>
      <c r="J69" s="23">
        <f t="shared" si="22"/>
        <v>-0.15801106367930484</v>
      </c>
      <c r="K69" s="20">
        <v>18706</v>
      </c>
      <c r="L69" s="21">
        <f t="shared" si="23"/>
        <v>7.8404243053153522E-2</v>
      </c>
    </row>
    <row r="70" spans="2:12" ht="15" hidden="1" customHeight="1" outlineLevel="1" x14ac:dyDescent="0.25">
      <c r="B70" s="19" t="s">
        <v>36</v>
      </c>
      <c r="C70" s="20">
        <v>391359</v>
      </c>
      <c r="D70" s="21">
        <f t="shared" si="17"/>
        <v>-4.4741254951926934E-2</v>
      </c>
      <c r="E70" s="22">
        <v>137440</v>
      </c>
      <c r="F70" s="23">
        <f t="shared" si="17"/>
        <v>-3.4648423507266157E-2</v>
      </c>
      <c r="G70" s="20">
        <v>109237</v>
      </c>
      <c r="H70" s="21">
        <f t="shared" si="21"/>
        <v>-6.2497725701393669E-3</v>
      </c>
      <c r="I70" s="22">
        <v>70256</v>
      </c>
      <c r="J70" s="23">
        <f t="shared" si="22"/>
        <v>-0.13965221650746995</v>
      </c>
      <c r="K70" s="20">
        <v>15134</v>
      </c>
      <c r="L70" s="21">
        <f t="shared" si="23"/>
        <v>7.6004265908282909E-2</v>
      </c>
    </row>
    <row r="71" spans="2:12" ht="13.5" hidden="1" customHeight="1" outlineLevel="1" x14ac:dyDescent="0.25">
      <c r="B71" s="19" t="s">
        <v>37</v>
      </c>
      <c r="C71" s="20">
        <v>531765</v>
      </c>
      <c r="D71" s="21">
        <f t="shared" si="17"/>
        <v>6.0027393528467865E-3</v>
      </c>
      <c r="E71" s="22">
        <v>187998</v>
      </c>
      <c r="F71" s="23">
        <f t="shared" si="17"/>
        <v>1.26910936102822E-2</v>
      </c>
      <c r="G71" s="20">
        <v>145365</v>
      </c>
      <c r="H71" s="21">
        <f t="shared" si="21"/>
        <v>4.7388823241202305E-2</v>
      </c>
      <c r="I71" s="22">
        <v>107234</v>
      </c>
      <c r="J71" s="23">
        <f t="shared" si="22"/>
        <v>-6.2992057181304184E-2</v>
      </c>
      <c r="K71" s="20">
        <v>12308</v>
      </c>
      <c r="L71" s="21">
        <f t="shared" si="23"/>
        <v>0.23487508778970612</v>
      </c>
    </row>
    <row r="72" spans="2:12" ht="13.5" hidden="1" customHeight="1" outlineLevel="1" x14ac:dyDescent="0.25">
      <c r="B72" s="19" t="s">
        <v>38</v>
      </c>
      <c r="C72" s="20">
        <v>467525</v>
      </c>
      <c r="D72" s="21">
        <f t="shared" si="17"/>
        <v>2.8873029458640342E-3</v>
      </c>
      <c r="E72" s="22">
        <v>161273</v>
      </c>
      <c r="F72" s="23">
        <f t="shared" si="17"/>
        <v>5.9506359196352943E-3</v>
      </c>
      <c r="G72" s="20">
        <v>132846</v>
      </c>
      <c r="H72" s="21">
        <f t="shared" si="21"/>
        <v>6.1799638729478801E-2</v>
      </c>
      <c r="I72" s="22">
        <v>88464</v>
      </c>
      <c r="J72" s="23">
        <f t="shared" si="22"/>
        <v>-0.11488203629960181</v>
      </c>
      <c r="K72" s="20">
        <v>16337</v>
      </c>
      <c r="L72" s="21">
        <f t="shared" si="23"/>
        <v>0.13767409470752079</v>
      </c>
    </row>
    <row r="73" spans="2:12" ht="15" hidden="1" customHeight="1" outlineLevel="1" x14ac:dyDescent="0.25">
      <c r="B73" s="19" t="s">
        <v>39</v>
      </c>
      <c r="C73" s="20">
        <v>402431</v>
      </c>
      <c r="D73" s="21">
        <f t="shared" si="17"/>
        <v>-2.1998478673481037E-2</v>
      </c>
      <c r="E73" s="22">
        <v>146363</v>
      </c>
      <c r="F73" s="23">
        <f t="shared" si="17"/>
        <v>1.2850677480519934E-2</v>
      </c>
      <c r="G73" s="20">
        <v>120859</v>
      </c>
      <c r="H73" s="21">
        <f t="shared" si="21"/>
        <v>8.3237729896389778E-2</v>
      </c>
      <c r="I73" s="22">
        <v>73105</v>
      </c>
      <c r="J73" s="23">
        <f t="shared" si="22"/>
        <v>-0.11287876029948907</v>
      </c>
      <c r="K73" s="20">
        <v>15440</v>
      </c>
      <c r="L73" s="21">
        <f t="shared" si="23"/>
        <v>0.17227241667299364</v>
      </c>
    </row>
    <row r="74" spans="2:12" ht="15" hidden="1" customHeight="1" outlineLevel="1" x14ac:dyDescent="0.25">
      <c r="B74" s="19" t="s">
        <v>40</v>
      </c>
      <c r="C74" s="20">
        <v>413185</v>
      </c>
      <c r="D74" s="21">
        <f t="shared" si="17"/>
        <v>0.20972440587551566</v>
      </c>
      <c r="E74" s="22">
        <v>153505</v>
      </c>
      <c r="F74" s="23">
        <f t="shared" si="17"/>
        <v>0.32186036098098647</v>
      </c>
      <c r="G74" s="20">
        <v>113690</v>
      </c>
      <c r="H74" s="21">
        <f t="shared" si="21"/>
        <v>0.16663759222583652</v>
      </c>
      <c r="I74" s="22">
        <v>74412</v>
      </c>
      <c r="J74" s="23">
        <f t="shared" si="22"/>
        <v>0.20277369195209083</v>
      </c>
      <c r="K74" s="20">
        <v>17437</v>
      </c>
      <c r="L74" s="21">
        <f t="shared" si="23"/>
        <v>0.18409615645796551</v>
      </c>
    </row>
    <row r="75" spans="2:12" ht="15" hidden="1" customHeight="1" outlineLevel="1" x14ac:dyDescent="0.25">
      <c r="B75" s="19" t="s">
        <v>41</v>
      </c>
      <c r="C75" s="20">
        <v>424514</v>
      </c>
      <c r="D75" s="21">
        <f t="shared" si="17"/>
        <v>-3.1314106294082933E-2</v>
      </c>
      <c r="E75" s="22">
        <v>154022</v>
      </c>
      <c r="F75" s="23">
        <f t="shared" si="17"/>
        <v>-4.3288134119298549E-2</v>
      </c>
      <c r="G75" s="20">
        <v>118862</v>
      </c>
      <c r="H75" s="21">
        <f t="shared" si="21"/>
        <v>4.3509560514810364E-2</v>
      </c>
      <c r="I75" s="22">
        <v>76874</v>
      </c>
      <c r="J75" s="23">
        <f t="shared" si="22"/>
        <v>-4.4972296071756901E-2</v>
      </c>
      <c r="K75" s="20">
        <v>17593</v>
      </c>
      <c r="L75" s="21">
        <f t="shared" si="23"/>
        <v>0.13561838368190027</v>
      </c>
    </row>
    <row r="76" spans="2:12" ht="15" hidden="1" customHeight="1" outlineLevel="1" x14ac:dyDescent="0.25">
      <c r="B76" s="19" t="s">
        <v>42</v>
      </c>
      <c r="C76" s="20">
        <v>508083</v>
      </c>
      <c r="D76" s="21">
        <f t="shared" si="17"/>
        <v>3.8962924489140738E-2</v>
      </c>
      <c r="E76" s="22">
        <v>183447</v>
      </c>
      <c r="F76" s="23">
        <f t="shared" si="17"/>
        <v>5.2170621332828571E-2</v>
      </c>
      <c r="G76" s="20">
        <v>147299</v>
      </c>
      <c r="H76" s="21">
        <f t="shared" si="21"/>
        <v>6.5538668537822087E-2</v>
      </c>
      <c r="I76" s="22">
        <v>88538</v>
      </c>
      <c r="J76" s="23">
        <f t="shared" si="22"/>
        <v>0.10897066559783553</v>
      </c>
      <c r="K76" s="20">
        <v>16551</v>
      </c>
      <c r="L76" s="21">
        <f t="shared" si="23"/>
        <v>-0.12916973587288227</v>
      </c>
    </row>
    <row r="77" spans="2:12" ht="15" hidden="1" customHeight="1" outlineLevel="1" x14ac:dyDescent="0.25">
      <c r="B77" s="19" t="s">
        <v>43</v>
      </c>
      <c r="C77" s="20">
        <v>459918</v>
      </c>
      <c r="D77" s="21">
        <f t="shared" si="17"/>
        <v>8.5003986921011743E-2</v>
      </c>
      <c r="E77" s="22">
        <v>168254</v>
      </c>
      <c r="F77" s="23">
        <f t="shared" si="17"/>
        <v>0.11124026655923291</v>
      </c>
      <c r="G77" s="20">
        <v>137012</v>
      </c>
      <c r="H77" s="21">
        <f t="shared" si="21"/>
        <v>9.899735301195145E-2</v>
      </c>
      <c r="I77" s="22">
        <v>68626</v>
      </c>
      <c r="J77" s="23">
        <f t="shared" si="22"/>
        <v>6.2020732225855912E-3</v>
      </c>
      <c r="K77" s="20">
        <v>19355</v>
      </c>
      <c r="L77" s="21">
        <f t="shared" si="23"/>
        <v>0.27151491262646177</v>
      </c>
    </row>
    <row r="78" spans="2:12" ht="15" hidden="1" customHeight="1" outlineLevel="1" x14ac:dyDescent="0.25">
      <c r="B78" s="19" t="s">
        <v>44</v>
      </c>
      <c r="C78" s="20">
        <v>409747</v>
      </c>
      <c r="D78" s="21">
        <f t="shared" si="17"/>
        <v>6.4378104075888398E-3</v>
      </c>
      <c r="E78" s="22">
        <v>147131</v>
      </c>
      <c r="F78" s="23">
        <f t="shared" si="17"/>
        <v>6.0652060939252461E-3</v>
      </c>
      <c r="G78" s="20">
        <v>125609</v>
      </c>
      <c r="H78" s="21">
        <f t="shared" si="21"/>
        <v>3.8176708818910665E-2</v>
      </c>
      <c r="I78" s="22">
        <v>65898</v>
      </c>
      <c r="J78" s="23">
        <f t="shared" si="22"/>
        <v>-6.3481053695019218E-3</v>
      </c>
      <c r="K78" s="20">
        <v>16982</v>
      </c>
      <c r="L78" s="21">
        <f t="shared" si="23"/>
        <v>0.17060729303095057</v>
      </c>
    </row>
    <row r="79" spans="2:12" collapsed="1" x14ac:dyDescent="0.25">
      <c r="B79" s="33">
        <v>2008</v>
      </c>
      <c r="C79" s="34">
        <v>5292327</v>
      </c>
      <c r="D79" s="35">
        <f t="shared" si="17"/>
        <v>2.5655529758368267E-3</v>
      </c>
      <c r="E79" s="34">
        <v>1890800</v>
      </c>
      <c r="F79" s="35">
        <f t="shared" si="17"/>
        <v>1.2106957459176781E-2</v>
      </c>
      <c r="G79" s="34">
        <v>1530822</v>
      </c>
      <c r="H79" s="35">
        <f t="shared" si="21"/>
        <v>3.780039374562727E-2</v>
      </c>
      <c r="I79" s="34">
        <v>918271</v>
      </c>
      <c r="J79" s="35">
        <f t="shared" si="22"/>
        <v>-5.2693096088199387E-2</v>
      </c>
      <c r="K79" s="34">
        <v>199818</v>
      </c>
      <c r="L79" s="35">
        <f t="shared" si="23"/>
        <v>8.7948166498788449E-2</v>
      </c>
    </row>
    <row r="80" spans="2:12" ht="15" hidden="1" customHeight="1" outlineLevel="1" x14ac:dyDescent="0.25">
      <c r="B80" s="19" t="s">
        <v>33</v>
      </c>
      <c r="C80" s="20">
        <v>438336</v>
      </c>
      <c r="D80" s="21">
        <f t="shared" si="17"/>
        <v>-3.96487545817239E-2</v>
      </c>
      <c r="E80" s="22">
        <v>149594</v>
      </c>
      <c r="F80" s="23">
        <f t="shared" si="17"/>
        <v>-6.4154295616488111E-2</v>
      </c>
      <c r="G80" s="20">
        <v>129734</v>
      </c>
      <c r="H80" s="21">
        <f t="shared" si="21"/>
        <v>-2.2218537555960816E-2</v>
      </c>
      <c r="I80" s="22">
        <v>78836</v>
      </c>
      <c r="J80" s="23">
        <f t="shared" si="22"/>
        <v>3.436241258511874E-2</v>
      </c>
      <c r="K80" s="20">
        <v>16894</v>
      </c>
      <c r="L80" s="21">
        <f t="shared" si="23"/>
        <v>3.8623804147601692E-3</v>
      </c>
    </row>
    <row r="81" spans="2:14" ht="15" hidden="1" customHeight="1" outlineLevel="1" x14ac:dyDescent="0.25">
      <c r="B81" s="19" t="s">
        <v>34</v>
      </c>
      <c r="C81" s="20">
        <v>457530</v>
      </c>
      <c r="D81" s="21">
        <f t="shared" si="17"/>
        <v>5.778234000790694E-2</v>
      </c>
      <c r="E81" s="22">
        <v>165776</v>
      </c>
      <c r="F81" s="23">
        <f t="shared" si="17"/>
        <v>8.8654811001076972E-2</v>
      </c>
      <c r="G81" s="20">
        <v>131730</v>
      </c>
      <c r="H81" s="21">
        <f t="shared" si="21"/>
        <v>7.21000073247553E-2</v>
      </c>
      <c r="I81" s="22">
        <v>76158</v>
      </c>
      <c r="J81" s="23">
        <f t="shared" si="22"/>
        <v>3.5895482800364586E-2</v>
      </c>
      <c r="K81" s="20">
        <v>18909</v>
      </c>
      <c r="L81" s="21">
        <f t="shared" si="23"/>
        <v>4.5447006137004475E-2</v>
      </c>
    </row>
    <row r="82" spans="2:14" ht="15" hidden="1" customHeight="1" outlineLevel="1" x14ac:dyDescent="0.25">
      <c r="B82" s="19" t="s">
        <v>35</v>
      </c>
      <c r="C82" s="20">
        <v>467144</v>
      </c>
      <c r="D82" s="21">
        <f t="shared" si="17"/>
        <v>-4.2374670725582431E-2</v>
      </c>
      <c r="E82" s="22">
        <v>170847</v>
      </c>
      <c r="F82" s="23">
        <f t="shared" si="17"/>
        <v>-3.4004104918551881E-2</v>
      </c>
      <c r="G82" s="20">
        <v>132946</v>
      </c>
      <c r="H82" s="21">
        <f t="shared" si="21"/>
        <v>-8.5439511302505378E-2</v>
      </c>
      <c r="I82" s="22">
        <v>79178</v>
      </c>
      <c r="J82" s="23">
        <f t="shared" si="22"/>
        <v>1.6699137211244608E-3</v>
      </c>
      <c r="K82" s="20">
        <v>17346</v>
      </c>
      <c r="L82" s="21">
        <f t="shared" si="23"/>
        <v>0.10266353060835298</v>
      </c>
    </row>
    <row r="83" spans="2:14" ht="15" hidden="1" customHeight="1" outlineLevel="1" x14ac:dyDescent="0.25">
      <c r="B83" s="19" t="s">
        <v>36</v>
      </c>
      <c r="C83" s="20">
        <v>409689</v>
      </c>
      <c r="D83" s="21">
        <f t="shared" si="17"/>
        <v>-0.11690873113384459</v>
      </c>
      <c r="E83" s="22">
        <v>142373</v>
      </c>
      <c r="F83" s="23">
        <f t="shared" si="17"/>
        <v>-0.12996211195306773</v>
      </c>
      <c r="G83" s="20">
        <v>109924</v>
      </c>
      <c r="H83" s="21">
        <f t="shared" si="21"/>
        <v>-0.12626977187822908</v>
      </c>
      <c r="I83" s="22">
        <v>81660</v>
      </c>
      <c r="J83" s="23">
        <f t="shared" si="22"/>
        <v>-0.10450707314398511</v>
      </c>
      <c r="K83" s="20">
        <v>14065</v>
      </c>
      <c r="L83" s="21">
        <f t="shared" si="23"/>
        <v>-2.3467333194473361E-2</v>
      </c>
    </row>
    <row r="84" spans="2:14" ht="15" hidden="1" customHeight="1" outlineLevel="1" x14ac:dyDescent="0.25">
      <c r="B84" s="19" t="s">
        <v>37</v>
      </c>
      <c r="C84" s="20">
        <v>528592</v>
      </c>
      <c r="D84" s="21">
        <f t="shared" si="17"/>
        <v>-8.2683081957001248E-3</v>
      </c>
      <c r="E84" s="22">
        <v>185642</v>
      </c>
      <c r="F84" s="23">
        <f t="shared" si="17"/>
        <v>1.8695640244738909E-2</v>
      </c>
      <c r="G84" s="20">
        <v>138788</v>
      </c>
      <c r="H84" s="21">
        <f t="shared" si="21"/>
        <v>-3.8484720422881646E-2</v>
      </c>
      <c r="I84" s="22">
        <v>114443</v>
      </c>
      <c r="J84" s="23">
        <f t="shared" si="22"/>
        <v>1.3406653738189389E-2</v>
      </c>
      <c r="K84" s="20">
        <v>9967</v>
      </c>
      <c r="L84" s="21">
        <f t="shared" si="23"/>
        <v>-0.1125456326239872</v>
      </c>
    </row>
    <row r="85" spans="2:14" ht="15" hidden="1" customHeight="1" outlineLevel="1" x14ac:dyDescent="0.25">
      <c r="B85" s="19" t="s">
        <v>38</v>
      </c>
      <c r="C85" s="20">
        <v>466179</v>
      </c>
      <c r="D85" s="21">
        <f t="shared" si="17"/>
        <v>-4.1072023630761123E-2</v>
      </c>
      <c r="E85" s="22">
        <v>160319</v>
      </c>
      <c r="F85" s="23">
        <f t="shared" si="17"/>
        <v>-4.5686155457932975E-2</v>
      </c>
      <c r="G85" s="20">
        <v>125114</v>
      </c>
      <c r="H85" s="21">
        <f t="shared" si="21"/>
        <v>-2.0051067562698699E-2</v>
      </c>
      <c r="I85" s="22">
        <v>99946</v>
      </c>
      <c r="J85" s="23">
        <f t="shared" si="22"/>
        <v>-3.1343283582089598E-2</v>
      </c>
      <c r="K85" s="20">
        <v>14360</v>
      </c>
      <c r="L85" s="21">
        <f t="shared" si="23"/>
        <v>-2.6968423905678329E-2</v>
      </c>
    </row>
    <row r="86" spans="2:14" ht="15" hidden="1" customHeight="1" outlineLevel="1" thickBot="1" x14ac:dyDescent="0.3">
      <c r="B86" s="19" t="s">
        <v>39</v>
      </c>
      <c r="C86" s="20">
        <v>411483</v>
      </c>
      <c r="D86" s="21">
        <f t="shared" si="17"/>
        <v>-3.2075724679442752E-2</v>
      </c>
      <c r="E86" s="22">
        <v>144506</v>
      </c>
      <c r="F86" s="23">
        <f t="shared" si="17"/>
        <v>-4.3272732087763721E-2</v>
      </c>
      <c r="G86" s="20">
        <v>111572</v>
      </c>
      <c r="H86" s="21">
        <f t="shared" si="21"/>
        <v>-2.6031391308902307E-2</v>
      </c>
      <c r="I86" s="22">
        <v>82407</v>
      </c>
      <c r="J86" s="23">
        <f t="shared" si="22"/>
        <v>2.8737282316958934E-2</v>
      </c>
      <c r="K86" s="20">
        <v>13171</v>
      </c>
      <c r="L86" s="21">
        <f t="shared" si="23"/>
        <v>-0.1635867149298279</v>
      </c>
    </row>
    <row r="87" spans="2:14" ht="16.5" hidden="1" customHeight="1" outlineLevel="1" thickBot="1" x14ac:dyDescent="0.3">
      <c r="B87" s="19" t="s">
        <v>40</v>
      </c>
      <c r="C87" s="20">
        <v>341553</v>
      </c>
      <c r="D87" s="21">
        <f t="shared" si="17"/>
        <v>-9.2574880844212726E-2</v>
      </c>
      <c r="E87" s="22">
        <v>116128</v>
      </c>
      <c r="F87" s="23">
        <f t="shared" si="17"/>
        <v>-0.12235674662555363</v>
      </c>
      <c r="G87" s="20">
        <v>97451</v>
      </c>
      <c r="H87" s="21">
        <f t="shared" si="21"/>
        <v>-5.3726792511458066E-2</v>
      </c>
      <c r="I87" s="22">
        <v>61867</v>
      </c>
      <c r="J87" s="23">
        <f t="shared" si="22"/>
        <v>-0.10985295387183103</v>
      </c>
      <c r="K87" s="20">
        <v>14726</v>
      </c>
      <c r="L87" s="21">
        <f t="shared" si="23"/>
        <v>-1.6948003525184552E-3</v>
      </c>
      <c r="N87" s="36" t="s">
        <v>45</v>
      </c>
    </row>
    <row r="88" spans="2:14" ht="15" hidden="1" customHeight="1" outlineLevel="1" x14ac:dyDescent="0.25">
      <c r="B88" s="19" t="s">
        <v>41</v>
      </c>
      <c r="C88" s="20">
        <v>438237</v>
      </c>
      <c r="D88" s="21">
        <f t="shared" si="17"/>
        <v>-8.0464135463768294E-2</v>
      </c>
      <c r="E88" s="22">
        <v>160991</v>
      </c>
      <c r="F88" s="23">
        <f t="shared" si="17"/>
        <v>-7.4987646660001572E-2</v>
      </c>
      <c r="G88" s="20">
        <v>113906</v>
      </c>
      <c r="H88" s="21">
        <f t="shared" si="21"/>
        <v>-0.14106460150965594</v>
      </c>
      <c r="I88" s="22">
        <v>80494</v>
      </c>
      <c r="J88" s="23">
        <f t="shared" si="22"/>
        <v>-5.4646669876801335E-2</v>
      </c>
      <c r="K88" s="20">
        <v>15492</v>
      </c>
      <c r="L88" s="21">
        <f t="shared" si="23"/>
        <v>0.11863672467326158</v>
      </c>
    </row>
    <row r="89" spans="2:14" ht="15" hidden="1" customHeight="1" outlineLevel="1" x14ac:dyDescent="0.25">
      <c r="B89" s="19" t="s">
        <v>42</v>
      </c>
      <c r="C89" s="20">
        <v>489029</v>
      </c>
      <c r="D89" s="21">
        <f t="shared" si="17"/>
        <v>4.1072006403596983E-2</v>
      </c>
      <c r="E89" s="22">
        <v>174351</v>
      </c>
      <c r="F89" s="23">
        <f t="shared" si="17"/>
        <v>3.9356419412336363E-2</v>
      </c>
      <c r="G89" s="20">
        <v>138239</v>
      </c>
      <c r="H89" s="21">
        <f t="shared" si="21"/>
        <v>2.4425127646487743E-2</v>
      </c>
      <c r="I89" s="22">
        <v>79838</v>
      </c>
      <c r="J89" s="23">
        <f t="shared" si="22"/>
        <v>1.7446380099147341E-2</v>
      </c>
      <c r="K89" s="20">
        <v>19006</v>
      </c>
      <c r="L89" s="21">
        <f t="shared" si="23"/>
        <v>9.0481381605370448E-2</v>
      </c>
    </row>
    <row r="90" spans="2:14" ht="15" hidden="1" customHeight="1" outlineLevel="1" x14ac:dyDescent="0.25">
      <c r="B90" s="19" t="s">
        <v>43</v>
      </c>
      <c r="C90" s="20">
        <v>423886</v>
      </c>
      <c r="D90" s="21">
        <f t="shared" si="17"/>
        <v>5.3911999867177762E-3</v>
      </c>
      <c r="E90" s="22">
        <v>151411</v>
      </c>
      <c r="F90" s="23">
        <f t="shared" si="17"/>
        <v>4.4180569836478334E-3</v>
      </c>
      <c r="G90" s="20">
        <v>124670</v>
      </c>
      <c r="H90" s="21">
        <f t="shared" si="21"/>
        <v>4.8625188200758673E-2</v>
      </c>
      <c r="I90" s="22">
        <v>68203</v>
      </c>
      <c r="J90" s="23">
        <f t="shared" si="22"/>
        <v>-3.6667184564753708E-2</v>
      </c>
      <c r="K90" s="20">
        <v>15222</v>
      </c>
      <c r="L90" s="21">
        <f t="shared" si="23"/>
        <v>-2.9951567677797608E-2</v>
      </c>
    </row>
    <row r="91" spans="2:14" ht="15" hidden="1" customHeight="1" outlineLevel="1" x14ac:dyDescent="0.25">
      <c r="B91" s="19" t="s">
        <v>44</v>
      </c>
      <c r="C91" s="20">
        <v>407126</v>
      </c>
      <c r="D91" s="21">
        <f t="shared" si="17"/>
        <v>-3.4573850028218667E-2</v>
      </c>
      <c r="E91" s="22">
        <v>146244</v>
      </c>
      <c r="F91" s="23">
        <f t="shared" si="17"/>
        <v>-4.2078235124584085E-2</v>
      </c>
      <c r="G91" s="20">
        <v>120990</v>
      </c>
      <c r="H91" s="21">
        <f t="shared" si="21"/>
        <v>-6.7686901844745462E-2</v>
      </c>
      <c r="I91" s="22">
        <v>66319</v>
      </c>
      <c r="J91" s="23">
        <f t="shared" si="22"/>
        <v>-6.6302005635665573E-4</v>
      </c>
      <c r="K91" s="20">
        <v>14507</v>
      </c>
      <c r="L91" s="21">
        <f t="shared" si="23"/>
        <v>1.6893312771624869E-2</v>
      </c>
    </row>
    <row r="92" spans="2:14" collapsed="1" x14ac:dyDescent="0.25">
      <c r="B92" s="33">
        <v>2007</v>
      </c>
      <c r="C92" s="34">
        <v>5278784</v>
      </c>
      <c r="D92" s="35">
        <f t="shared" si="17"/>
        <v>-3.1595778619496917E-2</v>
      </c>
      <c r="E92" s="34">
        <v>1868182</v>
      </c>
      <c r="F92" s="35">
        <f t="shared" si="17"/>
        <v>-3.2741212548908383E-2</v>
      </c>
      <c r="G92" s="34">
        <v>1475064</v>
      </c>
      <c r="H92" s="35">
        <f t="shared" si="21"/>
        <v>-3.7480513904377344E-2</v>
      </c>
      <c r="I92" s="34">
        <v>969349</v>
      </c>
      <c r="J92" s="35">
        <f t="shared" si="22"/>
        <v>-1.7351839799851221E-2</v>
      </c>
      <c r="K92" s="34">
        <v>183665</v>
      </c>
      <c r="L92" s="35">
        <f t="shared" si="23"/>
        <v>4.8803707330951074E-3</v>
      </c>
    </row>
    <row r="93" spans="2:14" ht="15" hidden="1" customHeight="1" outlineLevel="1" x14ac:dyDescent="0.25">
      <c r="B93" s="19" t="s">
        <v>33</v>
      </c>
      <c r="C93" s="20">
        <v>456433</v>
      </c>
      <c r="D93" s="20"/>
      <c r="E93" s="22">
        <v>159849</v>
      </c>
      <c r="F93" s="23"/>
      <c r="G93" s="20">
        <v>132682</v>
      </c>
      <c r="H93" s="20"/>
      <c r="I93" s="22">
        <v>76217</v>
      </c>
      <c r="J93" s="23"/>
      <c r="K93" s="20">
        <v>16829</v>
      </c>
      <c r="L93" s="20"/>
    </row>
    <row r="94" spans="2:14" ht="15" hidden="1" customHeight="1" outlineLevel="1" x14ac:dyDescent="0.25">
      <c r="B94" s="19" t="s">
        <v>34</v>
      </c>
      <c r="C94" s="20">
        <v>432537</v>
      </c>
      <c r="D94" s="20"/>
      <c r="E94" s="22">
        <v>152276</v>
      </c>
      <c r="F94" s="23"/>
      <c r="G94" s="20">
        <v>122871</v>
      </c>
      <c r="H94" s="20"/>
      <c r="I94" s="22">
        <v>73519</v>
      </c>
      <c r="J94" s="23"/>
      <c r="K94" s="20">
        <v>18087</v>
      </c>
      <c r="L94" s="20"/>
    </row>
    <row r="95" spans="2:14" ht="15" hidden="1" customHeight="1" outlineLevel="1" x14ac:dyDescent="0.25">
      <c r="B95" s="19" t="s">
        <v>35</v>
      </c>
      <c r="C95" s="20">
        <v>487815</v>
      </c>
      <c r="D95" s="20"/>
      <c r="E95" s="22">
        <v>176861</v>
      </c>
      <c r="F95" s="23"/>
      <c r="G95" s="20">
        <v>145366</v>
      </c>
      <c r="H95" s="20"/>
      <c r="I95" s="22">
        <v>79046</v>
      </c>
      <c r="J95" s="23"/>
      <c r="K95" s="20">
        <v>15731</v>
      </c>
      <c r="L95" s="20"/>
    </row>
    <row r="96" spans="2:14" ht="15" hidden="1" customHeight="1" outlineLevel="1" x14ac:dyDescent="0.25">
      <c r="B96" s="19" t="s">
        <v>36</v>
      </c>
      <c r="C96" s="20">
        <v>463926</v>
      </c>
      <c r="D96" s="20"/>
      <c r="E96" s="22">
        <v>163640</v>
      </c>
      <c r="F96" s="23"/>
      <c r="G96" s="20">
        <v>125810</v>
      </c>
      <c r="H96" s="20"/>
      <c r="I96" s="22">
        <v>91190</v>
      </c>
      <c r="J96" s="23"/>
      <c r="K96" s="20">
        <v>14403</v>
      </c>
      <c r="L96" s="20"/>
    </row>
    <row r="97" spans="2:12" ht="15" hidden="1" customHeight="1" outlineLevel="1" x14ac:dyDescent="0.25">
      <c r="B97" s="19" t="s">
        <v>37</v>
      </c>
      <c r="C97" s="20">
        <v>532999</v>
      </c>
      <c r="D97" s="20"/>
      <c r="E97" s="22">
        <v>182235</v>
      </c>
      <c r="F97" s="23"/>
      <c r="G97" s="20">
        <v>144343</v>
      </c>
      <c r="H97" s="20"/>
      <c r="I97" s="22">
        <v>112929</v>
      </c>
      <c r="J97" s="23"/>
      <c r="K97" s="20">
        <v>11231</v>
      </c>
      <c r="L97" s="20"/>
    </row>
    <row r="98" spans="2:12" ht="15" hidden="1" customHeight="1" outlineLevel="1" x14ac:dyDescent="0.25">
      <c r="B98" s="19" t="s">
        <v>38</v>
      </c>
      <c r="C98" s="20">
        <v>486146</v>
      </c>
      <c r="D98" s="20"/>
      <c r="E98" s="22">
        <v>167994</v>
      </c>
      <c r="F98" s="23"/>
      <c r="G98" s="20">
        <v>127674</v>
      </c>
      <c r="H98" s="20"/>
      <c r="I98" s="22">
        <v>103180</v>
      </c>
      <c r="J98" s="23"/>
      <c r="K98" s="20">
        <v>14758</v>
      </c>
      <c r="L98" s="20"/>
    </row>
    <row r="99" spans="2:12" ht="15" hidden="1" customHeight="1" outlineLevel="1" x14ac:dyDescent="0.25">
      <c r="B99" s="19" t="s">
        <v>39</v>
      </c>
      <c r="C99" s="20">
        <v>425119</v>
      </c>
      <c r="D99" s="20"/>
      <c r="E99" s="22">
        <v>151042</v>
      </c>
      <c r="F99" s="23"/>
      <c r="G99" s="20">
        <v>114554</v>
      </c>
      <c r="H99" s="20"/>
      <c r="I99" s="22">
        <v>80105</v>
      </c>
      <c r="J99" s="23"/>
      <c r="K99" s="20">
        <v>15747</v>
      </c>
      <c r="L99" s="20"/>
    </row>
    <row r="100" spans="2:12" ht="15" hidden="1" customHeight="1" outlineLevel="1" x14ac:dyDescent="0.25">
      <c r="B100" s="19" t="s">
        <v>40</v>
      </c>
      <c r="C100" s="20">
        <v>376398</v>
      </c>
      <c r="D100" s="20"/>
      <c r="E100" s="22">
        <v>132318</v>
      </c>
      <c r="F100" s="23"/>
      <c r="G100" s="20">
        <v>102984</v>
      </c>
      <c r="H100" s="20"/>
      <c r="I100" s="22">
        <v>69502</v>
      </c>
      <c r="J100" s="23"/>
      <c r="K100" s="20">
        <v>14751</v>
      </c>
      <c r="L100" s="20"/>
    </row>
    <row r="101" spans="2:12" ht="15" hidden="1" customHeight="1" outlineLevel="1" x14ac:dyDescent="0.25">
      <c r="B101" s="19" t="s">
        <v>41</v>
      </c>
      <c r="C101" s="20">
        <v>476585</v>
      </c>
      <c r="D101" s="20"/>
      <c r="E101" s="22">
        <v>174042</v>
      </c>
      <c r="F101" s="23"/>
      <c r="G101" s="20">
        <v>132613</v>
      </c>
      <c r="H101" s="20"/>
      <c r="I101" s="22">
        <v>85147</v>
      </c>
      <c r="J101" s="23"/>
      <c r="K101" s="20">
        <v>13849</v>
      </c>
      <c r="L101" s="20"/>
    </row>
    <row r="102" spans="2:12" ht="15" hidden="1" customHeight="1" outlineLevel="1" x14ac:dyDescent="0.25">
      <c r="B102" s="19" t="s">
        <v>42</v>
      </c>
      <c r="C102" s="20">
        <v>469736</v>
      </c>
      <c r="D102" s="20"/>
      <c r="E102" s="22">
        <v>167749</v>
      </c>
      <c r="F102" s="23"/>
      <c r="G102" s="20">
        <v>134943</v>
      </c>
      <c r="H102" s="20"/>
      <c r="I102" s="22">
        <v>78469</v>
      </c>
      <c r="J102" s="23"/>
      <c r="K102" s="20">
        <v>17429</v>
      </c>
      <c r="L102" s="20"/>
    </row>
    <row r="103" spans="2:12" ht="15" hidden="1" customHeight="1" outlineLevel="1" x14ac:dyDescent="0.25">
      <c r="B103" s="19" t="s">
        <v>43</v>
      </c>
      <c r="C103" s="20">
        <v>421613</v>
      </c>
      <c r="D103" s="20"/>
      <c r="E103" s="22">
        <v>150745</v>
      </c>
      <c r="F103" s="23"/>
      <c r="G103" s="20">
        <v>118889</v>
      </c>
      <c r="H103" s="20"/>
      <c r="I103" s="22">
        <v>70799</v>
      </c>
      <c r="J103" s="23"/>
      <c r="K103" s="20">
        <v>15692</v>
      </c>
      <c r="L103" s="20"/>
    </row>
    <row r="104" spans="2:12" ht="15" hidden="1" customHeight="1" outlineLevel="1" x14ac:dyDescent="0.25">
      <c r="B104" s="19" t="s">
        <v>44</v>
      </c>
      <c r="C104" s="20">
        <v>421706</v>
      </c>
      <c r="D104" s="20"/>
      <c r="E104" s="22">
        <v>152668</v>
      </c>
      <c r="F104" s="23"/>
      <c r="G104" s="20">
        <v>129774</v>
      </c>
      <c r="H104" s="20"/>
      <c r="I104" s="22">
        <v>66363</v>
      </c>
      <c r="J104" s="23"/>
      <c r="K104" s="20">
        <v>14266</v>
      </c>
      <c r="L104" s="20"/>
    </row>
    <row r="105" spans="2:12" collapsed="1" x14ac:dyDescent="0.25">
      <c r="B105" s="33">
        <v>2006</v>
      </c>
      <c r="C105" s="34">
        <v>5451013</v>
      </c>
      <c r="D105" s="34"/>
      <c r="E105" s="34">
        <v>1931419</v>
      </c>
      <c r="F105" s="35"/>
      <c r="G105" s="34">
        <v>1532503</v>
      </c>
      <c r="H105" s="34"/>
      <c r="I105" s="34">
        <v>986466</v>
      </c>
      <c r="J105" s="35"/>
      <c r="K105" s="34">
        <v>182773</v>
      </c>
      <c r="L105" s="34"/>
    </row>
    <row r="106" spans="2:12" ht="15" customHeight="1" x14ac:dyDescent="0.25">
      <c r="B106" s="218" t="s">
        <v>46</v>
      </c>
      <c r="C106" s="218"/>
      <c r="D106" s="218"/>
      <c r="E106" s="218"/>
      <c r="F106" s="218"/>
      <c r="G106" s="218"/>
      <c r="H106" s="218"/>
      <c r="I106" s="37"/>
      <c r="J106" s="37"/>
      <c r="K106" s="37"/>
      <c r="L106" s="37"/>
    </row>
  </sheetData>
  <mergeCells count="7">
    <mergeCell ref="B106:H106"/>
    <mergeCell ref="B5:L5"/>
    <mergeCell ref="C6:D6"/>
    <mergeCell ref="E6:F6"/>
    <mergeCell ref="G6:H6"/>
    <mergeCell ref="I6:J6"/>
    <mergeCell ref="K6:L6"/>
  </mergeCells>
  <hyperlinks>
    <hyperlink ref="N8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5" width="11.7109375" style="38" customWidth="1"/>
    <col min="6" max="6" width="11.42578125" style="38"/>
    <col min="7" max="7" width="23.7109375" style="38" customWidth="1"/>
    <col min="8" max="10" width="11.7109375" style="38" customWidth="1"/>
    <col min="11" max="11" width="10.7109375" style="38" customWidth="1"/>
    <col min="12" max="253" width="11.42578125" style="38"/>
    <col min="254" max="254" width="36.7109375" style="38" customWidth="1"/>
    <col min="255" max="255" width="12.7109375" style="38" customWidth="1"/>
    <col min="256" max="256" width="10.7109375" style="38" customWidth="1"/>
    <col min="257" max="257" width="12.7109375" style="38" customWidth="1"/>
    <col min="258" max="259" width="10.7109375" style="38" customWidth="1"/>
    <col min="260" max="266" width="11.42578125" style="38"/>
    <col min="267" max="267" width="13.28515625" style="38" customWidth="1"/>
    <col min="268" max="509" width="11.42578125" style="38"/>
    <col min="510" max="510" width="36.7109375" style="38" customWidth="1"/>
    <col min="511" max="511" width="12.7109375" style="38" customWidth="1"/>
    <col min="512" max="512" width="10.7109375" style="38" customWidth="1"/>
    <col min="513" max="513" width="12.7109375" style="38" customWidth="1"/>
    <col min="514" max="515" width="10.7109375" style="38" customWidth="1"/>
    <col min="516" max="522" width="11.42578125" style="38"/>
    <col min="523" max="523" width="13.28515625" style="38" customWidth="1"/>
    <col min="524" max="765" width="11.42578125" style="38"/>
    <col min="766" max="766" width="36.7109375" style="38" customWidth="1"/>
    <col min="767" max="767" width="12.7109375" style="38" customWidth="1"/>
    <col min="768" max="768" width="10.7109375" style="38" customWidth="1"/>
    <col min="769" max="769" width="12.7109375" style="38" customWidth="1"/>
    <col min="770" max="771" width="10.7109375" style="38" customWidth="1"/>
    <col min="772" max="778" width="11.42578125" style="38"/>
    <col min="779" max="779" width="13.28515625" style="38" customWidth="1"/>
    <col min="780" max="1021" width="11.42578125" style="38"/>
    <col min="1022" max="1022" width="36.7109375" style="38" customWidth="1"/>
    <col min="1023" max="1023" width="12.7109375" style="38" customWidth="1"/>
    <col min="1024" max="1024" width="10.7109375" style="38" customWidth="1"/>
    <col min="1025" max="1025" width="12.7109375" style="38" customWidth="1"/>
    <col min="1026" max="1027" width="10.7109375" style="38" customWidth="1"/>
    <col min="1028" max="1034" width="11.42578125" style="38"/>
    <col min="1035" max="1035" width="13.28515625" style="38" customWidth="1"/>
    <col min="1036" max="1277" width="11.42578125" style="38"/>
    <col min="1278" max="1278" width="36.7109375" style="38" customWidth="1"/>
    <col min="1279" max="1279" width="12.7109375" style="38" customWidth="1"/>
    <col min="1280" max="1280" width="10.7109375" style="38" customWidth="1"/>
    <col min="1281" max="1281" width="12.7109375" style="38" customWidth="1"/>
    <col min="1282" max="1283" width="10.7109375" style="38" customWidth="1"/>
    <col min="1284" max="1290" width="11.42578125" style="38"/>
    <col min="1291" max="1291" width="13.28515625" style="38" customWidth="1"/>
    <col min="1292" max="1533" width="11.42578125" style="38"/>
    <col min="1534" max="1534" width="36.7109375" style="38" customWidth="1"/>
    <col min="1535" max="1535" width="12.7109375" style="38" customWidth="1"/>
    <col min="1536" max="1536" width="10.7109375" style="38" customWidth="1"/>
    <col min="1537" max="1537" width="12.7109375" style="38" customWidth="1"/>
    <col min="1538" max="1539" width="10.7109375" style="38" customWidth="1"/>
    <col min="1540" max="1546" width="11.42578125" style="38"/>
    <col min="1547" max="1547" width="13.28515625" style="38" customWidth="1"/>
    <col min="1548" max="1789" width="11.42578125" style="38"/>
    <col min="1790" max="1790" width="36.7109375" style="38" customWidth="1"/>
    <col min="1791" max="1791" width="12.7109375" style="38" customWidth="1"/>
    <col min="1792" max="1792" width="10.7109375" style="38" customWidth="1"/>
    <col min="1793" max="1793" width="12.7109375" style="38" customWidth="1"/>
    <col min="1794" max="1795" width="10.7109375" style="38" customWidth="1"/>
    <col min="1796" max="1802" width="11.42578125" style="38"/>
    <col min="1803" max="1803" width="13.28515625" style="38" customWidth="1"/>
    <col min="1804" max="2045" width="11.42578125" style="38"/>
    <col min="2046" max="2046" width="36.7109375" style="38" customWidth="1"/>
    <col min="2047" max="2047" width="12.7109375" style="38" customWidth="1"/>
    <col min="2048" max="2048" width="10.7109375" style="38" customWidth="1"/>
    <col min="2049" max="2049" width="12.7109375" style="38" customWidth="1"/>
    <col min="2050" max="2051" width="10.7109375" style="38" customWidth="1"/>
    <col min="2052" max="2058" width="11.42578125" style="38"/>
    <col min="2059" max="2059" width="13.28515625" style="38" customWidth="1"/>
    <col min="2060" max="2301" width="11.42578125" style="38"/>
    <col min="2302" max="2302" width="36.7109375" style="38" customWidth="1"/>
    <col min="2303" max="2303" width="12.7109375" style="38" customWidth="1"/>
    <col min="2304" max="2304" width="10.7109375" style="38" customWidth="1"/>
    <col min="2305" max="2305" width="12.7109375" style="38" customWidth="1"/>
    <col min="2306" max="2307" width="10.7109375" style="38" customWidth="1"/>
    <col min="2308" max="2314" width="11.42578125" style="38"/>
    <col min="2315" max="2315" width="13.28515625" style="38" customWidth="1"/>
    <col min="2316" max="2557" width="11.42578125" style="38"/>
    <col min="2558" max="2558" width="36.7109375" style="38" customWidth="1"/>
    <col min="2559" max="2559" width="12.7109375" style="38" customWidth="1"/>
    <col min="2560" max="2560" width="10.7109375" style="38" customWidth="1"/>
    <col min="2561" max="2561" width="12.7109375" style="38" customWidth="1"/>
    <col min="2562" max="2563" width="10.7109375" style="38" customWidth="1"/>
    <col min="2564" max="2570" width="11.42578125" style="38"/>
    <col min="2571" max="2571" width="13.28515625" style="38" customWidth="1"/>
    <col min="2572" max="2813" width="11.42578125" style="38"/>
    <col min="2814" max="2814" width="36.7109375" style="38" customWidth="1"/>
    <col min="2815" max="2815" width="12.7109375" style="38" customWidth="1"/>
    <col min="2816" max="2816" width="10.7109375" style="38" customWidth="1"/>
    <col min="2817" max="2817" width="12.7109375" style="38" customWidth="1"/>
    <col min="2818" max="2819" width="10.7109375" style="38" customWidth="1"/>
    <col min="2820" max="2826" width="11.42578125" style="38"/>
    <col min="2827" max="2827" width="13.28515625" style="38" customWidth="1"/>
    <col min="2828" max="3069" width="11.42578125" style="38"/>
    <col min="3070" max="3070" width="36.7109375" style="38" customWidth="1"/>
    <col min="3071" max="3071" width="12.7109375" style="38" customWidth="1"/>
    <col min="3072" max="3072" width="10.7109375" style="38" customWidth="1"/>
    <col min="3073" max="3073" width="12.7109375" style="38" customWidth="1"/>
    <col min="3074" max="3075" width="10.7109375" style="38" customWidth="1"/>
    <col min="3076" max="3082" width="11.42578125" style="38"/>
    <col min="3083" max="3083" width="13.28515625" style="38" customWidth="1"/>
    <col min="3084" max="3325" width="11.42578125" style="38"/>
    <col min="3326" max="3326" width="36.7109375" style="38" customWidth="1"/>
    <col min="3327" max="3327" width="12.7109375" style="38" customWidth="1"/>
    <col min="3328" max="3328" width="10.7109375" style="38" customWidth="1"/>
    <col min="3329" max="3329" width="12.7109375" style="38" customWidth="1"/>
    <col min="3330" max="3331" width="10.7109375" style="38" customWidth="1"/>
    <col min="3332" max="3338" width="11.42578125" style="38"/>
    <col min="3339" max="3339" width="13.28515625" style="38" customWidth="1"/>
    <col min="3340" max="3581" width="11.42578125" style="38"/>
    <col min="3582" max="3582" width="36.7109375" style="38" customWidth="1"/>
    <col min="3583" max="3583" width="12.7109375" style="38" customWidth="1"/>
    <col min="3584" max="3584" width="10.7109375" style="38" customWidth="1"/>
    <col min="3585" max="3585" width="12.7109375" style="38" customWidth="1"/>
    <col min="3586" max="3587" width="10.7109375" style="38" customWidth="1"/>
    <col min="3588" max="3594" width="11.42578125" style="38"/>
    <col min="3595" max="3595" width="13.28515625" style="38" customWidth="1"/>
    <col min="3596" max="3837" width="11.42578125" style="38"/>
    <col min="3838" max="3838" width="36.7109375" style="38" customWidth="1"/>
    <col min="3839" max="3839" width="12.7109375" style="38" customWidth="1"/>
    <col min="3840" max="3840" width="10.7109375" style="38" customWidth="1"/>
    <col min="3841" max="3841" width="12.7109375" style="38" customWidth="1"/>
    <col min="3842" max="3843" width="10.7109375" style="38" customWidth="1"/>
    <col min="3844" max="3850" width="11.42578125" style="38"/>
    <col min="3851" max="3851" width="13.28515625" style="38" customWidth="1"/>
    <col min="3852" max="4093" width="11.42578125" style="38"/>
    <col min="4094" max="4094" width="36.7109375" style="38" customWidth="1"/>
    <col min="4095" max="4095" width="12.7109375" style="38" customWidth="1"/>
    <col min="4096" max="4096" width="10.7109375" style="38" customWidth="1"/>
    <col min="4097" max="4097" width="12.7109375" style="38" customWidth="1"/>
    <col min="4098" max="4099" width="10.7109375" style="38" customWidth="1"/>
    <col min="4100" max="4106" width="11.42578125" style="38"/>
    <col min="4107" max="4107" width="13.28515625" style="38" customWidth="1"/>
    <col min="4108" max="4349" width="11.42578125" style="38"/>
    <col min="4350" max="4350" width="36.7109375" style="38" customWidth="1"/>
    <col min="4351" max="4351" width="12.7109375" style="38" customWidth="1"/>
    <col min="4352" max="4352" width="10.7109375" style="38" customWidth="1"/>
    <col min="4353" max="4353" width="12.7109375" style="38" customWidth="1"/>
    <col min="4354" max="4355" width="10.7109375" style="38" customWidth="1"/>
    <col min="4356" max="4362" width="11.42578125" style="38"/>
    <col min="4363" max="4363" width="13.28515625" style="38" customWidth="1"/>
    <col min="4364" max="4605" width="11.42578125" style="38"/>
    <col min="4606" max="4606" width="36.7109375" style="38" customWidth="1"/>
    <col min="4607" max="4607" width="12.7109375" style="38" customWidth="1"/>
    <col min="4608" max="4608" width="10.7109375" style="38" customWidth="1"/>
    <col min="4609" max="4609" width="12.7109375" style="38" customWidth="1"/>
    <col min="4610" max="4611" width="10.7109375" style="38" customWidth="1"/>
    <col min="4612" max="4618" width="11.42578125" style="38"/>
    <col min="4619" max="4619" width="13.28515625" style="38" customWidth="1"/>
    <col min="4620" max="4861" width="11.42578125" style="38"/>
    <col min="4862" max="4862" width="36.7109375" style="38" customWidth="1"/>
    <col min="4863" max="4863" width="12.7109375" style="38" customWidth="1"/>
    <col min="4864" max="4864" width="10.7109375" style="38" customWidth="1"/>
    <col min="4865" max="4865" width="12.7109375" style="38" customWidth="1"/>
    <col min="4866" max="4867" width="10.7109375" style="38" customWidth="1"/>
    <col min="4868" max="4874" width="11.42578125" style="38"/>
    <col min="4875" max="4875" width="13.28515625" style="38" customWidth="1"/>
    <col min="4876" max="5117" width="11.42578125" style="38"/>
    <col min="5118" max="5118" width="36.7109375" style="38" customWidth="1"/>
    <col min="5119" max="5119" width="12.7109375" style="38" customWidth="1"/>
    <col min="5120" max="5120" width="10.7109375" style="38" customWidth="1"/>
    <col min="5121" max="5121" width="12.7109375" style="38" customWidth="1"/>
    <col min="5122" max="5123" width="10.7109375" style="38" customWidth="1"/>
    <col min="5124" max="5130" width="11.42578125" style="38"/>
    <col min="5131" max="5131" width="13.28515625" style="38" customWidth="1"/>
    <col min="5132" max="5373" width="11.42578125" style="38"/>
    <col min="5374" max="5374" width="36.7109375" style="38" customWidth="1"/>
    <col min="5375" max="5375" width="12.7109375" style="38" customWidth="1"/>
    <col min="5376" max="5376" width="10.7109375" style="38" customWidth="1"/>
    <col min="5377" max="5377" width="12.7109375" style="38" customWidth="1"/>
    <col min="5378" max="5379" width="10.7109375" style="38" customWidth="1"/>
    <col min="5380" max="5386" width="11.42578125" style="38"/>
    <col min="5387" max="5387" width="13.28515625" style="38" customWidth="1"/>
    <col min="5388" max="5629" width="11.42578125" style="38"/>
    <col min="5630" max="5630" width="36.7109375" style="38" customWidth="1"/>
    <col min="5631" max="5631" width="12.7109375" style="38" customWidth="1"/>
    <col min="5632" max="5632" width="10.7109375" style="38" customWidth="1"/>
    <col min="5633" max="5633" width="12.7109375" style="38" customWidth="1"/>
    <col min="5634" max="5635" width="10.7109375" style="38" customWidth="1"/>
    <col min="5636" max="5642" width="11.42578125" style="38"/>
    <col min="5643" max="5643" width="13.28515625" style="38" customWidth="1"/>
    <col min="5644" max="5885" width="11.42578125" style="38"/>
    <col min="5886" max="5886" width="36.7109375" style="38" customWidth="1"/>
    <col min="5887" max="5887" width="12.7109375" style="38" customWidth="1"/>
    <col min="5888" max="5888" width="10.7109375" style="38" customWidth="1"/>
    <col min="5889" max="5889" width="12.7109375" style="38" customWidth="1"/>
    <col min="5890" max="5891" width="10.7109375" style="38" customWidth="1"/>
    <col min="5892" max="5898" width="11.42578125" style="38"/>
    <col min="5899" max="5899" width="13.28515625" style="38" customWidth="1"/>
    <col min="5900" max="6141" width="11.42578125" style="38"/>
    <col min="6142" max="6142" width="36.7109375" style="38" customWidth="1"/>
    <col min="6143" max="6143" width="12.7109375" style="38" customWidth="1"/>
    <col min="6144" max="6144" width="10.7109375" style="38" customWidth="1"/>
    <col min="6145" max="6145" width="12.7109375" style="38" customWidth="1"/>
    <col min="6146" max="6147" width="10.7109375" style="38" customWidth="1"/>
    <col min="6148" max="6154" width="11.42578125" style="38"/>
    <col min="6155" max="6155" width="13.28515625" style="38" customWidth="1"/>
    <col min="6156" max="6397" width="11.42578125" style="38"/>
    <col min="6398" max="6398" width="36.7109375" style="38" customWidth="1"/>
    <col min="6399" max="6399" width="12.7109375" style="38" customWidth="1"/>
    <col min="6400" max="6400" width="10.7109375" style="38" customWidth="1"/>
    <col min="6401" max="6401" width="12.7109375" style="38" customWidth="1"/>
    <col min="6402" max="6403" width="10.7109375" style="38" customWidth="1"/>
    <col min="6404" max="6410" width="11.42578125" style="38"/>
    <col min="6411" max="6411" width="13.28515625" style="38" customWidth="1"/>
    <col min="6412" max="6653" width="11.42578125" style="38"/>
    <col min="6654" max="6654" width="36.7109375" style="38" customWidth="1"/>
    <col min="6655" max="6655" width="12.7109375" style="38" customWidth="1"/>
    <col min="6656" max="6656" width="10.7109375" style="38" customWidth="1"/>
    <col min="6657" max="6657" width="12.7109375" style="38" customWidth="1"/>
    <col min="6658" max="6659" width="10.7109375" style="38" customWidth="1"/>
    <col min="6660" max="6666" width="11.42578125" style="38"/>
    <col min="6667" max="6667" width="13.28515625" style="38" customWidth="1"/>
    <col min="6668" max="6909" width="11.42578125" style="38"/>
    <col min="6910" max="6910" width="36.7109375" style="38" customWidth="1"/>
    <col min="6911" max="6911" width="12.7109375" style="38" customWidth="1"/>
    <col min="6912" max="6912" width="10.7109375" style="38" customWidth="1"/>
    <col min="6913" max="6913" width="12.7109375" style="38" customWidth="1"/>
    <col min="6914" max="6915" width="10.7109375" style="38" customWidth="1"/>
    <col min="6916" max="6922" width="11.42578125" style="38"/>
    <col min="6923" max="6923" width="13.28515625" style="38" customWidth="1"/>
    <col min="6924" max="7165" width="11.42578125" style="38"/>
    <col min="7166" max="7166" width="36.7109375" style="38" customWidth="1"/>
    <col min="7167" max="7167" width="12.7109375" style="38" customWidth="1"/>
    <col min="7168" max="7168" width="10.7109375" style="38" customWidth="1"/>
    <col min="7169" max="7169" width="12.7109375" style="38" customWidth="1"/>
    <col min="7170" max="7171" width="10.7109375" style="38" customWidth="1"/>
    <col min="7172" max="7178" width="11.42578125" style="38"/>
    <col min="7179" max="7179" width="13.28515625" style="38" customWidth="1"/>
    <col min="7180" max="7421" width="11.42578125" style="38"/>
    <col min="7422" max="7422" width="36.7109375" style="38" customWidth="1"/>
    <col min="7423" max="7423" width="12.7109375" style="38" customWidth="1"/>
    <col min="7424" max="7424" width="10.7109375" style="38" customWidth="1"/>
    <col min="7425" max="7425" width="12.7109375" style="38" customWidth="1"/>
    <col min="7426" max="7427" width="10.7109375" style="38" customWidth="1"/>
    <col min="7428" max="7434" width="11.42578125" style="38"/>
    <col min="7435" max="7435" width="13.28515625" style="38" customWidth="1"/>
    <col min="7436" max="7677" width="11.42578125" style="38"/>
    <col min="7678" max="7678" width="36.7109375" style="38" customWidth="1"/>
    <col min="7679" max="7679" width="12.7109375" style="38" customWidth="1"/>
    <col min="7680" max="7680" width="10.7109375" style="38" customWidth="1"/>
    <col min="7681" max="7681" width="12.7109375" style="38" customWidth="1"/>
    <col min="7682" max="7683" width="10.7109375" style="38" customWidth="1"/>
    <col min="7684" max="7690" width="11.42578125" style="38"/>
    <col min="7691" max="7691" width="13.28515625" style="38" customWidth="1"/>
    <col min="7692" max="7933" width="11.42578125" style="38"/>
    <col min="7934" max="7934" width="36.7109375" style="38" customWidth="1"/>
    <col min="7935" max="7935" width="12.7109375" style="38" customWidth="1"/>
    <col min="7936" max="7936" width="10.7109375" style="38" customWidth="1"/>
    <col min="7937" max="7937" width="12.7109375" style="38" customWidth="1"/>
    <col min="7938" max="7939" width="10.7109375" style="38" customWidth="1"/>
    <col min="7940" max="7946" width="11.42578125" style="38"/>
    <col min="7947" max="7947" width="13.28515625" style="38" customWidth="1"/>
    <col min="7948" max="8189" width="11.42578125" style="38"/>
    <col min="8190" max="8190" width="36.7109375" style="38" customWidth="1"/>
    <col min="8191" max="8191" width="12.7109375" style="38" customWidth="1"/>
    <col min="8192" max="8192" width="10.7109375" style="38" customWidth="1"/>
    <col min="8193" max="8193" width="12.7109375" style="38" customWidth="1"/>
    <col min="8194" max="8195" width="10.7109375" style="38" customWidth="1"/>
    <col min="8196" max="8202" width="11.42578125" style="38"/>
    <col min="8203" max="8203" width="13.28515625" style="38" customWidth="1"/>
    <col min="8204" max="8445" width="11.42578125" style="38"/>
    <col min="8446" max="8446" width="36.7109375" style="38" customWidth="1"/>
    <col min="8447" max="8447" width="12.7109375" style="38" customWidth="1"/>
    <col min="8448" max="8448" width="10.7109375" style="38" customWidth="1"/>
    <col min="8449" max="8449" width="12.7109375" style="38" customWidth="1"/>
    <col min="8450" max="8451" width="10.7109375" style="38" customWidth="1"/>
    <col min="8452" max="8458" width="11.42578125" style="38"/>
    <col min="8459" max="8459" width="13.28515625" style="38" customWidth="1"/>
    <col min="8460" max="8701" width="11.42578125" style="38"/>
    <col min="8702" max="8702" width="36.7109375" style="38" customWidth="1"/>
    <col min="8703" max="8703" width="12.7109375" style="38" customWidth="1"/>
    <col min="8704" max="8704" width="10.7109375" style="38" customWidth="1"/>
    <col min="8705" max="8705" width="12.7109375" style="38" customWidth="1"/>
    <col min="8706" max="8707" width="10.7109375" style="38" customWidth="1"/>
    <col min="8708" max="8714" width="11.42578125" style="38"/>
    <col min="8715" max="8715" width="13.28515625" style="38" customWidth="1"/>
    <col min="8716" max="8957" width="11.42578125" style="38"/>
    <col min="8958" max="8958" width="36.7109375" style="38" customWidth="1"/>
    <col min="8959" max="8959" width="12.7109375" style="38" customWidth="1"/>
    <col min="8960" max="8960" width="10.7109375" style="38" customWidth="1"/>
    <col min="8961" max="8961" width="12.7109375" style="38" customWidth="1"/>
    <col min="8962" max="8963" width="10.7109375" style="38" customWidth="1"/>
    <col min="8964" max="8970" width="11.42578125" style="38"/>
    <col min="8971" max="8971" width="13.28515625" style="38" customWidth="1"/>
    <col min="8972" max="9213" width="11.42578125" style="38"/>
    <col min="9214" max="9214" width="36.7109375" style="38" customWidth="1"/>
    <col min="9215" max="9215" width="12.7109375" style="38" customWidth="1"/>
    <col min="9216" max="9216" width="10.7109375" style="38" customWidth="1"/>
    <col min="9217" max="9217" width="12.7109375" style="38" customWidth="1"/>
    <col min="9218" max="9219" width="10.7109375" style="38" customWidth="1"/>
    <col min="9220" max="9226" width="11.42578125" style="38"/>
    <col min="9227" max="9227" width="13.28515625" style="38" customWidth="1"/>
    <col min="9228" max="9469" width="11.42578125" style="38"/>
    <col min="9470" max="9470" width="36.7109375" style="38" customWidth="1"/>
    <col min="9471" max="9471" width="12.7109375" style="38" customWidth="1"/>
    <col min="9472" max="9472" width="10.7109375" style="38" customWidth="1"/>
    <col min="9473" max="9473" width="12.7109375" style="38" customWidth="1"/>
    <col min="9474" max="9475" width="10.7109375" style="38" customWidth="1"/>
    <col min="9476" max="9482" width="11.42578125" style="38"/>
    <col min="9483" max="9483" width="13.28515625" style="38" customWidth="1"/>
    <col min="9484" max="9725" width="11.42578125" style="38"/>
    <col min="9726" max="9726" width="36.7109375" style="38" customWidth="1"/>
    <col min="9727" max="9727" width="12.7109375" style="38" customWidth="1"/>
    <col min="9728" max="9728" width="10.7109375" style="38" customWidth="1"/>
    <col min="9729" max="9729" width="12.7109375" style="38" customWidth="1"/>
    <col min="9730" max="9731" width="10.7109375" style="38" customWidth="1"/>
    <col min="9732" max="9738" width="11.42578125" style="38"/>
    <col min="9739" max="9739" width="13.28515625" style="38" customWidth="1"/>
    <col min="9740" max="9981" width="11.42578125" style="38"/>
    <col min="9982" max="9982" width="36.7109375" style="38" customWidth="1"/>
    <col min="9983" max="9983" width="12.7109375" style="38" customWidth="1"/>
    <col min="9984" max="9984" width="10.7109375" style="38" customWidth="1"/>
    <col min="9985" max="9985" width="12.7109375" style="38" customWidth="1"/>
    <col min="9986" max="9987" width="10.7109375" style="38" customWidth="1"/>
    <col min="9988" max="9994" width="11.42578125" style="38"/>
    <col min="9995" max="9995" width="13.28515625" style="38" customWidth="1"/>
    <col min="9996" max="10237" width="11.42578125" style="38"/>
    <col min="10238" max="10238" width="36.7109375" style="38" customWidth="1"/>
    <col min="10239" max="10239" width="12.7109375" style="38" customWidth="1"/>
    <col min="10240" max="10240" width="10.7109375" style="38" customWidth="1"/>
    <col min="10241" max="10241" width="12.7109375" style="38" customWidth="1"/>
    <col min="10242" max="10243" width="10.7109375" style="38" customWidth="1"/>
    <col min="10244" max="10250" width="11.42578125" style="38"/>
    <col min="10251" max="10251" width="13.28515625" style="38" customWidth="1"/>
    <col min="10252" max="10493" width="11.42578125" style="38"/>
    <col min="10494" max="10494" width="36.7109375" style="38" customWidth="1"/>
    <col min="10495" max="10495" width="12.7109375" style="38" customWidth="1"/>
    <col min="10496" max="10496" width="10.7109375" style="38" customWidth="1"/>
    <col min="10497" max="10497" width="12.7109375" style="38" customWidth="1"/>
    <col min="10498" max="10499" width="10.7109375" style="38" customWidth="1"/>
    <col min="10500" max="10506" width="11.42578125" style="38"/>
    <col min="10507" max="10507" width="13.28515625" style="38" customWidth="1"/>
    <col min="10508" max="10749" width="11.42578125" style="38"/>
    <col min="10750" max="10750" width="36.7109375" style="38" customWidth="1"/>
    <col min="10751" max="10751" width="12.7109375" style="38" customWidth="1"/>
    <col min="10752" max="10752" width="10.7109375" style="38" customWidth="1"/>
    <col min="10753" max="10753" width="12.7109375" style="38" customWidth="1"/>
    <col min="10754" max="10755" width="10.7109375" style="38" customWidth="1"/>
    <col min="10756" max="10762" width="11.42578125" style="38"/>
    <col min="10763" max="10763" width="13.28515625" style="38" customWidth="1"/>
    <col min="10764" max="11005" width="11.42578125" style="38"/>
    <col min="11006" max="11006" width="36.7109375" style="38" customWidth="1"/>
    <col min="11007" max="11007" width="12.7109375" style="38" customWidth="1"/>
    <col min="11008" max="11008" width="10.7109375" style="38" customWidth="1"/>
    <col min="11009" max="11009" width="12.7109375" style="38" customWidth="1"/>
    <col min="11010" max="11011" width="10.7109375" style="38" customWidth="1"/>
    <col min="11012" max="11018" width="11.42578125" style="38"/>
    <col min="11019" max="11019" width="13.28515625" style="38" customWidth="1"/>
    <col min="11020" max="11261" width="11.42578125" style="38"/>
    <col min="11262" max="11262" width="36.7109375" style="38" customWidth="1"/>
    <col min="11263" max="11263" width="12.7109375" style="38" customWidth="1"/>
    <col min="11264" max="11264" width="10.7109375" style="38" customWidth="1"/>
    <col min="11265" max="11265" width="12.7109375" style="38" customWidth="1"/>
    <col min="11266" max="11267" width="10.7109375" style="38" customWidth="1"/>
    <col min="11268" max="11274" width="11.42578125" style="38"/>
    <col min="11275" max="11275" width="13.28515625" style="38" customWidth="1"/>
    <col min="11276" max="11517" width="11.42578125" style="38"/>
    <col min="11518" max="11518" width="36.7109375" style="38" customWidth="1"/>
    <col min="11519" max="11519" width="12.7109375" style="38" customWidth="1"/>
    <col min="11520" max="11520" width="10.7109375" style="38" customWidth="1"/>
    <col min="11521" max="11521" width="12.7109375" style="38" customWidth="1"/>
    <col min="11522" max="11523" width="10.7109375" style="38" customWidth="1"/>
    <col min="11524" max="11530" width="11.42578125" style="38"/>
    <col min="11531" max="11531" width="13.28515625" style="38" customWidth="1"/>
    <col min="11532" max="11773" width="11.42578125" style="38"/>
    <col min="11774" max="11774" width="36.7109375" style="38" customWidth="1"/>
    <col min="11775" max="11775" width="12.7109375" style="38" customWidth="1"/>
    <col min="11776" max="11776" width="10.7109375" style="38" customWidth="1"/>
    <col min="11777" max="11777" width="12.7109375" style="38" customWidth="1"/>
    <col min="11778" max="11779" width="10.7109375" style="38" customWidth="1"/>
    <col min="11780" max="11786" width="11.42578125" style="38"/>
    <col min="11787" max="11787" width="13.28515625" style="38" customWidth="1"/>
    <col min="11788" max="12029" width="11.42578125" style="38"/>
    <col min="12030" max="12030" width="36.7109375" style="38" customWidth="1"/>
    <col min="12031" max="12031" width="12.7109375" style="38" customWidth="1"/>
    <col min="12032" max="12032" width="10.7109375" style="38" customWidth="1"/>
    <col min="12033" max="12033" width="12.7109375" style="38" customWidth="1"/>
    <col min="12034" max="12035" width="10.7109375" style="38" customWidth="1"/>
    <col min="12036" max="12042" width="11.42578125" style="38"/>
    <col min="12043" max="12043" width="13.28515625" style="38" customWidth="1"/>
    <col min="12044" max="12285" width="11.42578125" style="38"/>
    <col min="12286" max="12286" width="36.7109375" style="38" customWidth="1"/>
    <col min="12287" max="12287" width="12.7109375" style="38" customWidth="1"/>
    <col min="12288" max="12288" width="10.7109375" style="38" customWidth="1"/>
    <col min="12289" max="12289" width="12.7109375" style="38" customWidth="1"/>
    <col min="12290" max="12291" width="10.7109375" style="38" customWidth="1"/>
    <col min="12292" max="12298" width="11.42578125" style="38"/>
    <col min="12299" max="12299" width="13.28515625" style="38" customWidth="1"/>
    <col min="12300" max="12541" width="11.42578125" style="38"/>
    <col min="12542" max="12542" width="36.7109375" style="38" customWidth="1"/>
    <col min="12543" max="12543" width="12.7109375" style="38" customWidth="1"/>
    <col min="12544" max="12544" width="10.7109375" style="38" customWidth="1"/>
    <col min="12545" max="12545" width="12.7109375" style="38" customWidth="1"/>
    <col min="12546" max="12547" width="10.7109375" style="38" customWidth="1"/>
    <col min="12548" max="12554" width="11.42578125" style="38"/>
    <col min="12555" max="12555" width="13.28515625" style="38" customWidth="1"/>
    <col min="12556" max="12797" width="11.42578125" style="38"/>
    <col min="12798" max="12798" width="36.7109375" style="38" customWidth="1"/>
    <col min="12799" max="12799" width="12.7109375" style="38" customWidth="1"/>
    <col min="12800" max="12800" width="10.7109375" style="38" customWidth="1"/>
    <col min="12801" max="12801" width="12.7109375" style="38" customWidth="1"/>
    <col min="12802" max="12803" width="10.7109375" style="38" customWidth="1"/>
    <col min="12804" max="12810" width="11.42578125" style="38"/>
    <col min="12811" max="12811" width="13.28515625" style="38" customWidth="1"/>
    <col min="12812" max="13053" width="11.42578125" style="38"/>
    <col min="13054" max="13054" width="36.7109375" style="38" customWidth="1"/>
    <col min="13055" max="13055" width="12.7109375" style="38" customWidth="1"/>
    <col min="13056" max="13056" width="10.7109375" style="38" customWidth="1"/>
    <col min="13057" max="13057" width="12.7109375" style="38" customWidth="1"/>
    <col min="13058" max="13059" width="10.7109375" style="38" customWidth="1"/>
    <col min="13060" max="13066" width="11.42578125" style="38"/>
    <col min="13067" max="13067" width="13.28515625" style="38" customWidth="1"/>
    <col min="13068" max="13309" width="11.42578125" style="38"/>
    <col min="13310" max="13310" width="36.7109375" style="38" customWidth="1"/>
    <col min="13311" max="13311" width="12.7109375" style="38" customWidth="1"/>
    <col min="13312" max="13312" width="10.7109375" style="38" customWidth="1"/>
    <col min="13313" max="13313" width="12.7109375" style="38" customWidth="1"/>
    <col min="13314" max="13315" width="10.7109375" style="38" customWidth="1"/>
    <col min="13316" max="13322" width="11.42578125" style="38"/>
    <col min="13323" max="13323" width="13.28515625" style="38" customWidth="1"/>
    <col min="13324" max="13565" width="11.42578125" style="38"/>
    <col min="13566" max="13566" width="36.7109375" style="38" customWidth="1"/>
    <col min="13567" max="13567" width="12.7109375" style="38" customWidth="1"/>
    <col min="13568" max="13568" width="10.7109375" style="38" customWidth="1"/>
    <col min="13569" max="13569" width="12.7109375" style="38" customWidth="1"/>
    <col min="13570" max="13571" width="10.7109375" style="38" customWidth="1"/>
    <col min="13572" max="13578" width="11.42578125" style="38"/>
    <col min="13579" max="13579" width="13.28515625" style="38" customWidth="1"/>
    <col min="13580" max="13821" width="11.42578125" style="38"/>
    <col min="13822" max="13822" width="36.7109375" style="38" customWidth="1"/>
    <col min="13823" max="13823" width="12.7109375" style="38" customWidth="1"/>
    <col min="13824" max="13824" width="10.7109375" style="38" customWidth="1"/>
    <col min="13825" max="13825" width="12.7109375" style="38" customWidth="1"/>
    <col min="13826" max="13827" width="10.7109375" style="38" customWidth="1"/>
    <col min="13828" max="13834" width="11.42578125" style="38"/>
    <col min="13835" max="13835" width="13.28515625" style="38" customWidth="1"/>
    <col min="13836" max="14077" width="11.42578125" style="38"/>
    <col min="14078" max="14078" width="36.7109375" style="38" customWidth="1"/>
    <col min="14079" max="14079" width="12.7109375" style="38" customWidth="1"/>
    <col min="14080" max="14080" width="10.7109375" style="38" customWidth="1"/>
    <col min="14081" max="14081" width="12.7109375" style="38" customWidth="1"/>
    <col min="14082" max="14083" width="10.7109375" style="38" customWidth="1"/>
    <col min="14084" max="14090" width="11.42578125" style="38"/>
    <col min="14091" max="14091" width="13.28515625" style="38" customWidth="1"/>
    <col min="14092" max="14333" width="11.42578125" style="38"/>
    <col min="14334" max="14334" width="36.7109375" style="38" customWidth="1"/>
    <col min="14335" max="14335" width="12.7109375" style="38" customWidth="1"/>
    <col min="14336" max="14336" width="10.7109375" style="38" customWidth="1"/>
    <col min="14337" max="14337" width="12.7109375" style="38" customWidth="1"/>
    <col min="14338" max="14339" width="10.7109375" style="38" customWidth="1"/>
    <col min="14340" max="14346" width="11.42578125" style="38"/>
    <col min="14347" max="14347" width="13.28515625" style="38" customWidth="1"/>
    <col min="14348" max="14589" width="11.42578125" style="38"/>
    <col min="14590" max="14590" width="36.7109375" style="38" customWidth="1"/>
    <col min="14591" max="14591" width="12.7109375" style="38" customWidth="1"/>
    <col min="14592" max="14592" width="10.7109375" style="38" customWidth="1"/>
    <col min="14593" max="14593" width="12.7109375" style="38" customWidth="1"/>
    <col min="14594" max="14595" width="10.7109375" style="38" customWidth="1"/>
    <col min="14596" max="14602" width="11.42578125" style="38"/>
    <col min="14603" max="14603" width="13.28515625" style="38" customWidth="1"/>
    <col min="14604" max="14845" width="11.42578125" style="38"/>
    <col min="14846" max="14846" width="36.7109375" style="38" customWidth="1"/>
    <col min="14847" max="14847" width="12.7109375" style="38" customWidth="1"/>
    <col min="14848" max="14848" width="10.7109375" style="38" customWidth="1"/>
    <col min="14849" max="14849" width="12.7109375" style="38" customWidth="1"/>
    <col min="14850" max="14851" width="10.7109375" style="38" customWidth="1"/>
    <col min="14852" max="14858" width="11.42578125" style="38"/>
    <col min="14859" max="14859" width="13.28515625" style="38" customWidth="1"/>
    <col min="14860" max="15101" width="11.42578125" style="38"/>
    <col min="15102" max="15102" width="36.7109375" style="38" customWidth="1"/>
    <col min="15103" max="15103" width="12.7109375" style="38" customWidth="1"/>
    <col min="15104" max="15104" width="10.7109375" style="38" customWidth="1"/>
    <col min="15105" max="15105" width="12.7109375" style="38" customWidth="1"/>
    <col min="15106" max="15107" width="10.7109375" style="38" customWidth="1"/>
    <col min="15108" max="15114" width="11.42578125" style="38"/>
    <col min="15115" max="15115" width="13.28515625" style="38" customWidth="1"/>
    <col min="15116" max="15357" width="11.42578125" style="38"/>
    <col min="15358" max="15358" width="36.7109375" style="38" customWidth="1"/>
    <col min="15359" max="15359" width="12.7109375" style="38" customWidth="1"/>
    <col min="15360" max="15360" width="10.7109375" style="38" customWidth="1"/>
    <col min="15361" max="15361" width="12.7109375" style="38" customWidth="1"/>
    <col min="15362" max="15363" width="10.7109375" style="38" customWidth="1"/>
    <col min="15364" max="15370" width="11.42578125" style="38"/>
    <col min="15371" max="15371" width="13.28515625" style="38" customWidth="1"/>
    <col min="15372" max="15613" width="11.42578125" style="38"/>
    <col min="15614" max="15614" width="36.7109375" style="38" customWidth="1"/>
    <col min="15615" max="15615" width="12.7109375" style="38" customWidth="1"/>
    <col min="15616" max="15616" width="10.7109375" style="38" customWidth="1"/>
    <col min="15617" max="15617" width="12.7109375" style="38" customWidth="1"/>
    <col min="15618" max="15619" width="10.7109375" style="38" customWidth="1"/>
    <col min="15620" max="15626" width="11.42578125" style="38"/>
    <col min="15627" max="15627" width="13.28515625" style="38" customWidth="1"/>
    <col min="15628" max="15869" width="11.42578125" style="38"/>
    <col min="15870" max="15870" width="36.7109375" style="38" customWidth="1"/>
    <col min="15871" max="15871" width="12.7109375" style="38" customWidth="1"/>
    <col min="15872" max="15872" width="10.7109375" style="38" customWidth="1"/>
    <col min="15873" max="15873" width="12.7109375" style="38" customWidth="1"/>
    <col min="15874" max="15875" width="10.7109375" style="38" customWidth="1"/>
    <col min="15876" max="15882" width="11.42578125" style="38"/>
    <col min="15883" max="15883" width="13.28515625" style="38" customWidth="1"/>
    <col min="15884" max="16125" width="11.42578125" style="38"/>
    <col min="16126" max="16126" width="36.7109375" style="38" customWidth="1"/>
    <col min="16127" max="16127" width="12.7109375" style="38" customWidth="1"/>
    <col min="16128" max="16128" width="10.7109375" style="38" customWidth="1"/>
    <col min="16129" max="16129" width="12.7109375" style="38" customWidth="1"/>
    <col min="16130" max="16131" width="10.7109375" style="38" customWidth="1"/>
    <col min="16132" max="16138" width="11.42578125" style="38"/>
    <col min="16139" max="16139" width="13.28515625" style="38" customWidth="1"/>
    <col min="16140" max="16384" width="11.42578125" style="38"/>
  </cols>
  <sheetData>
    <row r="1" spans="2:10" ht="15" customHeight="1" x14ac:dyDescent="0.25">
      <c r="B1" s="5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22" t="s">
        <v>111</v>
      </c>
      <c r="C5" s="222"/>
      <c r="D5" s="222"/>
      <c r="E5" s="222"/>
      <c r="G5" s="222" t="s">
        <v>112</v>
      </c>
      <c r="H5" s="222"/>
      <c r="I5" s="222"/>
      <c r="J5" s="222"/>
    </row>
    <row r="6" spans="2:10" ht="41.25" customHeight="1" x14ac:dyDescent="0.25">
      <c r="B6" s="59" t="s">
        <v>63</v>
      </c>
      <c r="C6" s="40" t="str">
        <f>actualizaciones!$A$3</f>
        <v>I semestre 2012</v>
      </c>
      <c r="D6" s="40" t="str">
        <f>actualizaciones!$A$2</f>
        <v>I semestre 2013</v>
      </c>
      <c r="E6" s="61" t="s">
        <v>113</v>
      </c>
      <c r="G6" s="59" t="s">
        <v>63</v>
      </c>
      <c r="H6" s="40" t="str">
        <f>actualizaciones!$A$3</f>
        <v>I semestre 2012</v>
      </c>
      <c r="I6" s="40" t="str">
        <f>actualizaciones!$A$2</f>
        <v>I semestre 2013</v>
      </c>
      <c r="J6" s="61" t="s">
        <v>113</v>
      </c>
    </row>
    <row r="7" spans="2:10" x14ac:dyDescent="0.25">
      <c r="B7" s="43" t="s">
        <v>64</v>
      </c>
      <c r="C7" s="44"/>
      <c r="D7" s="44"/>
      <c r="E7" s="44"/>
      <c r="G7" s="43" t="s">
        <v>64</v>
      </c>
      <c r="H7" s="44"/>
      <c r="I7" s="44"/>
      <c r="J7" s="44"/>
    </row>
    <row r="8" spans="2:10" x14ac:dyDescent="0.2">
      <c r="B8" s="62" t="s">
        <v>114</v>
      </c>
      <c r="C8" s="125">
        <v>8.2513637433485787</v>
      </c>
      <c r="D8" s="125">
        <v>8.1367519963580985</v>
      </c>
      <c r="E8" s="126">
        <f>(D8-C8)</f>
        <v>-0.11461174699048016</v>
      </c>
      <c r="G8" s="62" t="s">
        <v>114</v>
      </c>
      <c r="H8" s="125">
        <v>8.4838258485755134</v>
      </c>
      <c r="I8" s="125">
        <v>8.2862809746288963</v>
      </c>
      <c r="J8" s="126">
        <f>(I8-H8)</f>
        <v>-0.19754487394661702</v>
      </c>
    </row>
    <row r="9" spans="2:10" x14ac:dyDescent="0.25">
      <c r="B9" s="43" t="s">
        <v>66</v>
      </c>
      <c r="C9" s="127"/>
      <c r="D9" s="127"/>
      <c r="E9" s="127"/>
      <c r="G9" s="43" t="s">
        <v>66</v>
      </c>
      <c r="H9" s="127"/>
      <c r="I9" s="127"/>
      <c r="J9" s="127"/>
    </row>
    <row r="10" spans="2:10" x14ac:dyDescent="0.2">
      <c r="B10" s="64" t="s">
        <v>67</v>
      </c>
      <c r="C10" s="128">
        <v>7.9179626288829486</v>
      </c>
      <c r="D10" s="128">
        <v>7.9092451144047073</v>
      </c>
      <c r="E10" s="129">
        <f>(D10-C10)</f>
        <v>-8.7175144782412062E-3</v>
      </c>
      <c r="G10" s="64" t="s">
        <v>67</v>
      </c>
      <c r="H10" s="128">
        <v>8.3699491251641724</v>
      </c>
      <c r="I10" s="128">
        <v>8.2226285632601517</v>
      </c>
      <c r="J10" s="129">
        <f>(I10-H10)</f>
        <v>-0.14732056190402076</v>
      </c>
    </row>
    <row r="11" spans="2:10" x14ac:dyDescent="0.2">
      <c r="B11" s="67" t="s">
        <v>68</v>
      </c>
      <c r="C11" s="130">
        <v>7.7549666334279355</v>
      </c>
      <c r="D11" s="130">
        <v>7.4387261488847081</v>
      </c>
      <c r="E11" s="131">
        <f>(D11-C11)</f>
        <v>-0.3162404845432274</v>
      </c>
      <c r="G11" s="67" t="s">
        <v>68</v>
      </c>
      <c r="H11" s="130">
        <v>7.246572438162544</v>
      </c>
      <c r="I11" s="130">
        <v>7.4240382098926982</v>
      </c>
      <c r="J11" s="131">
        <f>(I11-H11)</f>
        <v>0.17746577173015421</v>
      </c>
    </row>
    <row r="12" spans="2:10" x14ac:dyDescent="0.2">
      <c r="B12" s="67" t="s">
        <v>69</v>
      </c>
      <c r="C12" s="130">
        <v>7.8106153605785327</v>
      </c>
      <c r="D12" s="130">
        <v>7.9430291789452427</v>
      </c>
      <c r="E12" s="131">
        <f>(D12-C12)</f>
        <v>0.13241381836671007</v>
      </c>
      <c r="G12" s="67" t="s">
        <v>69</v>
      </c>
      <c r="H12" s="130">
        <v>8.7491161821162393</v>
      </c>
      <c r="I12" s="130">
        <v>8.5814504166779031</v>
      </c>
      <c r="J12" s="131">
        <f>(I12-H12)</f>
        <v>-0.16766576543833622</v>
      </c>
    </row>
    <row r="13" spans="2:10" x14ac:dyDescent="0.2">
      <c r="B13" s="67" t="s">
        <v>70</v>
      </c>
      <c r="C13" s="130">
        <v>8.6077996478009844</v>
      </c>
      <c r="D13" s="130">
        <v>8.4855936298989718</v>
      </c>
      <c r="E13" s="131">
        <f>(D13-C13)</f>
        <v>-0.12220601790201258</v>
      </c>
      <c r="G13" s="67" t="s">
        <v>70</v>
      </c>
      <c r="H13" s="130">
        <v>8.2735018747614451</v>
      </c>
      <c r="I13" s="130">
        <v>8.0963586252975315</v>
      </c>
      <c r="J13" s="131">
        <f>(I13-H13)</f>
        <v>-0.17714324946391358</v>
      </c>
    </row>
    <row r="14" spans="2:10" x14ac:dyDescent="0.2">
      <c r="B14" s="67" t="s">
        <v>71</v>
      </c>
      <c r="C14" s="130">
        <v>7.7615481863269471</v>
      </c>
      <c r="D14" s="130">
        <v>7.2793939957245097</v>
      </c>
      <c r="E14" s="131">
        <f>(D14-C14)</f>
        <v>-0.48215419060243736</v>
      </c>
      <c r="G14" s="67" t="s">
        <v>71</v>
      </c>
      <c r="H14" s="130">
        <v>6.5267612076852695</v>
      </c>
      <c r="I14" s="130">
        <v>6.1877070718610758</v>
      </c>
      <c r="J14" s="131">
        <f>(I14-H14)</f>
        <v>-0.33905413582419364</v>
      </c>
    </row>
    <row r="15" spans="2:10" x14ac:dyDescent="0.25">
      <c r="B15" s="43" t="s">
        <v>72</v>
      </c>
      <c r="C15" s="127"/>
      <c r="D15" s="127"/>
      <c r="E15" s="127"/>
      <c r="G15" s="43" t="s">
        <v>72</v>
      </c>
      <c r="H15" s="127"/>
      <c r="I15" s="127"/>
      <c r="J15" s="127"/>
    </row>
    <row r="16" spans="2:10" x14ac:dyDescent="0.2">
      <c r="B16" s="64" t="s">
        <v>73</v>
      </c>
      <c r="C16" s="128">
        <v>9.0327965617814545</v>
      </c>
      <c r="D16" s="128">
        <v>8.6572413899518583</v>
      </c>
      <c r="E16" s="129">
        <f>(D16-C16)</f>
        <v>-0.37555517182959619</v>
      </c>
      <c r="G16" s="64" t="s">
        <v>73</v>
      </c>
      <c r="H16" s="128">
        <v>8.5924298486833575</v>
      </c>
      <c r="I16" s="128">
        <v>8.349039263356941</v>
      </c>
      <c r="J16" s="129">
        <f>(I16-H16)</f>
        <v>-0.24339058532641644</v>
      </c>
    </row>
    <row r="17" spans="2:12" x14ac:dyDescent="0.2">
      <c r="B17" s="224" t="s">
        <v>74</v>
      </c>
      <c r="C17" s="224"/>
      <c r="D17" s="224"/>
      <c r="E17" s="224"/>
      <c r="G17" s="224" t="s">
        <v>74</v>
      </c>
      <c r="H17" s="224"/>
      <c r="I17" s="224"/>
      <c r="J17" s="224"/>
    </row>
    <row r="18" spans="2:12" ht="20.100000000000001" customHeight="1" x14ac:dyDescent="0.25"/>
    <row r="19" spans="2:12" ht="51.75" customHeight="1" thickBot="1" x14ac:dyDescent="0.3">
      <c r="B19" s="222" t="s">
        <v>115</v>
      </c>
      <c r="C19" s="222"/>
      <c r="D19" s="222"/>
      <c r="E19" s="222"/>
      <c r="G19" s="222" t="s">
        <v>116</v>
      </c>
      <c r="H19" s="222"/>
      <c r="I19" s="222"/>
      <c r="J19" s="222"/>
    </row>
    <row r="20" spans="2:12" ht="39.75" customHeight="1" thickBot="1" x14ac:dyDescent="0.3">
      <c r="B20" s="59" t="s">
        <v>63</v>
      </c>
      <c r="C20" s="40" t="str">
        <f>actualizaciones!$A$3</f>
        <v>I semestre 2012</v>
      </c>
      <c r="D20" s="40" t="str">
        <f>actualizaciones!$A$2</f>
        <v>I semestre 2013</v>
      </c>
      <c r="E20" s="61" t="s">
        <v>113</v>
      </c>
      <c r="G20" s="59" t="s">
        <v>63</v>
      </c>
      <c r="H20" s="40" t="str">
        <f>actualizaciones!$A$3</f>
        <v>I semestre 2012</v>
      </c>
      <c r="I20" s="40" t="str">
        <f>actualizaciones!$A$2</f>
        <v>I semestre 2013</v>
      </c>
      <c r="J20" s="61" t="s">
        <v>113</v>
      </c>
      <c r="L20" s="36" t="s">
        <v>45</v>
      </c>
    </row>
    <row r="21" spans="2:12" x14ac:dyDescent="0.25">
      <c r="B21" s="43" t="s">
        <v>64</v>
      </c>
      <c r="C21" s="44"/>
      <c r="D21" s="44"/>
      <c r="E21" s="44"/>
      <c r="G21" s="43" t="s">
        <v>64</v>
      </c>
      <c r="H21" s="44"/>
      <c r="I21" s="44"/>
      <c r="J21" s="44"/>
    </row>
    <row r="22" spans="2:12" x14ac:dyDescent="0.2">
      <c r="B22" s="62" t="s">
        <v>114</v>
      </c>
      <c r="C22" s="125">
        <v>8.1506331847373037</v>
      </c>
      <c r="D22" s="125">
        <v>7.8352728084029568</v>
      </c>
      <c r="E22" s="126">
        <f>(D22-C22)</f>
        <v>-0.31536037633434688</v>
      </c>
      <c r="G22" s="62" t="s">
        <v>114</v>
      </c>
      <c r="H22" s="125">
        <v>2.1873843584999322</v>
      </c>
      <c r="I22" s="125">
        <v>2.1618531618193697</v>
      </c>
      <c r="J22" s="126">
        <f>(I22-H22)</f>
        <v>-2.5531196680562473E-2</v>
      </c>
    </row>
    <row r="23" spans="2:12" x14ac:dyDescent="0.25">
      <c r="B23" s="43" t="s">
        <v>66</v>
      </c>
      <c r="C23" s="127"/>
      <c r="D23" s="127"/>
      <c r="E23" s="127"/>
      <c r="G23" s="43" t="s">
        <v>66</v>
      </c>
      <c r="H23" s="127"/>
      <c r="I23" s="127"/>
      <c r="J23" s="127"/>
    </row>
    <row r="24" spans="2:12" x14ac:dyDescent="0.2">
      <c r="B24" s="64" t="s">
        <v>67</v>
      </c>
      <c r="C24" s="128">
        <v>8.0150886992093771</v>
      </c>
      <c r="D24" s="128">
        <v>7.7094033299757063</v>
      </c>
      <c r="E24" s="129">
        <f>(D24-C24)</f>
        <v>-0.30568536923367073</v>
      </c>
      <c r="G24" s="64" t="s">
        <v>67</v>
      </c>
      <c r="H24" s="128">
        <v>2.1873843584999322</v>
      </c>
      <c r="I24" s="128">
        <v>2.1618531618193697</v>
      </c>
      <c r="J24" s="129">
        <f>(I24-H24)</f>
        <v>-2.5531196680562473E-2</v>
      </c>
    </row>
    <row r="25" spans="2:12" x14ac:dyDescent="0.2">
      <c r="B25" s="67" t="s">
        <v>77</v>
      </c>
      <c r="C25" s="130">
        <v>8.2051108138196849</v>
      </c>
      <c r="D25" s="130">
        <v>7.934912135865078</v>
      </c>
      <c r="E25" s="131">
        <f>(D25-C25)</f>
        <v>-0.27019867795460684</v>
      </c>
      <c r="G25" s="67" t="s">
        <v>77</v>
      </c>
      <c r="H25" s="130">
        <v>1.9042549674347868</v>
      </c>
      <c r="I25" s="130">
        <v>2.2102672092427649</v>
      </c>
      <c r="J25" s="131">
        <f>(I25-H25)</f>
        <v>0.30601224180797804</v>
      </c>
    </row>
    <row r="26" spans="2:12" x14ac:dyDescent="0.2">
      <c r="B26" s="67" t="s">
        <v>70</v>
      </c>
      <c r="C26" s="130">
        <v>7.8424001660193889</v>
      </c>
      <c r="D26" s="130">
        <v>7.481035146418737</v>
      </c>
      <c r="E26" s="131">
        <f>(D26-C26)</f>
        <v>-0.36136501960065193</v>
      </c>
      <c r="G26" s="67" t="s">
        <v>70</v>
      </c>
      <c r="H26" s="130">
        <v>2.3092565423590026</v>
      </c>
      <c r="I26" s="130">
        <v>2.1334448794039651</v>
      </c>
      <c r="J26" s="131">
        <f>(I26-H26)</f>
        <v>-0.17581166295503747</v>
      </c>
    </row>
    <row r="27" spans="2:12" x14ac:dyDescent="0.2">
      <c r="B27" s="67" t="s">
        <v>71</v>
      </c>
      <c r="C27" s="130">
        <v>2.8344499032306087</v>
      </c>
      <c r="D27" s="130">
        <v>2.2970163358984745</v>
      </c>
      <c r="E27" s="131">
        <f>(D27-C27)</f>
        <v>-0.53743356733213421</v>
      </c>
      <c r="G27" s="67" t="s">
        <v>78</v>
      </c>
      <c r="H27" s="130">
        <v>2.1737988443043603</v>
      </c>
      <c r="I27" s="130">
        <v>2.0201421800947865</v>
      </c>
      <c r="J27" s="131">
        <f>(I27-H27)</f>
        <v>-0.1536566642095738</v>
      </c>
    </row>
    <row r="28" spans="2:12" x14ac:dyDescent="0.2">
      <c r="B28" s="43" t="s">
        <v>72</v>
      </c>
      <c r="C28" s="127"/>
      <c r="D28" s="127"/>
      <c r="E28" s="127"/>
      <c r="G28" s="67" t="s">
        <v>79</v>
      </c>
      <c r="H28" s="130">
        <v>3.4170320793907223</v>
      </c>
      <c r="I28" s="130">
        <v>2.410126582278481</v>
      </c>
      <c r="J28" s="131">
        <f>(I28-H28)</f>
        <v>-1.0069054971122413</v>
      </c>
    </row>
    <row r="29" spans="2:12" x14ac:dyDescent="0.2">
      <c r="B29" s="64" t="s">
        <v>73</v>
      </c>
      <c r="C29" s="128">
        <v>8.5617312670746699</v>
      </c>
      <c r="D29" s="128">
        <v>8.1994924960279807</v>
      </c>
      <c r="E29" s="129">
        <f>(D29-C29)</f>
        <v>-0.36223877104668922</v>
      </c>
      <c r="G29" s="43" t="s">
        <v>72</v>
      </c>
      <c r="H29" s="44"/>
      <c r="I29" s="44"/>
      <c r="J29" s="50"/>
    </row>
    <row r="30" spans="2:12" x14ac:dyDescent="0.2">
      <c r="B30" s="224" t="s">
        <v>74</v>
      </c>
      <c r="C30" s="224"/>
      <c r="D30" s="224"/>
      <c r="E30" s="224"/>
      <c r="G30" s="64" t="s">
        <v>73</v>
      </c>
      <c r="H30" s="65" t="s">
        <v>86</v>
      </c>
      <c r="I30" s="65" t="s">
        <v>86</v>
      </c>
      <c r="J30" s="66" t="str">
        <f>IFERROR((I30-H30)/H30,"-")</f>
        <v>-</v>
      </c>
    </row>
    <row r="31" spans="2:12" x14ac:dyDescent="0.2">
      <c r="G31" s="224" t="s">
        <v>74</v>
      </c>
      <c r="H31" s="224"/>
      <c r="I31" s="224"/>
      <c r="J31" s="224"/>
    </row>
    <row r="34" spans="2:5" ht="32.25" customHeight="1" x14ac:dyDescent="0.25">
      <c r="B34" s="222" t="s">
        <v>117</v>
      </c>
      <c r="C34" s="222"/>
      <c r="D34" s="222"/>
      <c r="E34" s="222"/>
    </row>
    <row r="35" spans="2:5" ht="21" customHeight="1" x14ac:dyDescent="0.25">
      <c r="B35" s="227"/>
      <c r="C35" s="227"/>
      <c r="D35" s="227"/>
      <c r="E35" s="227"/>
    </row>
    <row r="36" spans="2:5" ht="38.25" customHeight="1" x14ac:dyDescent="0.25">
      <c r="B36" s="59" t="s">
        <v>63</v>
      </c>
      <c r="C36" s="40" t="str">
        <f>actualizaciones!$A$3</f>
        <v>I semestre 2012</v>
      </c>
      <c r="D36" s="40" t="str">
        <f>actualizaciones!$A$2</f>
        <v>I semestre 2013</v>
      </c>
      <c r="E36" s="61" t="s">
        <v>113</v>
      </c>
    </row>
    <row r="37" spans="2:5" x14ac:dyDescent="0.25">
      <c r="B37" s="43" t="s">
        <v>64</v>
      </c>
      <c r="C37" s="44"/>
      <c r="D37" s="44"/>
      <c r="E37" s="44"/>
    </row>
    <row r="38" spans="2:5" x14ac:dyDescent="0.2">
      <c r="B38" s="62" t="s">
        <v>114</v>
      </c>
      <c r="C38" s="125">
        <v>7.8362690310593219</v>
      </c>
      <c r="D38" s="125">
        <v>7.7297245509787222</v>
      </c>
      <c r="E38" s="126">
        <f>($D$38-$C$38)</f>
        <v>-0.10654448008059969</v>
      </c>
    </row>
    <row r="39" spans="2:5" x14ac:dyDescent="0.25">
      <c r="B39" s="43" t="s">
        <v>66</v>
      </c>
      <c r="C39" s="127"/>
      <c r="D39" s="127"/>
      <c r="E39" s="127"/>
    </row>
    <row r="40" spans="2:5" x14ac:dyDescent="0.2">
      <c r="B40" s="64" t="s">
        <v>67</v>
      </c>
      <c r="C40" s="128">
        <v>7.3989761572622443</v>
      </c>
      <c r="D40" s="128">
        <v>7.3330013140723382</v>
      </c>
      <c r="E40" s="129">
        <f>($D$40-$C$40)</f>
        <v>-6.5974843189906096E-2</v>
      </c>
    </row>
    <row r="41" spans="2:5" x14ac:dyDescent="0.2">
      <c r="B41" s="67" t="s">
        <v>68</v>
      </c>
      <c r="C41" s="130">
        <v>6.9097554418560989</v>
      </c>
      <c r="D41" s="130">
        <v>6.7687991797140521</v>
      </c>
      <c r="E41" s="131">
        <f>($D$41-$C$41)</f>
        <v>-0.14095626214204682</v>
      </c>
    </row>
    <row r="42" spans="2:5" x14ac:dyDescent="0.2">
      <c r="B42" s="67" t="s">
        <v>69</v>
      </c>
      <c r="C42" s="130">
        <v>7.8033875071590195</v>
      </c>
      <c r="D42" s="130">
        <v>7.7769658402418296</v>
      </c>
      <c r="E42" s="131">
        <f>($D$42-$C$42)</f>
        <v>-2.6421666917189945E-2</v>
      </c>
    </row>
    <row r="43" spans="2:5" x14ac:dyDescent="0.2">
      <c r="B43" s="67" t="s">
        <v>70</v>
      </c>
      <c r="C43" s="130">
        <v>7.2832786508965217</v>
      </c>
      <c r="D43" s="130">
        <v>7.2373717097474852</v>
      </c>
      <c r="E43" s="131">
        <f>($D$43-$C$43)</f>
        <v>-4.5906941149036484E-2</v>
      </c>
    </row>
    <row r="44" spans="2:5" x14ac:dyDescent="0.2">
      <c r="B44" s="67" t="s">
        <v>78</v>
      </c>
      <c r="C44" s="130">
        <v>3.5495643983988696</v>
      </c>
      <c r="D44" s="130">
        <v>3.7648939145722617</v>
      </c>
      <c r="E44" s="131">
        <f>($D$44-$C$44)</f>
        <v>0.21532951617339213</v>
      </c>
    </row>
    <row r="45" spans="2:5" x14ac:dyDescent="0.2">
      <c r="B45" s="67" t="s">
        <v>79</v>
      </c>
      <c r="C45" s="130">
        <v>5.9706827965778428</v>
      </c>
      <c r="D45" s="130">
        <v>4.5082630358640419</v>
      </c>
      <c r="E45" s="131">
        <f>($D$45-$C$45)</f>
        <v>-1.462419760713801</v>
      </c>
    </row>
    <row r="46" spans="2:5" x14ac:dyDescent="0.25">
      <c r="B46" s="43" t="s">
        <v>72</v>
      </c>
      <c r="C46" s="127"/>
      <c r="D46" s="127"/>
      <c r="E46" s="127"/>
    </row>
    <row r="47" spans="2:5" x14ac:dyDescent="0.2">
      <c r="B47" s="64" t="s">
        <v>73</v>
      </c>
      <c r="C47" s="128">
        <v>8.6526418400954732</v>
      </c>
      <c r="D47" s="128">
        <v>8.4668195050246915</v>
      </c>
      <c r="E47" s="129">
        <f>($D$47-$C$47)</f>
        <v>-0.18582233507078172</v>
      </c>
    </row>
    <row r="48" spans="2:5" x14ac:dyDescent="0.2">
      <c r="B48" s="224" t="s">
        <v>74</v>
      </c>
      <c r="C48" s="224"/>
      <c r="D48" s="224"/>
      <c r="E48" s="224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32" customWidth="1"/>
    <col min="2" max="2" width="20.7109375" style="132" customWidth="1"/>
    <col min="3" max="3" width="10.7109375" style="132" customWidth="1"/>
    <col min="4" max="4" width="9.85546875" style="132" customWidth="1"/>
    <col min="5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1:8" ht="15" customHeight="1" x14ac:dyDescent="0.25">
      <c r="B1" s="133"/>
    </row>
    <row r="2" spans="1:8" ht="15" customHeight="1" x14ac:dyDescent="0.25">
      <c r="B2" s="133"/>
    </row>
    <row r="3" spans="1:8" ht="15" customHeight="1" x14ac:dyDescent="0.25">
      <c r="B3" s="133"/>
    </row>
    <row r="4" spans="1:8" ht="15" customHeight="1" x14ac:dyDescent="0.25">
      <c r="B4" s="133"/>
    </row>
    <row r="5" spans="1:8" ht="18" customHeight="1" x14ac:dyDescent="0.25">
      <c r="B5" s="225" t="s">
        <v>118</v>
      </c>
      <c r="C5" s="225"/>
      <c r="D5" s="225"/>
      <c r="E5" s="225"/>
      <c r="F5" s="225"/>
      <c r="G5" s="225"/>
    </row>
    <row r="6" spans="1:8" ht="18" customHeight="1" x14ac:dyDescent="0.25">
      <c r="B6" s="225" t="str">
        <f>actualizaciones!$A$2</f>
        <v>I semestre 2013</v>
      </c>
      <c r="C6" s="225"/>
      <c r="D6" s="225"/>
      <c r="E6" s="225"/>
      <c r="F6" s="225"/>
      <c r="G6" s="225"/>
    </row>
    <row r="7" spans="1:8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1:8" ht="15" customHeight="1" x14ac:dyDescent="0.2">
      <c r="B8" s="67" t="s">
        <v>120</v>
      </c>
      <c r="C8" s="134">
        <v>761602</v>
      </c>
      <c r="D8" s="135">
        <v>3274</v>
      </c>
      <c r="E8" s="135">
        <v>26444</v>
      </c>
      <c r="F8" s="135">
        <v>293284</v>
      </c>
      <c r="G8" s="135">
        <v>292181</v>
      </c>
    </row>
    <row r="9" spans="1:8" ht="15" customHeight="1" x14ac:dyDescent="0.2">
      <c r="B9" s="67" t="s">
        <v>121</v>
      </c>
      <c r="C9" s="134">
        <v>534599</v>
      </c>
      <c r="D9" s="135">
        <v>65116</v>
      </c>
      <c r="E9" s="135">
        <v>172467</v>
      </c>
      <c r="F9" s="135">
        <v>121250</v>
      </c>
      <c r="G9" s="135">
        <v>71690</v>
      </c>
    </row>
    <row r="10" spans="1:8" ht="15" customHeight="1" x14ac:dyDescent="0.2">
      <c r="B10" s="67" t="s">
        <v>122</v>
      </c>
      <c r="C10" s="134">
        <v>265311</v>
      </c>
      <c r="D10" s="135">
        <v>2627</v>
      </c>
      <c r="E10" s="135">
        <v>28455</v>
      </c>
      <c r="F10" s="135">
        <v>86907</v>
      </c>
      <c r="G10" s="135">
        <v>115632</v>
      </c>
    </row>
    <row r="11" spans="1:8" ht="15" customHeight="1" x14ac:dyDescent="0.2">
      <c r="B11" s="67" t="s">
        <v>123</v>
      </c>
      <c r="C11" s="134">
        <v>94501</v>
      </c>
      <c r="D11" s="135">
        <v>908</v>
      </c>
      <c r="E11" s="135">
        <v>7833</v>
      </c>
      <c r="F11" s="135">
        <v>33641</v>
      </c>
      <c r="G11" s="135">
        <v>41074</v>
      </c>
    </row>
    <row r="12" spans="1:8" ht="15" customHeight="1" x14ac:dyDescent="0.2">
      <c r="B12" s="67" t="s">
        <v>124</v>
      </c>
      <c r="C12" s="134">
        <v>62359</v>
      </c>
      <c r="D12" s="135">
        <v>552</v>
      </c>
      <c r="E12" s="135">
        <v>12661</v>
      </c>
      <c r="F12" s="135">
        <v>17391</v>
      </c>
      <c r="G12" s="135">
        <v>22834</v>
      </c>
    </row>
    <row r="13" spans="1:8" ht="15" customHeight="1" x14ac:dyDescent="0.2">
      <c r="B13" s="67" t="s">
        <v>125</v>
      </c>
      <c r="C13" s="134">
        <v>61167</v>
      </c>
      <c r="D13" s="135">
        <v>726</v>
      </c>
      <c r="E13" s="135">
        <v>4792</v>
      </c>
      <c r="F13" s="135">
        <v>18038</v>
      </c>
      <c r="G13" s="135">
        <v>30912</v>
      </c>
      <c r="H13" s="136"/>
    </row>
    <row r="14" spans="1:8" ht="15" customHeight="1" x14ac:dyDescent="0.2">
      <c r="B14" s="67" t="s">
        <v>126</v>
      </c>
      <c r="C14" s="134">
        <v>47284</v>
      </c>
      <c r="D14" s="135">
        <v>441</v>
      </c>
      <c r="E14" s="135">
        <v>3169</v>
      </c>
      <c r="F14" s="135">
        <v>17837</v>
      </c>
      <c r="G14" s="135">
        <v>20812</v>
      </c>
      <c r="H14" s="136"/>
    </row>
    <row r="15" spans="1:8" ht="15" customHeight="1" x14ac:dyDescent="0.2">
      <c r="B15" s="67" t="s">
        <v>127</v>
      </c>
      <c r="C15" s="134">
        <v>266004</v>
      </c>
      <c r="D15" s="135">
        <v>2981</v>
      </c>
      <c r="E15" s="135">
        <v>78368</v>
      </c>
      <c r="F15" s="135">
        <v>105058</v>
      </c>
      <c r="G15" s="135">
        <v>35664</v>
      </c>
      <c r="H15" s="136"/>
    </row>
    <row r="16" spans="1:8" ht="15" customHeight="1" x14ac:dyDescent="0.2">
      <c r="A16" s="67"/>
      <c r="B16" s="67" t="s">
        <v>128</v>
      </c>
      <c r="C16" s="134">
        <v>78109</v>
      </c>
      <c r="D16" s="135">
        <v>2753</v>
      </c>
      <c r="E16" s="135">
        <v>9943</v>
      </c>
      <c r="F16" s="135">
        <v>29549</v>
      </c>
      <c r="G16" s="135">
        <v>15454</v>
      </c>
      <c r="H16" s="67"/>
    </row>
    <row r="17" spans="1:11" ht="15" customHeight="1" x14ac:dyDescent="0.2">
      <c r="A17" s="67"/>
      <c r="B17" s="67" t="s">
        <v>129</v>
      </c>
      <c r="C17" s="134">
        <v>74795</v>
      </c>
      <c r="D17" s="135">
        <v>568</v>
      </c>
      <c r="E17" s="135">
        <v>2239</v>
      </c>
      <c r="F17" s="135">
        <v>35881</v>
      </c>
      <c r="G17" s="135">
        <v>27853</v>
      </c>
      <c r="H17" s="67"/>
    </row>
    <row r="18" spans="1:11" ht="15" customHeight="1" x14ac:dyDescent="0.2">
      <c r="B18" s="67" t="s">
        <v>130</v>
      </c>
      <c r="C18" s="134">
        <v>82421</v>
      </c>
      <c r="D18" s="135">
        <v>956</v>
      </c>
      <c r="E18" s="135">
        <v>3446</v>
      </c>
      <c r="F18" s="135">
        <v>47061</v>
      </c>
      <c r="G18" s="135">
        <v>19845</v>
      </c>
      <c r="H18" s="67"/>
    </row>
    <row r="19" spans="1:11" ht="15" customHeight="1" x14ac:dyDescent="0.2">
      <c r="B19" s="67" t="s">
        <v>131</v>
      </c>
      <c r="C19" s="134">
        <v>68719</v>
      </c>
      <c r="D19" s="135">
        <v>585</v>
      </c>
      <c r="E19" s="135">
        <v>872</v>
      </c>
      <c r="F19" s="135">
        <v>34691</v>
      </c>
      <c r="G19" s="135">
        <v>25617</v>
      </c>
    </row>
    <row r="20" spans="1:11" ht="15" customHeight="1" x14ac:dyDescent="0.2">
      <c r="B20" s="67" t="s">
        <v>132</v>
      </c>
      <c r="C20" s="134">
        <v>47110</v>
      </c>
      <c r="D20" s="135">
        <v>1478</v>
      </c>
      <c r="E20" s="135">
        <v>1528</v>
      </c>
      <c r="F20" s="135">
        <v>28937</v>
      </c>
      <c r="G20" s="135">
        <v>8432</v>
      </c>
      <c r="H20" s="67"/>
    </row>
    <row r="21" spans="1:11" ht="15" customHeight="1" x14ac:dyDescent="0.2">
      <c r="B21" s="67" t="s">
        <v>133</v>
      </c>
      <c r="C21" s="134">
        <v>41715</v>
      </c>
      <c r="D21" s="135">
        <v>1883</v>
      </c>
      <c r="E21" s="135">
        <v>2555</v>
      </c>
      <c r="F21" s="135">
        <v>17021</v>
      </c>
      <c r="G21" s="135">
        <v>15277</v>
      </c>
    </row>
    <row r="22" spans="1:11" ht="15" customHeight="1" x14ac:dyDescent="0.2">
      <c r="B22" s="67" t="s">
        <v>134</v>
      </c>
      <c r="C22" s="134">
        <v>36709</v>
      </c>
      <c r="D22" s="135">
        <v>516</v>
      </c>
      <c r="E22" s="135">
        <v>1117</v>
      </c>
      <c r="F22" s="135">
        <v>11286</v>
      </c>
      <c r="G22" s="135">
        <v>18796</v>
      </c>
    </row>
    <row r="23" spans="1:11" ht="15" customHeight="1" x14ac:dyDescent="0.2">
      <c r="B23" s="67" t="s">
        <v>135</v>
      </c>
      <c r="C23" s="134">
        <v>20193</v>
      </c>
      <c r="D23" s="135">
        <v>442</v>
      </c>
      <c r="E23" s="135">
        <v>1659</v>
      </c>
      <c r="F23" s="135">
        <v>9780</v>
      </c>
      <c r="G23" s="135">
        <v>4711</v>
      </c>
    </row>
    <row r="24" spans="1:11" ht="15" customHeight="1" x14ac:dyDescent="0.2">
      <c r="B24" s="67" t="s">
        <v>136</v>
      </c>
      <c r="C24" s="134">
        <v>15284</v>
      </c>
      <c r="D24" s="135">
        <v>354</v>
      </c>
      <c r="E24" s="135">
        <v>2278</v>
      </c>
      <c r="F24" s="135">
        <v>6982</v>
      </c>
      <c r="G24" s="135">
        <v>3984</v>
      </c>
    </row>
    <row r="25" spans="1:11" ht="15" customHeight="1" x14ac:dyDescent="0.2">
      <c r="B25" s="67" t="s">
        <v>137</v>
      </c>
      <c r="C25" s="134">
        <v>47168</v>
      </c>
      <c r="D25" s="135">
        <v>1304</v>
      </c>
      <c r="E25" s="135">
        <v>4467</v>
      </c>
      <c r="F25" s="135">
        <v>18283</v>
      </c>
      <c r="G25" s="135">
        <v>11087</v>
      </c>
    </row>
    <row r="26" spans="1:11" ht="15" customHeight="1" x14ac:dyDescent="0.2">
      <c r="B26" s="67" t="s">
        <v>138</v>
      </c>
      <c r="C26" s="134">
        <v>7259</v>
      </c>
      <c r="D26" s="135">
        <v>547</v>
      </c>
      <c r="E26" s="135">
        <v>665</v>
      </c>
      <c r="F26" s="135">
        <v>1746</v>
      </c>
      <c r="G26" s="135">
        <v>1146</v>
      </c>
    </row>
    <row r="27" spans="1:11" ht="15" customHeight="1" x14ac:dyDescent="0.2">
      <c r="B27" s="67" t="s">
        <v>139</v>
      </c>
      <c r="C27" s="134">
        <v>6898</v>
      </c>
      <c r="D27" s="135">
        <v>1619</v>
      </c>
      <c r="E27" s="135">
        <v>1383</v>
      </c>
      <c r="F27" s="135">
        <v>1471</v>
      </c>
      <c r="G27" s="135">
        <v>1130</v>
      </c>
    </row>
    <row r="28" spans="1:11" ht="15" customHeight="1" x14ac:dyDescent="0.2">
      <c r="B28" s="67" t="s">
        <v>140</v>
      </c>
      <c r="C28" s="134">
        <v>25891</v>
      </c>
      <c r="D28" s="135">
        <v>1775</v>
      </c>
      <c r="E28" s="135">
        <v>2756</v>
      </c>
      <c r="F28" s="135">
        <v>3115</v>
      </c>
      <c r="G28" s="135">
        <v>7861</v>
      </c>
    </row>
    <row r="29" spans="1:11" ht="15" customHeight="1" x14ac:dyDescent="0.25">
      <c r="B29" s="95" t="s">
        <v>141</v>
      </c>
      <c r="C29" s="137">
        <v>1845188</v>
      </c>
      <c r="D29" s="137">
        <v>23662</v>
      </c>
      <c r="E29" s="137">
        <v>168175</v>
      </c>
      <c r="F29" s="137">
        <v>731052</v>
      </c>
      <c r="G29" s="137">
        <v>604670</v>
      </c>
    </row>
    <row r="30" spans="1:11" ht="15" customHeight="1" x14ac:dyDescent="0.25">
      <c r="B30" s="138" t="s">
        <v>96</v>
      </c>
      <c r="C30" s="139">
        <v>2379787</v>
      </c>
      <c r="D30" s="139">
        <v>88778</v>
      </c>
      <c r="E30" s="139">
        <v>340642</v>
      </c>
      <c r="F30" s="139">
        <v>852302</v>
      </c>
      <c r="G30" s="139">
        <v>676360</v>
      </c>
      <c r="H30" s="140"/>
      <c r="I30" s="140"/>
      <c r="J30" s="140"/>
      <c r="K30" s="140"/>
    </row>
    <row r="31" spans="1:11" ht="15" customHeight="1" x14ac:dyDescent="0.25">
      <c r="B31" s="223" t="s">
        <v>110</v>
      </c>
      <c r="C31" s="226"/>
      <c r="D31" s="226"/>
      <c r="E31" s="226"/>
      <c r="F31" s="226"/>
      <c r="G31" s="226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/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225" t="s">
        <v>142</v>
      </c>
      <c r="C5" s="225"/>
      <c r="D5" s="225"/>
      <c r="E5" s="225"/>
      <c r="F5" s="225"/>
      <c r="G5" s="225"/>
    </row>
    <row r="6" spans="2:7" ht="18" customHeight="1" x14ac:dyDescent="0.25">
      <c r="B6" s="225" t="str">
        <f>actualizaciones!$A$2</f>
        <v>I semestre 2013</v>
      </c>
      <c r="C6" s="225"/>
      <c r="D6" s="225"/>
      <c r="E6" s="225"/>
      <c r="F6" s="225"/>
      <c r="G6" s="225"/>
    </row>
    <row r="7" spans="2:7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7" ht="15" customHeight="1" x14ac:dyDescent="0.25">
      <c r="B8" s="67" t="str">
        <f>'Nacionalidad-Zona (datos)'!B8</f>
        <v>Reino Unido</v>
      </c>
      <c r="C8" s="141">
        <v>6.641756225737705E-3</v>
      </c>
      <c r="D8" s="142">
        <v>0.27244461717839097</v>
      </c>
      <c r="E8" s="142">
        <v>-8.8827255350248935E-3</v>
      </c>
      <c r="F8" s="142">
        <v>1.1118427630240735E-2</v>
      </c>
      <c r="G8" s="142">
        <v>1.7038769727727665E-2</v>
      </c>
    </row>
    <row r="9" spans="2:7" ht="15" customHeight="1" x14ac:dyDescent="0.25">
      <c r="B9" s="67" t="str">
        <f>'Nacionalidad-Zona (datos)'!B9</f>
        <v>España</v>
      </c>
      <c r="C9" s="141">
        <v>-4.3387623781864781E-2</v>
      </c>
      <c r="D9" s="142">
        <v>-5.3711561936871433E-2</v>
      </c>
      <c r="E9" s="142">
        <v>3.6086747566983046E-2</v>
      </c>
      <c r="F9" s="142">
        <v>-0.11043124825754569</v>
      </c>
      <c r="G9" s="142">
        <v>5.9891482724463652E-2</v>
      </c>
    </row>
    <row r="10" spans="2:7" ht="15" customHeight="1" x14ac:dyDescent="0.25">
      <c r="B10" s="67" t="str">
        <f>'Nacionalidad-Zona (datos)'!B10</f>
        <v>Países Nórdicos</v>
      </c>
      <c r="C10" s="141">
        <v>1.9297854684042326E-2</v>
      </c>
      <c r="D10" s="142">
        <v>0.66687817258883242</v>
      </c>
      <c r="E10" s="142">
        <v>6.0052900197444359E-2</v>
      </c>
      <c r="F10" s="142">
        <v>4.679482546794822E-2</v>
      </c>
      <c r="G10" s="142">
        <v>-3.4347989477639951E-2</v>
      </c>
    </row>
    <row r="11" spans="2:7" ht="15" customHeight="1" x14ac:dyDescent="0.25">
      <c r="B11" s="67" t="str">
        <f>'Nacionalidad-Zona (datos)'!B11</f>
        <v>Suecia</v>
      </c>
      <c r="C11" s="141">
        <v>5.383265067290921E-3</v>
      </c>
      <c r="D11" s="142">
        <v>0.89561586638830892</v>
      </c>
      <c r="E11" s="142">
        <v>1.0970573051110044E-2</v>
      </c>
      <c r="F11" s="142">
        <v>0.16292173672566368</v>
      </c>
      <c r="G11" s="142">
        <v>-0.1112601696382205</v>
      </c>
    </row>
    <row r="12" spans="2:7" ht="15" customHeight="1" x14ac:dyDescent="0.25">
      <c r="B12" s="67" t="str">
        <f>'Nacionalidad-Zona (datos)'!B12</f>
        <v>Finlandia</v>
      </c>
      <c r="C12" s="141">
        <v>6.3094548058235889E-2</v>
      </c>
      <c r="D12" s="142">
        <v>9.741550695825052E-2</v>
      </c>
      <c r="E12" s="142">
        <v>3.5668991756498958E-3</v>
      </c>
      <c r="F12" s="142">
        <v>3.659772307325504E-2</v>
      </c>
      <c r="G12" s="142">
        <v>-9.7146326654523607E-3</v>
      </c>
    </row>
    <row r="13" spans="2:7" ht="15" customHeight="1" x14ac:dyDescent="0.25">
      <c r="B13" s="67" t="str">
        <f>'Nacionalidad-Zona (datos)'!B13</f>
        <v>Noruega</v>
      </c>
      <c r="C13" s="141">
        <v>0.15881706577750831</v>
      </c>
      <c r="D13" s="142">
        <v>1.2902208201892744</v>
      </c>
      <c r="E13" s="142">
        <v>0.65755793842960908</v>
      </c>
      <c r="F13" s="142">
        <v>9.5203400121432802E-2</v>
      </c>
      <c r="G13" s="142">
        <v>8.07635829662261E-2</v>
      </c>
    </row>
    <row r="14" spans="2:7" ht="15" customHeight="1" x14ac:dyDescent="0.25">
      <c r="B14" s="67" t="str">
        <f>'Nacionalidad-Zona (datos)'!B14</f>
        <v>Dinamarca</v>
      </c>
      <c r="C14" s="141">
        <v>-0.13795555231445189</v>
      </c>
      <c r="D14" s="142">
        <v>0.59205776173285196</v>
      </c>
      <c r="E14" s="142">
        <v>-0.11677814938684505</v>
      </c>
      <c r="F14" s="142">
        <v>-0.1443852832541852</v>
      </c>
      <c r="G14" s="142">
        <v>-4.8333257121953466E-2</v>
      </c>
    </row>
    <row r="15" spans="2:7" ht="15" customHeight="1" x14ac:dyDescent="0.25">
      <c r="B15" s="67" t="str">
        <f>'Nacionalidad-Zona (datos)'!B15</f>
        <v>Alemania</v>
      </c>
      <c r="C15" s="141">
        <v>-8.5711536015893208E-2</v>
      </c>
      <c r="D15" s="142">
        <v>3.3275563258232221E-2</v>
      </c>
      <c r="E15" s="142">
        <v>-9.318336978280739E-2</v>
      </c>
      <c r="F15" s="142">
        <v>-0.10837074694255133</v>
      </c>
      <c r="G15" s="142">
        <v>-9.7548014878918954E-2</v>
      </c>
    </row>
    <row r="16" spans="2:7" ht="15" customHeight="1" x14ac:dyDescent="0.25">
      <c r="B16" s="67" t="str">
        <f>'Nacionalidad-Zona (datos)'!B16</f>
        <v>Francia</v>
      </c>
      <c r="C16" s="141">
        <v>-2.4515436107503286E-2</v>
      </c>
      <c r="D16" s="142">
        <v>0.59317129629629628</v>
      </c>
      <c r="E16" s="142">
        <v>6.0021321961620577E-2</v>
      </c>
      <c r="F16" s="142">
        <v>-5.7147415443522642E-2</v>
      </c>
      <c r="G16" s="142">
        <v>-0.12900862311897654</v>
      </c>
    </row>
    <row r="17" spans="2:7" ht="15" customHeight="1" x14ac:dyDescent="0.25">
      <c r="B17" s="67" t="str">
        <f>'Nacionalidad-Zona (datos)'!B17</f>
        <v>Holanda</v>
      </c>
      <c r="C17" s="141">
        <v>9.0703609187021472E-2</v>
      </c>
      <c r="D17" s="142">
        <v>0.20594479830148615</v>
      </c>
      <c r="E17" s="142">
        <v>0.46723460026212327</v>
      </c>
      <c r="F17" s="142">
        <v>0.18567840856519724</v>
      </c>
      <c r="G17" s="142">
        <v>-9.2942977171329044E-2</v>
      </c>
    </row>
    <row r="18" spans="2:7" ht="15" customHeight="1" x14ac:dyDescent="0.25">
      <c r="B18" s="67" t="str">
        <f>'Nacionalidad-Zona (datos)'!B18</f>
        <v>Rusia</v>
      </c>
      <c r="C18" s="141">
        <v>0.32699521823831534</v>
      </c>
      <c r="D18" s="142">
        <v>0.37356321839080464</v>
      </c>
      <c r="E18" s="142">
        <v>0.78087855297157627</v>
      </c>
      <c r="F18" s="142">
        <v>0.28941311852704255</v>
      </c>
      <c r="G18" s="142">
        <v>0.41477151208383822</v>
      </c>
    </row>
    <row r="19" spans="2:7" ht="15" customHeight="1" x14ac:dyDescent="0.25">
      <c r="B19" s="67" t="str">
        <f>'Nacionalidad-Zona (datos)'!B19</f>
        <v>Bélgica</v>
      </c>
      <c r="C19" s="141">
        <v>4.0676631381278971E-2</v>
      </c>
      <c r="D19" s="142">
        <v>0.19877049180327866</v>
      </c>
      <c r="E19" s="142">
        <v>-7.0362473347547971E-2</v>
      </c>
      <c r="F19" s="142">
        <v>-1.8308902597770071E-2</v>
      </c>
      <c r="G19" s="142">
        <v>5.7286722522596811E-2</v>
      </c>
    </row>
    <row r="20" spans="2:7" ht="15" customHeight="1" x14ac:dyDescent="0.25">
      <c r="B20" s="67" t="str">
        <f>'Nacionalidad-Zona (datos)'!B20</f>
        <v>Países del Este</v>
      </c>
      <c r="C20" s="141">
        <v>-0.11158466441624082</v>
      </c>
      <c r="D20" s="142">
        <v>0.81349693251533739</v>
      </c>
      <c r="E20" s="142">
        <v>-0.17226435536294693</v>
      </c>
      <c r="F20" s="142">
        <v>-0.14501403456936035</v>
      </c>
      <c r="G20" s="142">
        <v>-7.6754626081243837E-2</v>
      </c>
    </row>
    <row r="21" spans="2:7" ht="15" customHeight="1" x14ac:dyDescent="0.25">
      <c r="B21" s="67" t="str">
        <f>'Nacionalidad-Zona (datos)'!B21</f>
        <v>Italia</v>
      </c>
      <c r="C21" s="141">
        <v>-8.0580106235260462E-2</v>
      </c>
      <c r="D21" s="142">
        <v>-2.1309771309771297E-2</v>
      </c>
      <c r="E21" s="142">
        <v>6.993299832495814E-2</v>
      </c>
      <c r="F21" s="142">
        <v>-0.10150971283783783</v>
      </c>
      <c r="G21" s="142">
        <v>-0.10890107326178255</v>
      </c>
    </row>
    <row r="22" spans="2:7" ht="15" customHeight="1" x14ac:dyDescent="0.25">
      <c r="B22" s="67" t="str">
        <f>'Nacionalidad-Zona (datos)'!B22</f>
        <v>Irlanda</v>
      </c>
      <c r="C22" s="141">
        <v>5.7165073148254919E-2</v>
      </c>
      <c r="D22" s="142">
        <v>0.98461538461538467</v>
      </c>
      <c r="E22" s="142">
        <v>-2.6155187445510042E-2</v>
      </c>
      <c r="F22" s="142">
        <v>6.2511768028619796E-2</v>
      </c>
      <c r="G22" s="142">
        <v>1.8477377404497508E-2</v>
      </c>
    </row>
    <row r="23" spans="2:7" ht="15" customHeight="1" x14ac:dyDescent="0.25">
      <c r="B23" s="67" t="str">
        <f>'Nacionalidad-Zona (datos)'!B23</f>
        <v>Suiza</v>
      </c>
      <c r="C23" s="141">
        <v>0.13469318948078213</v>
      </c>
      <c r="D23" s="142">
        <v>-8.9686098654708779E-3</v>
      </c>
      <c r="E23" s="142">
        <v>0.14492753623188404</v>
      </c>
      <c r="F23" s="142">
        <v>0.16000474439568269</v>
      </c>
      <c r="G23" s="142">
        <v>1.8814878892733589E-2</v>
      </c>
    </row>
    <row r="24" spans="2:7" ht="15" customHeight="1" x14ac:dyDescent="0.25">
      <c r="B24" s="67" t="str">
        <f>'Nacionalidad-Zona (datos)'!B24</f>
        <v>Austria</v>
      </c>
      <c r="C24" s="141">
        <v>-6.2331288343558278E-2</v>
      </c>
      <c r="D24" s="142">
        <v>0.59459459459459452</v>
      </c>
      <c r="E24" s="142">
        <v>-0.15189873417721522</v>
      </c>
      <c r="F24" s="142">
        <v>-3.6433894562517222E-2</v>
      </c>
      <c r="G24" s="142">
        <v>-6.8941341434914705E-2</v>
      </c>
    </row>
    <row r="25" spans="2:7" ht="15" customHeight="1" x14ac:dyDescent="0.25">
      <c r="B25" s="67" t="str">
        <f>'Nacionalidad-Zona (datos)'!B25</f>
        <v>Resto de Europa</v>
      </c>
      <c r="C25" s="141">
        <v>2.7468577776809555E-2</v>
      </c>
      <c r="D25" s="142">
        <v>0.23135033050047205</v>
      </c>
      <c r="E25" s="142">
        <v>9.7542997542997556E-2</v>
      </c>
      <c r="F25" s="142">
        <v>1.3301557390677843E-2</v>
      </c>
      <c r="G25" s="142">
        <v>-6.2489430069338714E-2</v>
      </c>
    </row>
    <row r="26" spans="2:7" ht="15" customHeight="1" x14ac:dyDescent="0.25">
      <c r="B26" s="67" t="str">
        <f>'Nacionalidad-Zona (datos)'!B26</f>
        <v>Usa</v>
      </c>
      <c r="C26" s="141">
        <v>-1.1708645336963919E-2</v>
      </c>
      <c r="D26" s="142">
        <v>-9.2868988391376472E-2</v>
      </c>
      <c r="E26" s="142">
        <v>-7.5104311543810809E-2</v>
      </c>
      <c r="F26" s="142">
        <v>-0.12393376818866031</v>
      </c>
      <c r="G26" s="142">
        <v>-6.4489795918367343E-2</v>
      </c>
    </row>
    <row r="27" spans="2:7" ht="15" customHeight="1" x14ac:dyDescent="0.25">
      <c r="B27" s="67" t="str">
        <f>'Nacionalidad-Zona (datos)'!B27</f>
        <v>Resto de América</v>
      </c>
      <c r="C27" s="141">
        <v>-0.13002900744103918</v>
      </c>
      <c r="D27" s="142">
        <v>-0.22683858643744026</v>
      </c>
      <c r="E27" s="142">
        <v>9.0694006309148367E-2</v>
      </c>
      <c r="F27" s="142">
        <v>-8.4629744866210332E-2</v>
      </c>
      <c r="G27" s="142">
        <v>-0.17397660818713445</v>
      </c>
    </row>
    <row r="28" spans="2:7" ht="15" customHeight="1" x14ac:dyDescent="0.25">
      <c r="B28" s="67" t="str">
        <f>'Nacionalidad-Zona (datos)'!B28</f>
        <v>Resto del Mundo</v>
      </c>
      <c r="C28" s="141">
        <v>-7.482579953546542E-2</v>
      </c>
      <c r="D28" s="142">
        <v>-0.10534274193548387</v>
      </c>
      <c r="E28" s="142">
        <v>0.20034843205574915</v>
      </c>
      <c r="F28" s="142">
        <v>-0.41808331776573882</v>
      </c>
      <c r="G28" s="142">
        <v>-0.17608217168011742</v>
      </c>
    </row>
    <row r="29" spans="2:7" ht="15" customHeight="1" x14ac:dyDescent="0.25">
      <c r="B29" s="95" t="s">
        <v>141</v>
      </c>
      <c r="C29" s="143">
        <v>2.2851946869630879E-3</v>
      </c>
      <c r="D29" s="143">
        <v>0.19360371267150933</v>
      </c>
      <c r="E29" s="143">
        <v>-1.9919227474314183E-2</v>
      </c>
      <c r="F29" s="143">
        <v>8.5155319469354396E-4</v>
      </c>
      <c r="G29" s="143">
        <v>-1.011867051048454E-2</v>
      </c>
    </row>
    <row r="30" spans="2:7" ht="15" customHeight="1" x14ac:dyDescent="0.25">
      <c r="B30" s="138" t="s">
        <v>96</v>
      </c>
      <c r="C30" s="144">
        <v>-8.3506019392231012E-3</v>
      </c>
      <c r="D30" s="144">
        <v>1.6020578545963282E-3</v>
      </c>
      <c r="E30" s="144">
        <v>7.6585624147693654E-3</v>
      </c>
      <c r="F30" s="144">
        <v>-1.6648744940765958E-2</v>
      </c>
      <c r="G30" s="144">
        <v>-3.1393240873115458E-3</v>
      </c>
    </row>
    <row r="31" spans="2:7" ht="15" customHeight="1" x14ac:dyDescent="0.25">
      <c r="B31" s="223" t="s">
        <v>59</v>
      </c>
      <c r="C31" s="226"/>
      <c r="D31" s="226"/>
      <c r="E31" s="226"/>
      <c r="F31" s="226"/>
      <c r="G31" s="22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32" customWidth="1"/>
    <col min="2" max="2" width="20.7109375" style="132" customWidth="1"/>
    <col min="3" max="7" width="10.7109375" style="132" customWidth="1"/>
    <col min="8" max="256" width="11.42578125" style="132"/>
    <col min="257" max="257" width="13.5703125" style="132" customWidth="1"/>
    <col min="258" max="258" width="23.7109375" style="132" customWidth="1"/>
    <col min="259" max="263" width="10.7109375" style="132" customWidth="1"/>
    <col min="264" max="512" width="11.42578125" style="132"/>
    <col min="513" max="513" width="13.5703125" style="132" customWidth="1"/>
    <col min="514" max="514" width="23.7109375" style="132" customWidth="1"/>
    <col min="515" max="519" width="10.7109375" style="132" customWidth="1"/>
    <col min="520" max="768" width="11.42578125" style="132"/>
    <col min="769" max="769" width="13.5703125" style="132" customWidth="1"/>
    <col min="770" max="770" width="23.7109375" style="132" customWidth="1"/>
    <col min="771" max="775" width="10.7109375" style="132" customWidth="1"/>
    <col min="776" max="1024" width="11.42578125" style="132"/>
    <col min="1025" max="1025" width="13.5703125" style="132" customWidth="1"/>
    <col min="1026" max="1026" width="23.7109375" style="132" customWidth="1"/>
    <col min="1027" max="1031" width="10.7109375" style="132" customWidth="1"/>
    <col min="1032" max="1280" width="11.42578125" style="132"/>
    <col min="1281" max="1281" width="13.5703125" style="132" customWidth="1"/>
    <col min="1282" max="1282" width="23.7109375" style="132" customWidth="1"/>
    <col min="1283" max="1287" width="10.7109375" style="132" customWidth="1"/>
    <col min="1288" max="1536" width="11.42578125" style="132"/>
    <col min="1537" max="1537" width="13.5703125" style="132" customWidth="1"/>
    <col min="1538" max="1538" width="23.7109375" style="132" customWidth="1"/>
    <col min="1539" max="1543" width="10.7109375" style="132" customWidth="1"/>
    <col min="1544" max="1792" width="11.42578125" style="132"/>
    <col min="1793" max="1793" width="13.5703125" style="132" customWidth="1"/>
    <col min="1794" max="1794" width="23.7109375" style="132" customWidth="1"/>
    <col min="1795" max="1799" width="10.7109375" style="132" customWidth="1"/>
    <col min="1800" max="2048" width="11.42578125" style="132"/>
    <col min="2049" max="2049" width="13.5703125" style="132" customWidth="1"/>
    <col min="2050" max="2050" width="23.7109375" style="132" customWidth="1"/>
    <col min="2051" max="2055" width="10.7109375" style="132" customWidth="1"/>
    <col min="2056" max="2304" width="11.42578125" style="132"/>
    <col min="2305" max="2305" width="13.5703125" style="132" customWidth="1"/>
    <col min="2306" max="2306" width="23.7109375" style="132" customWidth="1"/>
    <col min="2307" max="2311" width="10.7109375" style="132" customWidth="1"/>
    <col min="2312" max="2560" width="11.42578125" style="132"/>
    <col min="2561" max="2561" width="13.5703125" style="132" customWidth="1"/>
    <col min="2562" max="2562" width="23.7109375" style="132" customWidth="1"/>
    <col min="2563" max="2567" width="10.7109375" style="132" customWidth="1"/>
    <col min="2568" max="2816" width="11.42578125" style="132"/>
    <col min="2817" max="2817" width="13.5703125" style="132" customWidth="1"/>
    <col min="2818" max="2818" width="23.7109375" style="132" customWidth="1"/>
    <col min="2819" max="2823" width="10.7109375" style="132" customWidth="1"/>
    <col min="2824" max="3072" width="11.42578125" style="132"/>
    <col min="3073" max="3073" width="13.5703125" style="132" customWidth="1"/>
    <col min="3074" max="3074" width="23.7109375" style="132" customWidth="1"/>
    <col min="3075" max="3079" width="10.7109375" style="132" customWidth="1"/>
    <col min="3080" max="3328" width="11.42578125" style="132"/>
    <col min="3329" max="3329" width="13.5703125" style="132" customWidth="1"/>
    <col min="3330" max="3330" width="23.7109375" style="132" customWidth="1"/>
    <col min="3331" max="3335" width="10.7109375" style="132" customWidth="1"/>
    <col min="3336" max="3584" width="11.42578125" style="132"/>
    <col min="3585" max="3585" width="13.5703125" style="132" customWidth="1"/>
    <col min="3586" max="3586" width="23.7109375" style="132" customWidth="1"/>
    <col min="3587" max="3591" width="10.7109375" style="132" customWidth="1"/>
    <col min="3592" max="3840" width="11.42578125" style="132"/>
    <col min="3841" max="3841" width="13.5703125" style="132" customWidth="1"/>
    <col min="3842" max="3842" width="23.7109375" style="132" customWidth="1"/>
    <col min="3843" max="3847" width="10.7109375" style="132" customWidth="1"/>
    <col min="3848" max="4096" width="11.42578125" style="132"/>
    <col min="4097" max="4097" width="13.5703125" style="132" customWidth="1"/>
    <col min="4098" max="4098" width="23.7109375" style="132" customWidth="1"/>
    <col min="4099" max="4103" width="10.7109375" style="132" customWidth="1"/>
    <col min="4104" max="4352" width="11.42578125" style="132"/>
    <col min="4353" max="4353" width="13.5703125" style="132" customWidth="1"/>
    <col min="4354" max="4354" width="23.7109375" style="132" customWidth="1"/>
    <col min="4355" max="4359" width="10.7109375" style="132" customWidth="1"/>
    <col min="4360" max="4608" width="11.42578125" style="132"/>
    <col min="4609" max="4609" width="13.5703125" style="132" customWidth="1"/>
    <col min="4610" max="4610" width="23.7109375" style="132" customWidth="1"/>
    <col min="4611" max="4615" width="10.7109375" style="132" customWidth="1"/>
    <col min="4616" max="4864" width="11.42578125" style="132"/>
    <col min="4865" max="4865" width="13.5703125" style="132" customWidth="1"/>
    <col min="4866" max="4866" width="23.7109375" style="132" customWidth="1"/>
    <col min="4867" max="4871" width="10.7109375" style="132" customWidth="1"/>
    <col min="4872" max="5120" width="11.42578125" style="132"/>
    <col min="5121" max="5121" width="13.5703125" style="132" customWidth="1"/>
    <col min="5122" max="5122" width="23.7109375" style="132" customWidth="1"/>
    <col min="5123" max="5127" width="10.7109375" style="132" customWidth="1"/>
    <col min="5128" max="5376" width="11.42578125" style="132"/>
    <col min="5377" max="5377" width="13.5703125" style="132" customWidth="1"/>
    <col min="5378" max="5378" width="23.7109375" style="132" customWidth="1"/>
    <col min="5379" max="5383" width="10.7109375" style="132" customWidth="1"/>
    <col min="5384" max="5632" width="11.42578125" style="132"/>
    <col min="5633" max="5633" width="13.5703125" style="132" customWidth="1"/>
    <col min="5634" max="5634" width="23.7109375" style="132" customWidth="1"/>
    <col min="5635" max="5639" width="10.7109375" style="132" customWidth="1"/>
    <col min="5640" max="5888" width="11.42578125" style="132"/>
    <col min="5889" max="5889" width="13.5703125" style="132" customWidth="1"/>
    <col min="5890" max="5890" width="23.7109375" style="132" customWidth="1"/>
    <col min="5891" max="5895" width="10.7109375" style="132" customWidth="1"/>
    <col min="5896" max="6144" width="11.42578125" style="132"/>
    <col min="6145" max="6145" width="13.5703125" style="132" customWidth="1"/>
    <col min="6146" max="6146" width="23.7109375" style="132" customWidth="1"/>
    <col min="6147" max="6151" width="10.7109375" style="132" customWidth="1"/>
    <col min="6152" max="6400" width="11.42578125" style="132"/>
    <col min="6401" max="6401" width="13.5703125" style="132" customWidth="1"/>
    <col min="6402" max="6402" width="23.7109375" style="132" customWidth="1"/>
    <col min="6403" max="6407" width="10.7109375" style="132" customWidth="1"/>
    <col min="6408" max="6656" width="11.42578125" style="132"/>
    <col min="6657" max="6657" width="13.5703125" style="132" customWidth="1"/>
    <col min="6658" max="6658" width="23.7109375" style="132" customWidth="1"/>
    <col min="6659" max="6663" width="10.7109375" style="132" customWidth="1"/>
    <col min="6664" max="6912" width="11.42578125" style="132"/>
    <col min="6913" max="6913" width="13.5703125" style="132" customWidth="1"/>
    <col min="6914" max="6914" width="23.7109375" style="132" customWidth="1"/>
    <col min="6915" max="6919" width="10.7109375" style="132" customWidth="1"/>
    <col min="6920" max="7168" width="11.42578125" style="132"/>
    <col min="7169" max="7169" width="13.5703125" style="132" customWidth="1"/>
    <col min="7170" max="7170" width="23.7109375" style="132" customWidth="1"/>
    <col min="7171" max="7175" width="10.7109375" style="132" customWidth="1"/>
    <col min="7176" max="7424" width="11.42578125" style="132"/>
    <col min="7425" max="7425" width="13.5703125" style="132" customWidth="1"/>
    <col min="7426" max="7426" width="23.7109375" style="132" customWidth="1"/>
    <col min="7427" max="7431" width="10.7109375" style="132" customWidth="1"/>
    <col min="7432" max="7680" width="11.42578125" style="132"/>
    <col min="7681" max="7681" width="13.5703125" style="132" customWidth="1"/>
    <col min="7682" max="7682" width="23.7109375" style="132" customWidth="1"/>
    <col min="7683" max="7687" width="10.7109375" style="132" customWidth="1"/>
    <col min="7688" max="7936" width="11.42578125" style="132"/>
    <col min="7937" max="7937" width="13.5703125" style="132" customWidth="1"/>
    <col min="7938" max="7938" width="23.7109375" style="132" customWidth="1"/>
    <col min="7939" max="7943" width="10.7109375" style="132" customWidth="1"/>
    <col min="7944" max="8192" width="11.42578125" style="132"/>
    <col min="8193" max="8193" width="13.5703125" style="132" customWidth="1"/>
    <col min="8194" max="8194" width="23.7109375" style="132" customWidth="1"/>
    <col min="8195" max="8199" width="10.7109375" style="132" customWidth="1"/>
    <col min="8200" max="8448" width="11.42578125" style="132"/>
    <col min="8449" max="8449" width="13.5703125" style="132" customWidth="1"/>
    <col min="8450" max="8450" width="23.7109375" style="132" customWidth="1"/>
    <col min="8451" max="8455" width="10.7109375" style="132" customWidth="1"/>
    <col min="8456" max="8704" width="11.42578125" style="132"/>
    <col min="8705" max="8705" width="13.5703125" style="132" customWidth="1"/>
    <col min="8706" max="8706" width="23.7109375" style="132" customWidth="1"/>
    <col min="8707" max="8711" width="10.7109375" style="132" customWidth="1"/>
    <col min="8712" max="8960" width="11.42578125" style="132"/>
    <col min="8961" max="8961" width="13.5703125" style="132" customWidth="1"/>
    <col min="8962" max="8962" width="23.7109375" style="132" customWidth="1"/>
    <col min="8963" max="8967" width="10.7109375" style="132" customWidth="1"/>
    <col min="8968" max="9216" width="11.42578125" style="132"/>
    <col min="9217" max="9217" width="13.5703125" style="132" customWidth="1"/>
    <col min="9218" max="9218" width="23.7109375" style="132" customWidth="1"/>
    <col min="9219" max="9223" width="10.7109375" style="132" customWidth="1"/>
    <col min="9224" max="9472" width="11.42578125" style="132"/>
    <col min="9473" max="9473" width="13.5703125" style="132" customWidth="1"/>
    <col min="9474" max="9474" width="23.7109375" style="132" customWidth="1"/>
    <col min="9475" max="9479" width="10.7109375" style="132" customWidth="1"/>
    <col min="9480" max="9728" width="11.42578125" style="132"/>
    <col min="9729" max="9729" width="13.5703125" style="132" customWidth="1"/>
    <col min="9730" max="9730" width="23.7109375" style="132" customWidth="1"/>
    <col min="9731" max="9735" width="10.7109375" style="132" customWidth="1"/>
    <col min="9736" max="9984" width="11.42578125" style="132"/>
    <col min="9985" max="9985" width="13.5703125" style="132" customWidth="1"/>
    <col min="9986" max="9986" width="23.7109375" style="132" customWidth="1"/>
    <col min="9987" max="9991" width="10.7109375" style="132" customWidth="1"/>
    <col min="9992" max="10240" width="11.42578125" style="132"/>
    <col min="10241" max="10241" width="13.5703125" style="132" customWidth="1"/>
    <col min="10242" max="10242" width="23.7109375" style="132" customWidth="1"/>
    <col min="10243" max="10247" width="10.7109375" style="132" customWidth="1"/>
    <col min="10248" max="10496" width="11.42578125" style="132"/>
    <col min="10497" max="10497" width="13.5703125" style="132" customWidth="1"/>
    <col min="10498" max="10498" width="23.7109375" style="132" customWidth="1"/>
    <col min="10499" max="10503" width="10.7109375" style="132" customWidth="1"/>
    <col min="10504" max="10752" width="11.42578125" style="132"/>
    <col min="10753" max="10753" width="13.5703125" style="132" customWidth="1"/>
    <col min="10754" max="10754" width="23.7109375" style="132" customWidth="1"/>
    <col min="10755" max="10759" width="10.7109375" style="132" customWidth="1"/>
    <col min="10760" max="11008" width="11.42578125" style="132"/>
    <col min="11009" max="11009" width="13.5703125" style="132" customWidth="1"/>
    <col min="11010" max="11010" width="23.7109375" style="132" customWidth="1"/>
    <col min="11011" max="11015" width="10.7109375" style="132" customWidth="1"/>
    <col min="11016" max="11264" width="11.42578125" style="132"/>
    <col min="11265" max="11265" width="13.5703125" style="132" customWidth="1"/>
    <col min="11266" max="11266" width="23.7109375" style="132" customWidth="1"/>
    <col min="11267" max="11271" width="10.7109375" style="132" customWidth="1"/>
    <col min="11272" max="11520" width="11.42578125" style="132"/>
    <col min="11521" max="11521" width="13.5703125" style="132" customWidth="1"/>
    <col min="11522" max="11522" width="23.7109375" style="132" customWidth="1"/>
    <col min="11523" max="11527" width="10.7109375" style="132" customWidth="1"/>
    <col min="11528" max="11776" width="11.42578125" style="132"/>
    <col min="11777" max="11777" width="13.5703125" style="132" customWidth="1"/>
    <col min="11778" max="11778" width="23.7109375" style="132" customWidth="1"/>
    <col min="11779" max="11783" width="10.7109375" style="132" customWidth="1"/>
    <col min="11784" max="12032" width="11.42578125" style="132"/>
    <col min="12033" max="12033" width="13.5703125" style="132" customWidth="1"/>
    <col min="12034" max="12034" width="23.7109375" style="132" customWidth="1"/>
    <col min="12035" max="12039" width="10.7109375" style="132" customWidth="1"/>
    <col min="12040" max="12288" width="11.42578125" style="132"/>
    <col min="12289" max="12289" width="13.5703125" style="132" customWidth="1"/>
    <col min="12290" max="12290" width="23.7109375" style="132" customWidth="1"/>
    <col min="12291" max="12295" width="10.7109375" style="132" customWidth="1"/>
    <col min="12296" max="12544" width="11.42578125" style="132"/>
    <col min="12545" max="12545" width="13.5703125" style="132" customWidth="1"/>
    <col min="12546" max="12546" width="23.7109375" style="132" customWidth="1"/>
    <col min="12547" max="12551" width="10.7109375" style="132" customWidth="1"/>
    <col min="12552" max="12800" width="11.42578125" style="132"/>
    <col min="12801" max="12801" width="13.5703125" style="132" customWidth="1"/>
    <col min="12802" max="12802" width="23.7109375" style="132" customWidth="1"/>
    <col min="12803" max="12807" width="10.7109375" style="132" customWidth="1"/>
    <col min="12808" max="13056" width="11.42578125" style="132"/>
    <col min="13057" max="13057" width="13.5703125" style="132" customWidth="1"/>
    <col min="13058" max="13058" width="23.7109375" style="132" customWidth="1"/>
    <col min="13059" max="13063" width="10.7109375" style="132" customWidth="1"/>
    <col min="13064" max="13312" width="11.42578125" style="132"/>
    <col min="13313" max="13313" width="13.5703125" style="132" customWidth="1"/>
    <col min="13314" max="13314" width="23.7109375" style="132" customWidth="1"/>
    <col min="13315" max="13319" width="10.7109375" style="132" customWidth="1"/>
    <col min="13320" max="13568" width="11.42578125" style="132"/>
    <col min="13569" max="13569" width="13.5703125" style="132" customWidth="1"/>
    <col min="13570" max="13570" width="23.7109375" style="132" customWidth="1"/>
    <col min="13571" max="13575" width="10.7109375" style="132" customWidth="1"/>
    <col min="13576" max="13824" width="11.42578125" style="132"/>
    <col min="13825" max="13825" width="13.5703125" style="132" customWidth="1"/>
    <col min="13826" max="13826" width="23.7109375" style="132" customWidth="1"/>
    <col min="13827" max="13831" width="10.7109375" style="132" customWidth="1"/>
    <col min="13832" max="14080" width="11.42578125" style="132"/>
    <col min="14081" max="14081" width="13.5703125" style="132" customWidth="1"/>
    <col min="14082" max="14082" width="23.7109375" style="132" customWidth="1"/>
    <col min="14083" max="14087" width="10.7109375" style="132" customWidth="1"/>
    <col min="14088" max="14336" width="11.42578125" style="132"/>
    <col min="14337" max="14337" width="13.5703125" style="132" customWidth="1"/>
    <col min="14338" max="14338" width="23.7109375" style="132" customWidth="1"/>
    <col min="14339" max="14343" width="10.7109375" style="132" customWidth="1"/>
    <col min="14344" max="14592" width="11.42578125" style="132"/>
    <col min="14593" max="14593" width="13.5703125" style="132" customWidth="1"/>
    <col min="14594" max="14594" width="23.7109375" style="132" customWidth="1"/>
    <col min="14595" max="14599" width="10.7109375" style="132" customWidth="1"/>
    <col min="14600" max="14848" width="11.42578125" style="132"/>
    <col min="14849" max="14849" width="13.5703125" style="132" customWidth="1"/>
    <col min="14850" max="14850" width="23.7109375" style="132" customWidth="1"/>
    <col min="14851" max="14855" width="10.7109375" style="132" customWidth="1"/>
    <col min="14856" max="15104" width="11.42578125" style="132"/>
    <col min="15105" max="15105" width="13.5703125" style="132" customWidth="1"/>
    <col min="15106" max="15106" width="23.7109375" style="132" customWidth="1"/>
    <col min="15107" max="15111" width="10.7109375" style="132" customWidth="1"/>
    <col min="15112" max="15360" width="11.42578125" style="132"/>
    <col min="15361" max="15361" width="13.5703125" style="132" customWidth="1"/>
    <col min="15362" max="15362" width="23.7109375" style="132" customWidth="1"/>
    <col min="15363" max="15367" width="10.7109375" style="132" customWidth="1"/>
    <col min="15368" max="15616" width="11.42578125" style="132"/>
    <col min="15617" max="15617" width="13.5703125" style="132" customWidth="1"/>
    <col min="15618" max="15618" width="23.7109375" style="132" customWidth="1"/>
    <col min="15619" max="15623" width="10.7109375" style="132" customWidth="1"/>
    <col min="15624" max="15872" width="11.42578125" style="132"/>
    <col min="15873" max="15873" width="13.5703125" style="132" customWidth="1"/>
    <col min="15874" max="15874" width="23.7109375" style="132" customWidth="1"/>
    <col min="15875" max="15879" width="10.7109375" style="132" customWidth="1"/>
    <col min="15880" max="16128" width="11.42578125" style="132"/>
    <col min="16129" max="16129" width="13.5703125" style="132" customWidth="1"/>
    <col min="16130" max="16130" width="23.7109375" style="132" customWidth="1"/>
    <col min="16131" max="16135" width="10.7109375" style="132" customWidth="1"/>
    <col min="16136" max="16384" width="11.42578125" style="132"/>
  </cols>
  <sheetData>
    <row r="1" spans="2:10" ht="15" customHeight="1" x14ac:dyDescent="0.25">
      <c r="B1" s="133"/>
    </row>
    <row r="2" spans="2:10" ht="15" customHeight="1" x14ac:dyDescent="0.25">
      <c r="B2" s="133"/>
    </row>
    <row r="3" spans="2:10" ht="15" customHeight="1" x14ac:dyDescent="0.25">
      <c r="B3" s="133"/>
    </row>
    <row r="4" spans="2:10" ht="15" customHeight="1" x14ac:dyDescent="0.25">
      <c r="B4" s="133"/>
    </row>
    <row r="5" spans="2:10" ht="36" customHeight="1" x14ac:dyDescent="0.25">
      <c r="B5" s="225" t="s">
        <v>143</v>
      </c>
      <c r="C5" s="225"/>
      <c r="D5" s="225"/>
      <c r="E5" s="225"/>
      <c r="F5" s="225"/>
      <c r="G5" s="225"/>
    </row>
    <row r="6" spans="2:10" ht="18" customHeight="1" x14ac:dyDescent="0.25">
      <c r="B6" s="225" t="str">
        <f>actualizaciones!A2</f>
        <v>I semestre 2013</v>
      </c>
      <c r="C6" s="225"/>
      <c r="D6" s="225"/>
      <c r="E6" s="225"/>
      <c r="F6" s="225"/>
      <c r="G6" s="225"/>
      <c r="J6" s="145"/>
    </row>
    <row r="7" spans="2:10" ht="30" customHeight="1" x14ac:dyDescent="0.25">
      <c r="B7" s="59" t="s">
        <v>119</v>
      </c>
      <c r="C7" s="93" t="s">
        <v>96</v>
      </c>
      <c r="D7" s="93" t="s">
        <v>30</v>
      </c>
      <c r="E7" s="93" t="s">
        <v>29</v>
      </c>
      <c r="F7" s="93" t="s">
        <v>27</v>
      </c>
      <c r="G7" s="93" t="s">
        <v>28</v>
      </c>
    </row>
    <row r="8" spans="2:10" ht="15" customHeight="1" x14ac:dyDescent="0.2">
      <c r="B8" s="67" t="str">
        <f>'Nacionalidad-Zona (datos)'!B8</f>
        <v>Reino Unido</v>
      </c>
      <c r="C8" s="141">
        <f>'Nacionalidad-Zona (datos)'!C8/'Nacionalidad-Zona (datos)'!C$30</f>
        <v>0.32002948163007866</v>
      </c>
      <c r="D8" s="142">
        <f>'Nacionalidad-Zona (datos)'!D8/'Nacionalidad-Zona (datos)'!D$30</f>
        <v>3.6878505936155354E-2</v>
      </c>
      <c r="E8" s="142">
        <f>'Nacionalidad-Zona (datos)'!E8/'Nacionalidad-Zona (datos)'!E$30</f>
        <v>7.7629887095543124E-2</v>
      </c>
      <c r="F8" s="142">
        <f>'Nacionalidad-Zona (datos)'!F8/'Nacionalidad-Zona (datos)'!F$30</f>
        <v>0.34410807436800572</v>
      </c>
      <c r="G8" s="142">
        <f>'Nacionalidad-Zona (datos)'!G8/'Nacionalidad-Zona (datos)'!G$30</f>
        <v>0.43199036016322667</v>
      </c>
    </row>
    <row r="9" spans="2:10" ht="15" customHeight="1" x14ac:dyDescent="0.2">
      <c r="B9" s="67" t="str">
        <f>'Nacionalidad-Zona (datos)'!B9</f>
        <v>España</v>
      </c>
      <c r="C9" s="141">
        <f>'Nacionalidad-Zona (datos)'!C9/'Nacionalidad-Zona (datos)'!C$30</f>
        <v>0.22464153304476409</v>
      </c>
      <c r="D9" s="142">
        <f>'Nacionalidad-Zona (datos)'!D9/'Nacionalidad-Zona (datos)'!D$30</f>
        <v>0.73347000382977767</v>
      </c>
      <c r="E9" s="142">
        <f>'Nacionalidad-Zona (datos)'!E9/'Nacionalidad-Zona (datos)'!E$30</f>
        <v>0.50629986907075464</v>
      </c>
      <c r="F9" s="142">
        <f>'Nacionalidad-Zona (datos)'!F9/'Nacionalidad-Zona (datos)'!F$30</f>
        <v>0.14226178044871418</v>
      </c>
      <c r="G9" s="142">
        <f>'Nacionalidad-Zona (datos)'!G9/'Nacionalidad-Zona (datos)'!G$30</f>
        <v>0.105993849429298</v>
      </c>
    </row>
    <row r="10" spans="2:10" ht="15" customHeight="1" x14ac:dyDescent="0.2">
      <c r="B10" s="67" t="str">
        <f>'Nacionalidad-Zona (datos)'!B10</f>
        <v>Países Nórdicos</v>
      </c>
      <c r="C10" s="141">
        <f>'Nacionalidad-Zona (datos)'!C10/'Nacionalidad-Zona (datos)'!C$30</f>
        <v>0.11148518753989328</v>
      </c>
      <c r="D10" s="142">
        <f>'Nacionalidad-Zona (datos)'!D10/'Nacionalidad-Zona (datos)'!D$30</f>
        <v>2.9590664353781344E-2</v>
      </c>
      <c r="E10" s="142">
        <f>'Nacionalidad-Zona (datos)'!E10/'Nacionalidad-Zona (datos)'!E$30</f>
        <v>8.3533445670234435E-2</v>
      </c>
      <c r="F10" s="142">
        <f>'Nacionalidad-Zona (datos)'!F10/'Nacionalidad-Zona (datos)'!F$30</f>
        <v>0.10196737776046519</v>
      </c>
      <c r="G10" s="142">
        <f>'Nacionalidad-Zona (datos)'!G10/'Nacionalidad-Zona (datos)'!G$30</f>
        <v>0.17096220947424448</v>
      </c>
    </row>
    <row r="11" spans="2:10" ht="15" customHeight="1" x14ac:dyDescent="0.2">
      <c r="B11" s="67" t="str">
        <f>'Nacionalidad-Zona (datos)'!B11</f>
        <v>Suecia</v>
      </c>
      <c r="C11" s="141">
        <f>'Nacionalidad-Zona (datos)'!C11/'Nacionalidad-Zona (datos)'!C$30</f>
        <v>3.9709856386306842E-2</v>
      </c>
      <c r="D11" s="142">
        <f>'Nacionalidad-Zona (datos)'!D11/'Nacionalidad-Zona (datos)'!D$30</f>
        <v>1.0227759129514069E-2</v>
      </c>
      <c r="E11" s="142">
        <f>'Nacionalidad-Zona (datos)'!E11/'Nacionalidad-Zona (datos)'!E$30</f>
        <v>2.2994815671584831E-2</v>
      </c>
      <c r="F11" s="142">
        <f>'Nacionalidad-Zona (datos)'!F11/'Nacionalidad-Zona (datos)'!F$30</f>
        <v>3.9470750977939742E-2</v>
      </c>
      <c r="G11" s="142">
        <f>'Nacionalidad-Zona (datos)'!G11/'Nacionalidad-Zona (datos)'!G$30</f>
        <v>6.0728014666745517E-2</v>
      </c>
    </row>
    <row r="12" spans="2:10" ht="15" customHeight="1" x14ac:dyDescent="0.2">
      <c r="B12" s="67" t="str">
        <f>'Nacionalidad-Zona (datos)'!B12</f>
        <v>Finlandia</v>
      </c>
      <c r="C12" s="141">
        <f>'Nacionalidad-Zona (datos)'!C12/'Nacionalidad-Zona (datos)'!C$30</f>
        <v>2.6203605616805202E-2</v>
      </c>
      <c r="D12" s="142">
        <f>'Nacionalidad-Zona (datos)'!D12/'Nacionalidad-Zona (datos)'!D$30</f>
        <v>6.2177566514226498E-3</v>
      </c>
      <c r="E12" s="142">
        <f>'Nacionalidad-Zona (datos)'!E12/'Nacionalidad-Zona (datos)'!E$30</f>
        <v>3.7168053264130668E-2</v>
      </c>
      <c r="F12" s="142">
        <f>'Nacionalidad-Zona (datos)'!F12/'Nacionalidad-Zona (datos)'!F$30</f>
        <v>2.040473916522547E-2</v>
      </c>
      <c r="G12" s="142">
        <f>'Nacionalidad-Zona (datos)'!G12/'Nacionalidad-Zona (datos)'!G$30</f>
        <v>3.376012774262227E-2</v>
      </c>
    </row>
    <row r="13" spans="2:10" ht="15" customHeight="1" x14ac:dyDescent="0.2">
      <c r="B13" s="67" t="str">
        <f>'Nacionalidad-Zona (datos)'!B13</f>
        <v>Noruega</v>
      </c>
      <c r="C13" s="141">
        <f>'Nacionalidad-Zona (datos)'!C13/'Nacionalidad-Zona (datos)'!C$30</f>
        <v>2.5702720453553197E-2</v>
      </c>
      <c r="D13" s="142">
        <f>'Nacionalidad-Zona (datos)'!D13/'Nacionalidad-Zona (datos)'!D$30</f>
        <v>8.1777016828493542E-3</v>
      </c>
      <c r="E13" s="142">
        <f>'Nacionalidad-Zona (datos)'!E13/'Nacionalidad-Zona (datos)'!E$30</f>
        <v>1.4067554793595623E-2</v>
      </c>
      <c r="F13" s="142">
        <f>'Nacionalidad-Zona (datos)'!F13/'Nacionalidad-Zona (datos)'!F$30</f>
        <v>2.1163859758630155E-2</v>
      </c>
      <c r="G13" s="142">
        <f>'Nacionalidad-Zona (datos)'!G13/'Nacionalidad-Zona (datos)'!G$30</f>
        <v>4.5703471524040452E-2</v>
      </c>
    </row>
    <row r="14" spans="2:10" ht="15" customHeight="1" x14ac:dyDescent="0.2">
      <c r="B14" s="67" t="str">
        <f>'Nacionalidad-Zona (datos)'!B14</f>
        <v>Dinamarca</v>
      </c>
      <c r="C14" s="141">
        <f>'Nacionalidad-Zona (datos)'!C14/'Nacionalidad-Zona (datos)'!C$30</f>
        <v>1.9869005083228038E-2</v>
      </c>
      <c r="D14" s="142">
        <f>'Nacionalidad-Zona (datos)'!D14/'Nacionalidad-Zona (datos)'!D$30</f>
        <v>4.9674468899952688E-3</v>
      </c>
      <c r="E14" s="142">
        <f>'Nacionalidad-Zona (datos)'!E14/'Nacionalidad-Zona (datos)'!E$30</f>
        <v>9.3030219409233148E-3</v>
      </c>
      <c r="F14" s="142">
        <f>'Nacionalidad-Zona (datos)'!F14/'Nacionalidad-Zona (datos)'!F$30</f>
        <v>2.0928027858669814E-2</v>
      </c>
      <c r="G14" s="142">
        <f>'Nacionalidad-Zona (datos)'!G14/'Nacionalidad-Zona (datos)'!G$30</f>
        <v>3.0770595540836242E-2</v>
      </c>
    </row>
    <row r="15" spans="2:10" ht="15" customHeight="1" x14ac:dyDescent="0.2">
      <c r="B15" s="67" t="str">
        <f>'Nacionalidad-Zona (datos)'!B15</f>
        <v>Alemania</v>
      </c>
      <c r="C15" s="141">
        <f>'Nacionalidad-Zona (datos)'!C15/'Nacionalidad-Zona (datos)'!C$30</f>
        <v>0.11177639007188458</v>
      </c>
      <c r="D15" s="142">
        <f>'Nacionalidad-Zona (datos)'!D15/'Nacionalidad-Zona (datos)'!D$30</f>
        <v>3.3578138728063256E-2</v>
      </c>
      <c r="E15" s="142">
        <f>'Nacionalidad-Zona (datos)'!E15/'Nacionalidad-Zona (datos)'!E$30</f>
        <v>0.23005971078140688</v>
      </c>
      <c r="F15" s="142">
        <f>'Nacionalidad-Zona (datos)'!F15/'Nacionalidad-Zona (datos)'!F$30</f>
        <v>0.12326381963200837</v>
      </c>
      <c r="G15" s="142">
        <f>'Nacionalidad-Zona (datos)'!G15/'Nacionalidad-Zona (datos)'!G$30</f>
        <v>5.2729315749009402E-2</v>
      </c>
    </row>
    <row r="16" spans="2:10" ht="15" customHeight="1" x14ac:dyDescent="0.2">
      <c r="B16" s="67" t="str">
        <f>'Nacionalidad-Zona (datos)'!B16</f>
        <v>Francia</v>
      </c>
      <c r="C16" s="141">
        <f>'Nacionalidad-Zona (datos)'!C16/'Nacionalidad-Zona (datos)'!C$30</f>
        <v>3.2821844980244028E-2</v>
      </c>
      <c r="D16" s="142">
        <f>'Nacionalidad-Zona (datos)'!D16/'Nacionalidad-Zona (datos)'!D$30</f>
        <v>3.100993489377999E-2</v>
      </c>
      <c r="E16" s="142">
        <f>'Nacionalidad-Zona (datos)'!E16/'Nacionalidad-Zona (datos)'!E$30</f>
        <v>2.9189001943389248E-2</v>
      </c>
      <c r="F16" s="142">
        <f>'Nacionalidad-Zona (datos)'!F16/'Nacionalidad-Zona (datos)'!F$30</f>
        <v>3.4669635880239635E-2</v>
      </c>
      <c r="G16" s="142">
        <f>'Nacionalidad-Zona (datos)'!G16/'Nacionalidad-Zona (datos)'!G$30</f>
        <v>2.2848778756875038E-2</v>
      </c>
    </row>
    <row r="17" spans="2:11" ht="15" customHeight="1" x14ac:dyDescent="0.2">
      <c r="B17" s="67" t="str">
        <f>'Nacionalidad-Zona (datos)'!B17</f>
        <v>Holanda</v>
      </c>
      <c r="C17" s="141">
        <f>'Nacionalidad-Zona (datos)'!C17/'Nacionalidad-Zona (datos)'!C$30</f>
        <v>3.1429283377041727E-2</v>
      </c>
      <c r="D17" s="142">
        <f>'Nacionalidad-Zona (datos)'!D17/'Nacionalidad-Zona (datos)'!D$30</f>
        <v>6.3979814818986682E-3</v>
      </c>
      <c r="E17" s="142">
        <f>'Nacionalidad-Zona (datos)'!E17/'Nacionalidad-Zona (datos)'!E$30</f>
        <v>6.5728829680426959E-3</v>
      </c>
      <c r="F17" s="142">
        <f>'Nacionalidad-Zona (datos)'!F17/'Nacionalidad-Zona (datos)'!F$30</f>
        <v>4.2098927375507744E-2</v>
      </c>
      <c r="G17" s="142">
        <f>'Nacionalidad-Zona (datos)'!G17/'Nacionalidad-Zona (datos)'!G$30</f>
        <v>4.1180732154473952E-2</v>
      </c>
    </row>
    <row r="18" spans="2:11" ht="15" customHeight="1" x14ac:dyDescent="0.2">
      <c r="B18" s="67" t="str">
        <f>'Nacionalidad-Zona (datos)'!B18</f>
        <v>Rusia</v>
      </c>
      <c r="C18" s="141">
        <f>'Nacionalidad-Zona (datos)'!C18/'Nacionalidad-Zona (datos)'!C$30</f>
        <v>3.4633771845967727E-2</v>
      </c>
      <c r="D18" s="142">
        <f>'Nacionalidad-Zona (datos)'!D18/'Nacionalidad-Zona (datos)'!D$30</f>
        <v>1.0768433620942125E-2</v>
      </c>
      <c r="E18" s="142">
        <f>'Nacionalidad-Zona (datos)'!E18/'Nacionalidad-Zona (datos)'!E$30</f>
        <v>1.0116192366179156E-2</v>
      </c>
      <c r="F18" s="142">
        <f>'Nacionalidad-Zona (datos)'!F18/'Nacionalidad-Zona (datos)'!F$30</f>
        <v>5.5216343502655162E-2</v>
      </c>
      <c r="G18" s="142">
        <f>'Nacionalidad-Zona (datos)'!G18/'Nacionalidad-Zona (datos)'!G$30</f>
        <v>2.9340883553137381E-2</v>
      </c>
    </row>
    <row r="19" spans="2:11" ht="15" customHeight="1" x14ac:dyDescent="0.2">
      <c r="B19" s="67" t="str">
        <f>'Nacionalidad-Zona (datos)'!B19</f>
        <v>Bélgica</v>
      </c>
      <c r="C19" s="141">
        <f>'Nacionalidad-Zona (datos)'!C19/'Nacionalidad-Zona (datos)'!C$30</f>
        <v>2.8876113702612879E-2</v>
      </c>
      <c r="D19" s="142">
        <f>'Nacionalidad-Zona (datos)'!D19/'Nacionalidad-Zona (datos)'!D$30</f>
        <v>6.5894703642794383E-3</v>
      </c>
      <c r="E19" s="142">
        <f>'Nacionalidad-Zona (datos)'!E19/'Nacionalidad-Zona (datos)'!E$30</f>
        <v>2.5598722412386024E-3</v>
      </c>
      <c r="F19" s="142">
        <f>'Nacionalidad-Zona (datos)'!F19/'Nacionalidad-Zona (datos)'!F$30</f>
        <v>4.0702708664299744E-2</v>
      </c>
      <c r="G19" s="142">
        <f>'Nacionalidad-Zona (datos)'!G19/'Nacionalidad-Zona (datos)'!G$30</f>
        <v>3.78748004021527E-2</v>
      </c>
    </row>
    <row r="20" spans="2:11" ht="15" customHeight="1" x14ac:dyDescent="0.2">
      <c r="B20" s="67" t="str">
        <f>'Nacionalidad-Zona (datos)'!B20</f>
        <v>Países del Este</v>
      </c>
      <c r="C20" s="141">
        <f>'Nacionalidad-Zona (datos)'!C20/'Nacionalidad-Zona (datos)'!C$30</f>
        <v>1.9795889295974808E-2</v>
      </c>
      <c r="D20" s="142">
        <f>'Nacionalidad-Zona (datos)'!D20/'Nacionalidad-Zona (datos)'!D$30</f>
        <v>1.664826871522224E-2</v>
      </c>
      <c r="E20" s="142">
        <f>'Nacionalidad-Zona (datos)'!E20/'Nacionalidad-Zona (datos)'!E$30</f>
        <v>4.4856476887758998E-3</v>
      </c>
      <c r="F20" s="142">
        <f>'Nacionalidad-Zona (datos)'!F20/'Nacionalidad-Zona (datos)'!F$30</f>
        <v>3.395158054304695E-2</v>
      </c>
      <c r="G20" s="142">
        <f>'Nacionalidad-Zona (datos)'!G20/'Nacionalidad-Zona (datos)'!G$30</f>
        <v>1.2466733692116625E-2</v>
      </c>
    </row>
    <row r="21" spans="2:11" ht="15" customHeight="1" x14ac:dyDescent="0.2">
      <c r="B21" s="67" t="str">
        <f>'Nacionalidad-Zona (datos)'!B21</f>
        <v>Italia</v>
      </c>
      <c r="C21" s="141">
        <f>'Nacionalidad-Zona (datos)'!C21/'Nacionalidad-Zona (datos)'!C$30</f>
        <v>1.7528879685450839E-2</v>
      </c>
      <c r="D21" s="142">
        <f>'Nacionalidad-Zona (datos)'!D21/'Nacionalidad-Zona (datos)'!D$30</f>
        <v>2.1210209736646467E-2</v>
      </c>
      <c r="E21" s="142">
        <f>'Nacionalidad-Zona (datos)'!E21/'Nacionalidad-Zona (datos)'!E$30</f>
        <v>7.5005430921612718E-3</v>
      </c>
      <c r="F21" s="142">
        <f>'Nacionalidad-Zona (datos)'!F21/'Nacionalidad-Zona (datos)'!F$30</f>
        <v>1.99706207424129E-2</v>
      </c>
      <c r="G21" s="142">
        <f>'Nacionalidad-Zona (datos)'!G21/'Nacionalidad-Zona (datos)'!G$30</f>
        <v>2.2587083801525815E-2</v>
      </c>
    </row>
    <row r="22" spans="2:11" ht="15" customHeight="1" x14ac:dyDescent="0.2">
      <c r="B22" s="67" t="str">
        <f>'Nacionalidad-Zona (datos)'!B22</f>
        <v>Irlanda</v>
      </c>
      <c r="C22" s="141">
        <f>'Nacionalidad-Zona (datos)'!C22/'Nacionalidad-Zona (datos)'!C$30</f>
        <v>1.5425330082061966E-2</v>
      </c>
      <c r="D22" s="142">
        <f>'Nacionalidad-Zona (datos)'!D22/'Nacionalidad-Zona (datos)'!D$30</f>
        <v>5.812250782851607E-3</v>
      </c>
      <c r="E22" s="142">
        <f>'Nacionalidad-Zona (datos)'!E22/'Nacionalidad-Zona (datos)'!E$30</f>
        <v>3.2791024007609161E-3</v>
      </c>
      <c r="F22" s="142">
        <f>'Nacionalidad-Zona (datos)'!F22/'Nacionalidad-Zona (datos)'!F$30</f>
        <v>1.3241785188818049E-2</v>
      </c>
      <c r="G22" s="142">
        <f>'Nacionalidad-Zona (datos)'!G22/'Nacionalidad-Zona (datos)'!G$30</f>
        <v>2.7789934354485776E-2</v>
      </c>
    </row>
    <row r="23" spans="2:11" ht="15" customHeight="1" x14ac:dyDescent="0.2">
      <c r="B23" s="67" t="str">
        <f>'Nacionalidad-Zona (datos)'!B23</f>
        <v>Suiza</v>
      </c>
      <c r="C23" s="141">
        <f>'Nacionalidad-Zona (datos)'!C23/'Nacionalidad-Zona (datos)'!C$30</f>
        <v>8.4852131724393823E-3</v>
      </c>
      <c r="D23" s="142">
        <f>'Nacionalidad-Zona (datos)'!D23/'Nacionalidad-Zona (datos)'!D$30</f>
        <v>4.9787109419000206E-3</v>
      </c>
      <c r="E23" s="142">
        <f>'Nacionalidad-Zona (datos)'!E23/'Nacionalidad-Zona (datos)'!E$30</f>
        <v>4.8702156516225248E-3</v>
      </c>
      <c r="F23" s="142">
        <f>'Nacionalidad-Zona (datos)'!F23/'Nacionalidad-Zona (datos)'!F$30</f>
        <v>1.1474805878667421E-2</v>
      </c>
      <c r="G23" s="142">
        <f>'Nacionalidad-Zona (datos)'!G23/'Nacionalidad-Zona (datos)'!G$30</f>
        <v>6.9652256194925781E-3</v>
      </c>
    </row>
    <row r="24" spans="2:11" ht="15" customHeight="1" x14ac:dyDescent="0.2">
      <c r="B24" s="67" t="str">
        <f>'Nacionalidad-Zona (datos)'!B24</f>
        <v>Austria</v>
      </c>
      <c r="C24" s="141">
        <f>'Nacionalidad-Zona (datos)'!C24/'Nacionalidad-Zona (datos)'!C$30</f>
        <v>6.4224235194158133E-3</v>
      </c>
      <c r="D24" s="142">
        <f>'Nacionalidad-Zona (datos)'!D24/'Nacionalidad-Zona (datos)'!D$30</f>
        <v>3.9874743742819166E-3</v>
      </c>
      <c r="E24" s="142">
        <f>'Nacionalidad-Zona (datos)'!E24/'Nacionalidad-Zona (datos)'!E$30</f>
        <v>6.6873726669054315E-3</v>
      </c>
      <c r="F24" s="142">
        <f>'Nacionalidad-Zona (datos)'!F24/'Nacionalidad-Zona (datos)'!F$30</f>
        <v>8.1919319677766795E-3</v>
      </c>
      <c r="G24" s="142">
        <f>'Nacionalidad-Zona (datos)'!G24/'Nacionalidad-Zona (datos)'!G$30</f>
        <v>5.8903542492163936E-3</v>
      </c>
    </row>
    <row r="25" spans="2:11" ht="15" customHeight="1" x14ac:dyDescent="0.2">
      <c r="B25" s="67" t="str">
        <f>'Nacionalidad-Zona (datos)'!B25</f>
        <v>Resto de Europa</v>
      </c>
      <c r="C25" s="141">
        <f>'Nacionalidad-Zona (datos)'!C25/'Nacionalidad-Zona (datos)'!C$30</f>
        <v>1.9820261225059217E-2</v>
      </c>
      <c r="D25" s="142">
        <f>'Nacionalidad-Zona (datos)'!D25/'Nacionalidad-Zona (datos)'!D$30</f>
        <v>1.4688323683795535E-2</v>
      </c>
      <c r="E25" s="142">
        <f>'Nacionalidad-Zona (datos)'!E25/'Nacionalidad-Zona (datos)'!E$30</f>
        <v>1.3113473969739492E-2</v>
      </c>
      <c r="F25" s="142">
        <f>'Nacionalidad-Zona (datos)'!F25/'Nacionalidad-Zona (datos)'!F$30</f>
        <v>2.1451316552114158E-2</v>
      </c>
      <c r="G25" s="142">
        <f>'Nacionalidad-Zona (datos)'!G25/'Nacionalidad-Zona (datos)'!G$30</f>
        <v>1.6392158022354959E-2</v>
      </c>
    </row>
    <row r="26" spans="2:11" ht="15" customHeight="1" x14ac:dyDescent="0.2">
      <c r="B26" s="67" t="str">
        <f>'Nacionalidad-Zona (datos)'!B26</f>
        <v>Usa</v>
      </c>
      <c r="C26" s="141">
        <f>'Nacionalidad-Zona (datos)'!C26/'Nacionalidad-Zona (datos)'!C$30</f>
        <v>3.050272986616029E-3</v>
      </c>
      <c r="D26" s="142">
        <f>'Nacionalidad-Zona (datos)'!D26/'Nacionalidad-Zona (datos)'!D$30</f>
        <v>6.1614363918988937E-3</v>
      </c>
      <c r="E26" s="142">
        <f>'Nacionalidad-Zona (datos)'!E26/'Nacionalidad-Zona (datos)'!E$30</f>
        <v>1.9521961472748516E-3</v>
      </c>
      <c r="F26" s="142">
        <f>'Nacionalidad-Zona (datos)'!F26/'Nacionalidad-Zona (datos)'!F$30</f>
        <v>2.0485696384614843E-3</v>
      </c>
      <c r="G26" s="142">
        <f>'Nacionalidad-Zona (datos)'!G26/'Nacionalidad-Zona (datos)'!G$30</f>
        <v>1.6943639481932699E-3</v>
      </c>
    </row>
    <row r="27" spans="2:11" ht="15" customHeight="1" x14ac:dyDescent="0.2">
      <c r="B27" s="67" t="str">
        <f>'Nacionalidad-Zona (datos)'!B27</f>
        <v>Resto de América</v>
      </c>
      <c r="C27" s="141">
        <f>'Nacionalidad-Zona (datos)'!C27/'Nacionalidad-Zona (datos)'!C$30</f>
        <v>2.8985787383492725E-3</v>
      </c>
      <c r="D27" s="142">
        <f>'Nacionalidad-Zona (datos)'!D27/'Nacionalidad-Zona (datos)'!D$30</f>
        <v>1.8236500033792156E-2</v>
      </c>
      <c r="E27" s="142">
        <f>'Nacionalidad-Zona (datos)'!E27/'Nacionalidad-Zona (datos)'!E$30</f>
        <v>4.0599808596708566E-3</v>
      </c>
      <c r="F27" s="142">
        <f>'Nacionalidad-Zona (datos)'!F27/'Nacionalidad-Zona (datos)'!F$30</f>
        <v>1.7259140539386275E-3</v>
      </c>
      <c r="G27" s="142">
        <f>'Nacionalidad-Zona (datos)'!G27/'Nacionalidad-Zona (datos)'!G$30</f>
        <v>1.6707079070317583E-3</v>
      </c>
    </row>
    <row r="28" spans="2:11" ht="15" customHeight="1" x14ac:dyDescent="0.2">
      <c r="B28" s="67" t="str">
        <f>'Nacionalidad-Zona (datos)'!B28</f>
        <v>Resto del Mundo</v>
      </c>
      <c r="C28" s="141">
        <f>'Nacionalidad-Zona (datos)'!C28/'Nacionalidad-Zona (datos)'!C$30</f>
        <v>1.0879545102145696E-2</v>
      </c>
      <c r="D28" s="142">
        <f>'Nacionalidad-Zona (datos)'!D28/'Nacionalidad-Zona (datos)'!D$30</f>
        <v>1.9993692130933341E-2</v>
      </c>
      <c r="E28" s="142">
        <f>'Nacionalidad-Zona (datos)'!E28/'Nacionalidad-Zona (datos)'!E$30</f>
        <v>8.0906053862999858E-3</v>
      </c>
      <c r="F28" s="142">
        <f>'Nacionalidad-Zona (datos)'!F28/'Nacionalidad-Zona (datos)'!F$30</f>
        <v>3.6548078028679973E-3</v>
      </c>
      <c r="G28" s="142">
        <f>'Nacionalidad-Zona (datos)'!G28/'Nacionalidad-Zona (datos)'!G$30</f>
        <v>1.1622508723165179E-2</v>
      </c>
    </row>
    <row r="29" spans="2:11" ht="15" customHeight="1" x14ac:dyDescent="0.25">
      <c r="B29" s="95" t="s">
        <v>141</v>
      </c>
      <c r="C29" s="143">
        <f>'Nacionalidad-Zona (datos)'!C29/'Nacionalidad-Zona (datos)'!C$30</f>
        <v>0.77535846695523591</v>
      </c>
      <c r="D29" s="143">
        <f>'Nacionalidad-Zona (datos)'!D29/'Nacionalidad-Zona (datos)'!D$30</f>
        <v>0.26652999617022233</v>
      </c>
      <c r="E29" s="143">
        <f>'Nacionalidad-Zona (datos)'!E29/'Nacionalidad-Zona (datos)'!E$30</f>
        <v>0.49370013092924536</v>
      </c>
      <c r="F29" s="143">
        <f>'Nacionalidad-Zona (datos)'!F29/'Nacionalidad-Zona (datos)'!F$30</f>
        <v>0.85773821955128582</v>
      </c>
      <c r="G29" s="143">
        <f>'Nacionalidad-Zona (datos)'!G29/'Nacionalidad-Zona (datos)'!G$30</f>
        <v>0.89400615057070199</v>
      </c>
    </row>
    <row r="30" spans="2:11" ht="15" customHeight="1" x14ac:dyDescent="0.25">
      <c r="B30" s="138" t="s">
        <v>96</v>
      </c>
      <c r="C30" s="144">
        <f>'Nacionalidad-Zona (datos)'!C30/'Nacionalidad-Zona (datos)'!C$30</f>
        <v>1</v>
      </c>
      <c r="D30" s="144">
        <f>'Nacionalidad-Zona (datos)'!D30/'Nacionalidad-Zona (datos)'!D$30</f>
        <v>1</v>
      </c>
      <c r="E30" s="144">
        <f>'Nacionalidad-Zona (datos)'!E30/'Nacionalidad-Zona (datos)'!E$30</f>
        <v>1</v>
      </c>
      <c r="F30" s="144">
        <f>'Nacionalidad-Zona (datos)'!F30/'Nacionalidad-Zona (datos)'!F$30</f>
        <v>1</v>
      </c>
      <c r="G30" s="144">
        <f>'Nacionalidad-Zona (datos)'!G30/'Nacionalidad-Zona (datos)'!G$30</f>
        <v>1</v>
      </c>
      <c r="H30" s="140"/>
      <c r="I30" s="140"/>
      <c r="J30" s="140"/>
      <c r="K30" s="140"/>
    </row>
    <row r="31" spans="2:11" ht="15" customHeight="1" x14ac:dyDescent="0.25">
      <c r="B31" s="223" t="s">
        <v>74</v>
      </c>
      <c r="C31" s="226"/>
      <c r="D31" s="226"/>
      <c r="E31" s="226"/>
      <c r="F31" s="226"/>
      <c r="G31" s="226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H6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248" width="11.42578125" style="2"/>
    <col min="249" max="249" width="14.7109375" style="2" customWidth="1"/>
    <col min="250" max="250" width="26.85546875" style="2" customWidth="1"/>
    <col min="251" max="251" width="12.7109375" style="2" customWidth="1"/>
    <col min="252" max="252" width="10.5703125" style="2" customWidth="1"/>
    <col min="253" max="253" width="12.7109375" style="2" customWidth="1"/>
    <col min="254" max="254" width="10.7109375" style="2" customWidth="1"/>
    <col min="255" max="255" width="10.5703125" style="2" customWidth="1"/>
    <col min="256" max="256" width="9.28515625" style="2" customWidth="1"/>
    <col min="257" max="504" width="11.42578125" style="2"/>
    <col min="505" max="505" width="14.7109375" style="2" customWidth="1"/>
    <col min="506" max="506" width="26.85546875" style="2" customWidth="1"/>
    <col min="507" max="507" width="12.7109375" style="2" customWidth="1"/>
    <col min="508" max="508" width="10.5703125" style="2" customWidth="1"/>
    <col min="509" max="509" width="12.7109375" style="2" customWidth="1"/>
    <col min="510" max="510" width="10.7109375" style="2" customWidth="1"/>
    <col min="511" max="511" width="10.5703125" style="2" customWidth="1"/>
    <col min="512" max="512" width="9.28515625" style="2" customWidth="1"/>
    <col min="513" max="760" width="11.42578125" style="2"/>
    <col min="761" max="761" width="14.7109375" style="2" customWidth="1"/>
    <col min="762" max="762" width="26.85546875" style="2" customWidth="1"/>
    <col min="763" max="763" width="12.7109375" style="2" customWidth="1"/>
    <col min="764" max="764" width="10.5703125" style="2" customWidth="1"/>
    <col min="765" max="765" width="12.7109375" style="2" customWidth="1"/>
    <col min="766" max="766" width="10.7109375" style="2" customWidth="1"/>
    <col min="767" max="767" width="10.5703125" style="2" customWidth="1"/>
    <col min="768" max="768" width="9.28515625" style="2" customWidth="1"/>
    <col min="769" max="1016" width="11.42578125" style="2"/>
    <col min="1017" max="1017" width="14.7109375" style="2" customWidth="1"/>
    <col min="1018" max="1018" width="26.85546875" style="2" customWidth="1"/>
    <col min="1019" max="1019" width="12.7109375" style="2" customWidth="1"/>
    <col min="1020" max="1020" width="10.5703125" style="2" customWidth="1"/>
    <col min="1021" max="1021" width="12.7109375" style="2" customWidth="1"/>
    <col min="1022" max="1022" width="10.7109375" style="2" customWidth="1"/>
    <col min="1023" max="1023" width="10.5703125" style="2" customWidth="1"/>
    <col min="1024" max="1024" width="9.28515625" style="2" customWidth="1"/>
    <col min="1025" max="1272" width="11.42578125" style="2"/>
    <col min="1273" max="1273" width="14.7109375" style="2" customWidth="1"/>
    <col min="1274" max="1274" width="26.85546875" style="2" customWidth="1"/>
    <col min="1275" max="1275" width="12.7109375" style="2" customWidth="1"/>
    <col min="1276" max="1276" width="10.5703125" style="2" customWidth="1"/>
    <col min="1277" max="1277" width="12.7109375" style="2" customWidth="1"/>
    <col min="1278" max="1278" width="10.7109375" style="2" customWidth="1"/>
    <col min="1279" max="1279" width="10.5703125" style="2" customWidth="1"/>
    <col min="1280" max="1280" width="9.28515625" style="2" customWidth="1"/>
    <col min="1281" max="1528" width="11.42578125" style="2"/>
    <col min="1529" max="1529" width="14.7109375" style="2" customWidth="1"/>
    <col min="1530" max="1530" width="26.85546875" style="2" customWidth="1"/>
    <col min="1531" max="1531" width="12.7109375" style="2" customWidth="1"/>
    <col min="1532" max="1532" width="10.5703125" style="2" customWidth="1"/>
    <col min="1533" max="1533" width="12.7109375" style="2" customWidth="1"/>
    <col min="1534" max="1534" width="10.7109375" style="2" customWidth="1"/>
    <col min="1535" max="1535" width="10.5703125" style="2" customWidth="1"/>
    <col min="1536" max="1536" width="9.28515625" style="2" customWidth="1"/>
    <col min="1537" max="1784" width="11.42578125" style="2"/>
    <col min="1785" max="1785" width="14.7109375" style="2" customWidth="1"/>
    <col min="1786" max="1786" width="26.85546875" style="2" customWidth="1"/>
    <col min="1787" max="1787" width="12.7109375" style="2" customWidth="1"/>
    <col min="1788" max="1788" width="10.5703125" style="2" customWidth="1"/>
    <col min="1789" max="1789" width="12.7109375" style="2" customWidth="1"/>
    <col min="1790" max="1790" width="10.7109375" style="2" customWidth="1"/>
    <col min="1791" max="1791" width="10.5703125" style="2" customWidth="1"/>
    <col min="1792" max="1792" width="9.28515625" style="2" customWidth="1"/>
    <col min="1793" max="2040" width="11.42578125" style="2"/>
    <col min="2041" max="2041" width="14.7109375" style="2" customWidth="1"/>
    <col min="2042" max="2042" width="26.85546875" style="2" customWidth="1"/>
    <col min="2043" max="2043" width="12.7109375" style="2" customWidth="1"/>
    <col min="2044" max="2044" width="10.5703125" style="2" customWidth="1"/>
    <col min="2045" max="2045" width="12.7109375" style="2" customWidth="1"/>
    <col min="2046" max="2046" width="10.7109375" style="2" customWidth="1"/>
    <col min="2047" max="2047" width="10.5703125" style="2" customWidth="1"/>
    <col min="2048" max="2048" width="9.28515625" style="2" customWidth="1"/>
    <col min="2049" max="2296" width="11.42578125" style="2"/>
    <col min="2297" max="2297" width="14.7109375" style="2" customWidth="1"/>
    <col min="2298" max="2298" width="26.85546875" style="2" customWidth="1"/>
    <col min="2299" max="2299" width="12.7109375" style="2" customWidth="1"/>
    <col min="2300" max="2300" width="10.5703125" style="2" customWidth="1"/>
    <col min="2301" max="2301" width="12.7109375" style="2" customWidth="1"/>
    <col min="2302" max="2302" width="10.7109375" style="2" customWidth="1"/>
    <col min="2303" max="2303" width="10.5703125" style="2" customWidth="1"/>
    <col min="2304" max="2304" width="9.28515625" style="2" customWidth="1"/>
    <col min="2305" max="2552" width="11.42578125" style="2"/>
    <col min="2553" max="2553" width="14.7109375" style="2" customWidth="1"/>
    <col min="2554" max="2554" width="26.85546875" style="2" customWidth="1"/>
    <col min="2555" max="2555" width="12.7109375" style="2" customWidth="1"/>
    <col min="2556" max="2556" width="10.5703125" style="2" customWidth="1"/>
    <col min="2557" max="2557" width="12.7109375" style="2" customWidth="1"/>
    <col min="2558" max="2558" width="10.7109375" style="2" customWidth="1"/>
    <col min="2559" max="2559" width="10.5703125" style="2" customWidth="1"/>
    <col min="2560" max="2560" width="9.28515625" style="2" customWidth="1"/>
    <col min="2561" max="2808" width="11.42578125" style="2"/>
    <col min="2809" max="2809" width="14.7109375" style="2" customWidth="1"/>
    <col min="2810" max="2810" width="26.85546875" style="2" customWidth="1"/>
    <col min="2811" max="2811" width="12.7109375" style="2" customWidth="1"/>
    <col min="2812" max="2812" width="10.5703125" style="2" customWidth="1"/>
    <col min="2813" max="2813" width="12.7109375" style="2" customWidth="1"/>
    <col min="2814" max="2814" width="10.7109375" style="2" customWidth="1"/>
    <col min="2815" max="2815" width="10.5703125" style="2" customWidth="1"/>
    <col min="2816" max="2816" width="9.28515625" style="2" customWidth="1"/>
    <col min="2817" max="3064" width="11.42578125" style="2"/>
    <col min="3065" max="3065" width="14.7109375" style="2" customWidth="1"/>
    <col min="3066" max="3066" width="26.85546875" style="2" customWidth="1"/>
    <col min="3067" max="3067" width="12.7109375" style="2" customWidth="1"/>
    <col min="3068" max="3068" width="10.5703125" style="2" customWidth="1"/>
    <col min="3069" max="3069" width="12.7109375" style="2" customWidth="1"/>
    <col min="3070" max="3070" width="10.7109375" style="2" customWidth="1"/>
    <col min="3071" max="3071" width="10.5703125" style="2" customWidth="1"/>
    <col min="3072" max="3072" width="9.28515625" style="2" customWidth="1"/>
    <col min="3073" max="3320" width="11.42578125" style="2"/>
    <col min="3321" max="3321" width="14.7109375" style="2" customWidth="1"/>
    <col min="3322" max="3322" width="26.85546875" style="2" customWidth="1"/>
    <col min="3323" max="3323" width="12.7109375" style="2" customWidth="1"/>
    <col min="3324" max="3324" width="10.5703125" style="2" customWidth="1"/>
    <col min="3325" max="3325" width="12.7109375" style="2" customWidth="1"/>
    <col min="3326" max="3326" width="10.7109375" style="2" customWidth="1"/>
    <col min="3327" max="3327" width="10.5703125" style="2" customWidth="1"/>
    <col min="3328" max="3328" width="9.28515625" style="2" customWidth="1"/>
    <col min="3329" max="3576" width="11.42578125" style="2"/>
    <col min="3577" max="3577" width="14.7109375" style="2" customWidth="1"/>
    <col min="3578" max="3578" width="26.85546875" style="2" customWidth="1"/>
    <col min="3579" max="3579" width="12.7109375" style="2" customWidth="1"/>
    <col min="3580" max="3580" width="10.5703125" style="2" customWidth="1"/>
    <col min="3581" max="3581" width="12.7109375" style="2" customWidth="1"/>
    <col min="3582" max="3582" width="10.7109375" style="2" customWidth="1"/>
    <col min="3583" max="3583" width="10.5703125" style="2" customWidth="1"/>
    <col min="3584" max="3584" width="9.28515625" style="2" customWidth="1"/>
    <col min="3585" max="3832" width="11.42578125" style="2"/>
    <col min="3833" max="3833" width="14.7109375" style="2" customWidth="1"/>
    <col min="3834" max="3834" width="26.85546875" style="2" customWidth="1"/>
    <col min="3835" max="3835" width="12.7109375" style="2" customWidth="1"/>
    <col min="3836" max="3836" width="10.5703125" style="2" customWidth="1"/>
    <col min="3837" max="3837" width="12.7109375" style="2" customWidth="1"/>
    <col min="3838" max="3838" width="10.7109375" style="2" customWidth="1"/>
    <col min="3839" max="3839" width="10.5703125" style="2" customWidth="1"/>
    <col min="3840" max="3840" width="9.28515625" style="2" customWidth="1"/>
    <col min="3841" max="4088" width="11.42578125" style="2"/>
    <col min="4089" max="4089" width="14.7109375" style="2" customWidth="1"/>
    <col min="4090" max="4090" width="26.85546875" style="2" customWidth="1"/>
    <col min="4091" max="4091" width="12.7109375" style="2" customWidth="1"/>
    <col min="4092" max="4092" width="10.5703125" style="2" customWidth="1"/>
    <col min="4093" max="4093" width="12.7109375" style="2" customWidth="1"/>
    <col min="4094" max="4094" width="10.7109375" style="2" customWidth="1"/>
    <col min="4095" max="4095" width="10.5703125" style="2" customWidth="1"/>
    <col min="4096" max="4096" width="9.28515625" style="2" customWidth="1"/>
    <col min="4097" max="4344" width="11.42578125" style="2"/>
    <col min="4345" max="4345" width="14.7109375" style="2" customWidth="1"/>
    <col min="4346" max="4346" width="26.85546875" style="2" customWidth="1"/>
    <col min="4347" max="4347" width="12.7109375" style="2" customWidth="1"/>
    <col min="4348" max="4348" width="10.5703125" style="2" customWidth="1"/>
    <col min="4349" max="4349" width="12.7109375" style="2" customWidth="1"/>
    <col min="4350" max="4350" width="10.7109375" style="2" customWidth="1"/>
    <col min="4351" max="4351" width="10.5703125" style="2" customWidth="1"/>
    <col min="4352" max="4352" width="9.28515625" style="2" customWidth="1"/>
    <col min="4353" max="4600" width="11.42578125" style="2"/>
    <col min="4601" max="4601" width="14.7109375" style="2" customWidth="1"/>
    <col min="4602" max="4602" width="26.85546875" style="2" customWidth="1"/>
    <col min="4603" max="4603" width="12.7109375" style="2" customWidth="1"/>
    <col min="4604" max="4604" width="10.5703125" style="2" customWidth="1"/>
    <col min="4605" max="4605" width="12.7109375" style="2" customWidth="1"/>
    <col min="4606" max="4606" width="10.7109375" style="2" customWidth="1"/>
    <col min="4607" max="4607" width="10.5703125" style="2" customWidth="1"/>
    <col min="4608" max="4608" width="9.28515625" style="2" customWidth="1"/>
    <col min="4609" max="4856" width="11.42578125" style="2"/>
    <col min="4857" max="4857" width="14.7109375" style="2" customWidth="1"/>
    <col min="4858" max="4858" width="26.85546875" style="2" customWidth="1"/>
    <col min="4859" max="4859" width="12.7109375" style="2" customWidth="1"/>
    <col min="4860" max="4860" width="10.5703125" style="2" customWidth="1"/>
    <col min="4861" max="4861" width="12.7109375" style="2" customWidth="1"/>
    <col min="4862" max="4862" width="10.7109375" style="2" customWidth="1"/>
    <col min="4863" max="4863" width="10.5703125" style="2" customWidth="1"/>
    <col min="4864" max="4864" width="9.28515625" style="2" customWidth="1"/>
    <col min="4865" max="5112" width="11.42578125" style="2"/>
    <col min="5113" max="5113" width="14.7109375" style="2" customWidth="1"/>
    <col min="5114" max="5114" width="26.85546875" style="2" customWidth="1"/>
    <col min="5115" max="5115" width="12.7109375" style="2" customWidth="1"/>
    <col min="5116" max="5116" width="10.5703125" style="2" customWidth="1"/>
    <col min="5117" max="5117" width="12.7109375" style="2" customWidth="1"/>
    <col min="5118" max="5118" width="10.7109375" style="2" customWidth="1"/>
    <col min="5119" max="5119" width="10.5703125" style="2" customWidth="1"/>
    <col min="5120" max="5120" width="9.28515625" style="2" customWidth="1"/>
    <col min="5121" max="5368" width="11.42578125" style="2"/>
    <col min="5369" max="5369" width="14.7109375" style="2" customWidth="1"/>
    <col min="5370" max="5370" width="26.85546875" style="2" customWidth="1"/>
    <col min="5371" max="5371" width="12.7109375" style="2" customWidth="1"/>
    <col min="5372" max="5372" width="10.5703125" style="2" customWidth="1"/>
    <col min="5373" max="5373" width="12.7109375" style="2" customWidth="1"/>
    <col min="5374" max="5374" width="10.7109375" style="2" customWidth="1"/>
    <col min="5375" max="5375" width="10.5703125" style="2" customWidth="1"/>
    <col min="5376" max="5376" width="9.28515625" style="2" customWidth="1"/>
    <col min="5377" max="5624" width="11.42578125" style="2"/>
    <col min="5625" max="5625" width="14.7109375" style="2" customWidth="1"/>
    <col min="5626" max="5626" width="26.85546875" style="2" customWidth="1"/>
    <col min="5627" max="5627" width="12.7109375" style="2" customWidth="1"/>
    <col min="5628" max="5628" width="10.5703125" style="2" customWidth="1"/>
    <col min="5629" max="5629" width="12.7109375" style="2" customWidth="1"/>
    <col min="5630" max="5630" width="10.7109375" style="2" customWidth="1"/>
    <col min="5631" max="5631" width="10.5703125" style="2" customWidth="1"/>
    <col min="5632" max="5632" width="9.28515625" style="2" customWidth="1"/>
    <col min="5633" max="5880" width="11.42578125" style="2"/>
    <col min="5881" max="5881" width="14.7109375" style="2" customWidth="1"/>
    <col min="5882" max="5882" width="26.85546875" style="2" customWidth="1"/>
    <col min="5883" max="5883" width="12.7109375" style="2" customWidth="1"/>
    <col min="5884" max="5884" width="10.5703125" style="2" customWidth="1"/>
    <col min="5885" max="5885" width="12.7109375" style="2" customWidth="1"/>
    <col min="5886" max="5886" width="10.7109375" style="2" customWidth="1"/>
    <col min="5887" max="5887" width="10.5703125" style="2" customWidth="1"/>
    <col min="5888" max="5888" width="9.28515625" style="2" customWidth="1"/>
    <col min="5889" max="6136" width="11.42578125" style="2"/>
    <col min="6137" max="6137" width="14.7109375" style="2" customWidth="1"/>
    <col min="6138" max="6138" width="26.85546875" style="2" customWidth="1"/>
    <col min="6139" max="6139" width="12.7109375" style="2" customWidth="1"/>
    <col min="6140" max="6140" width="10.5703125" style="2" customWidth="1"/>
    <col min="6141" max="6141" width="12.7109375" style="2" customWidth="1"/>
    <col min="6142" max="6142" width="10.7109375" style="2" customWidth="1"/>
    <col min="6143" max="6143" width="10.5703125" style="2" customWidth="1"/>
    <col min="6144" max="6144" width="9.28515625" style="2" customWidth="1"/>
    <col min="6145" max="6392" width="11.42578125" style="2"/>
    <col min="6393" max="6393" width="14.7109375" style="2" customWidth="1"/>
    <col min="6394" max="6394" width="26.85546875" style="2" customWidth="1"/>
    <col min="6395" max="6395" width="12.7109375" style="2" customWidth="1"/>
    <col min="6396" max="6396" width="10.5703125" style="2" customWidth="1"/>
    <col min="6397" max="6397" width="12.7109375" style="2" customWidth="1"/>
    <col min="6398" max="6398" width="10.7109375" style="2" customWidth="1"/>
    <col min="6399" max="6399" width="10.5703125" style="2" customWidth="1"/>
    <col min="6400" max="6400" width="9.28515625" style="2" customWidth="1"/>
    <col min="6401" max="6648" width="11.42578125" style="2"/>
    <col min="6649" max="6649" width="14.7109375" style="2" customWidth="1"/>
    <col min="6650" max="6650" width="26.85546875" style="2" customWidth="1"/>
    <col min="6651" max="6651" width="12.7109375" style="2" customWidth="1"/>
    <col min="6652" max="6652" width="10.5703125" style="2" customWidth="1"/>
    <col min="6653" max="6653" width="12.7109375" style="2" customWidth="1"/>
    <col min="6654" max="6654" width="10.7109375" style="2" customWidth="1"/>
    <col min="6655" max="6655" width="10.5703125" style="2" customWidth="1"/>
    <col min="6656" max="6656" width="9.28515625" style="2" customWidth="1"/>
    <col min="6657" max="6904" width="11.42578125" style="2"/>
    <col min="6905" max="6905" width="14.7109375" style="2" customWidth="1"/>
    <col min="6906" max="6906" width="26.85546875" style="2" customWidth="1"/>
    <col min="6907" max="6907" width="12.7109375" style="2" customWidth="1"/>
    <col min="6908" max="6908" width="10.5703125" style="2" customWidth="1"/>
    <col min="6909" max="6909" width="12.7109375" style="2" customWidth="1"/>
    <col min="6910" max="6910" width="10.7109375" style="2" customWidth="1"/>
    <col min="6911" max="6911" width="10.5703125" style="2" customWidth="1"/>
    <col min="6912" max="6912" width="9.28515625" style="2" customWidth="1"/>
    <col min="6913" max="7160" width="11.42578125" style="2"/>
    <col min="7161" max="7161" width="14.7109375" style="2" customWidth="1"/>
    <col min="7162" max="7162" width="26.85546875" style="2" customWidth="1"/>
    <col min="7163" max="7163" width="12.7109375" style="2" customWidth="1"/>
    <col min="7164" max="7164" width="10.5703125" style="2" customWidth="1"/>
    <col min="7165" max="7165" width="12.7109375" style="2" customWidth="1"/>
    <col min="7166" max="7166" width="10.7109375" style="2" customWidth="1"/>
    <col min="7167" max="7167" width="10.5703125" style="2" customWidth="1"/>
    <col min="7168" max="7168" width="9.28515625" style="2" customWidth="1"/>
    <col min="7169" max="7416" width="11.42578125" style="2"/>
    <col min="7417" max="7417" width="14.7109375" style="2" customWidth="1"/>
    <col min="7418" max="7418" width="26.85546875" style="2" customWidth="1"/>
    <col min="7419" max="7419" width="12.7109375" style="2" customWidth="1"/>
    <col min="7420" max="7420" width="10.5703125" style="2" customWidth="1"/>
    <col min="7421" max="7421" width="12.7109375" style="2" customWidth="1"/>
    <col min="7422" max="7422" width="10.7109375" style="2" customWidth="1"/>
    <col min="7423" max="7423" width="10.5703125" style="2" customWidth="1"/>
    <col min="7424" max="7424" width="9.28515625" style="2" customWidth="1"/>
    <col min="7425" max="7672" width="11.42578125" style="2"/>
    <col min="7673" max="7673" width="14.7109375" style="2" customWidth="1"/>
    <col min="7674" max="7674" width="26.85546875" style="2" customWidth="1"/>
    <col min="7675" max="7675" width="12.7109375" style="2" customWidth="1"/>
    <col min="7676" max="7676" width="10.5703125" style="2" customWidth="1"/>
    <col min="7677" max="7677" width="12.7109375" style="2" customWidth="1"/>
    <col min="7678" max="7678" width="10.7109375" style="2" customWidth="1"/>
    <col min="7679" max="7679" width="10.5703125" style="2" customWidth="1"/>
    <col min="7680" max="7680" width="9.28515625" style="2" customWidth="1"/>
    <col min="7681" max="7928" width="11.42578125" style="2"/>
    <col min="7929" max="7929" width="14.7109375" style="2" customWidth="1"/>
    <col min="7930" max="7930" width="26.85546875" style="2" customWidth="1"/>
    <col min="7931" max="7931" width="12.7109375" style="2" customWidth="1"/>
    <col min="7932" max="7932" width="10.5703125" style="2" customWidth="1"/>
    <col min="7933" max="7933" width="12.7109375" style="2" customWidth="1"/>
    <col min="7934" max="7934" width="10.7109375" style="2" customWidth="1"/>
    <col min="7935" max="7935" width="10.5703125" style="2" customWidth="1"/>
    <col min="7936" max="7936" width="9.28515625" style="2" customWidth="1"/>
    <col min="7937" max="8184" width="11.42578125" style="2"/>
    <col min="8185" max="8185" width="14.7109375" style="2" customWidth="1"/>
    <col min="8186" max="8186" width="26.85546875" style="2" customWidth="1"/>
    <col min="8187" max="8187" width="12.7109375" style="2" customWidth="1"/>
    <col min="8188" max="8188" width="10.5703125" style="2" customWidth="1"/>
    <col min="8189" max="8189" width="12.7109375" style="2" customWidth="1"/>
    <col min="8190" max="8190" width="10.7109375" style="2" customWidth="1"/>
    <col min="8191" max="8191" width="10.5703125" style="2" customWidth="1"/>
    <col min="8192" max="8192" width="9.28515625" style="2" customWidth="1"/>
    <col min="8193" max="8440" width="11.42578125" style="2"/>
    <col min="8441" max="8441" width="14.7109375" style="2" customWidth="1"/>
    <col min="8442" max="8442" width="26.85546875" style="2" customWidth="1"/>
    <col min="8443" max="8443" width="12.7109375" style="2" customWidth="1"/>
    <col min="8444" max="8444" width="10.5703125" style="2" customWidth="1"/>
    <col min="8445" max="8445" width="12.7109375" style="2" customWidth="1"/>
    <col min="8446" max="8446" width="10.7109375" style="2" customWidth="1"/>
    <col min="8447" max="8447" width="10.5703125" style="2" customWidth="1"/>
    <col min="8448" max="8448" width="9.28515625" style="2" customWidth="1"/>
    <col min="8449" max="8696" width="11.42578125" style="2"/>
    <col min="8697" max="8697" width="14.7109375" style="2" customWidth="1"/>
    <col min="8698" max="8698" width="26.85546875" style="2" customWidth="1"/>
    <col min="8699" max="8699" width="12.7109375" style="2" customWidth="1"/>
    <col min="8700" max="8700" width="10.5703125" style="2" customWidth="1"/>
    <col min="8701" max="8701" width="12.7109375" style="2" customWidth="1"/>
    <col min="8702" max="8702" width="10.7109375" style="2" customWidth="1"/>
    <col min="8703" max="8703" width="10.5703125" style="2" customWidth="1"/>
    <col min="8704" max="8704" width="9.28515625" style="2" customWidth="1"/>
    <col min="8705" max="8952" width="11.42578125" style="2"/>
    <col min="8953" max="8953" width="14.7109375" style="2" customWidth="1"/>
    <col min="8954" max="8954" width="26.85546875" style="2" customWidth="1"/>
    <col min="8955" max="8955" width="12.7109375" style="2" customWidth="1"/>
    <col min="8956" max="8956" width="10.5703125" style="2" customWidth="1"/>
    <col min="8957" max="8957" width="12.7109375" style="2" customWidth="1"/>
    <col min="8958" max="8958" width="10.7109375" style="2" customWidth="1"/>
    <col min="8959" max="8959" width="10.5703125" style="2" customWidth="1"/>
    <col min="8960" max="8960" width="9.28515625" style="2" customWidth="1"/>
    <col min="8961" max="9208" width="11.42578125" style="2"/>
    <col min="9209" max="9209" width="14.7109375" style="2" customWidth="1"/>
    <col min="9210" max="9210" width="26.85546875" style="2" customWidth="1"/>
    <col min="9211" max="9211" width="12.7109375" style="2" customWidth="1"/>
    <col min="9212" max="9212" width="10.5703125" style="2" customWidth="1"/>
    <col min="9213" max="9213" width="12.7109375" style="2" customWidth="1"/>
    <col min="9214" max="9214" width="10.7109375" style="2" customWidth="1"/>
    <col min="9215" max="9215" width="10.5703125" style="2" customWidth="1"/>
    <col min="9216" max="9216" width="9.28515625" style="2" customWidth="1"/>
    <col min="9217" max="9464" width="11.42578125" style="2"/>
    <col min="9465" max="9465" width="14.7109375" style="2" customWidth="1"/>
    <col min="9466" max="9466" width="26.85546875" style="2" customWidth="1"/>
    <col min="9467" max="9467" width="12.7109375" style="2" customWidth="1"/>
    <col min="9468" max="9468" width="10.5703125" style="2" customWidth="1"/>
    <col min="9469" max="9469" width="12.7109375" style="2" customWidth="1"/>
    <col min="9470" max="9470" width="10.7109375" style="2" customWidth="1"/>
    <col min="9471" max="9471" width="10.5703125" style="2" customWidth="1"/>
    <col min="9472" max="9472" width="9.28515625" style="2" customWidth="1"/>
    <col min="9473" max="9720" width="11.42578125" style="2"/>
    <col min="9721" max="9721" width="14.7109375" style="2" customWidth="1"/>
    <col min="9722" max="9722" width="26.85546875" style="2" customWidth="1"/>
    <col min="9723" max="9723" width="12.7109375" style="2" customWidth="1"/>
    <col min="9724" max="9724" width="10.5703125" style="2" customWidth="1"/>
    <col min="9725" max="9725" width="12.7109375" style="2" customWidth="1"/>
    <col min="9726" max="9726" width="10.7109375" style="2" customWidth="1"/>
    <col min="9727" max="9727" width="10.5703125" style="2" customWidth="1"/>
    <col min="9728" max="9728" width="9.28515625" style="2" customWidth="1"/>
    <col min="9729" max="9976" width="11.42578125" style="2"/>
    <col min="9977" max="9977" width="14.7109375" style="2" customWidth="1"/>
    <col min="9978" max="9978" width="26.85546875" style="2" customWidth="1"/>
    <col min="9979" max="9979" width="12.7109375" style="2" customWidth="1"/>
    <col min="9980" max="9980" width="10.5703125" style="2" customWidth="1"/>
    <col min="9981" max="9981" width="12.7109375" style="2" customWidth="1"/>
    <col min="9982" max="9982" width="10.7109375" style="2" customWidth="1"/>
    <col min="9983" max="9983" width="10.5703125" style="2" customWidth="1"/>
    <col min="9984" max="9984" width="9.28515625" style="2" customWidth="1"/>
    <col min="9985" max="10232" width="11.42578125" style="2"/>
    <col min="10233" max="10233" width="14.7109375" style="2" customWidth="1"/>
    <col min="10234" max="10234" width="26.85546875" style="2" customWidth="1"/>
    <col min="10235" max="10235" width="12.7109375" style="2" customWidth="1"/>
    <col min="10236" max="10236" width="10.5703125" style="2" customWidth="1"/>
    <col min="10237" max="10237" width="12.7109375" style="2" customWidth="1"/>
    <col min="10238" max="10238" width="10.7109375" style="2" customWidth="1"/>
    <col min="10239" max="10239" width="10.5703125" style="2" customWidth="1"/>
    <col min="10240" max="10240" width="9.28515625" style="2" customWidth="1"/>
    <col min="10241" max="10488" width="11.42578125" style="2"/>
    <col min="10489" max="10489" width="14.7109375" style="2" customWidth="1"/>
    <col min="10490" max="10490" width="26.85546875" style="2" customWidth="1"/>
    <col min="10491" max="10491" width="12.7109375" style="2" customWidth="1"/>
    <col min="10492" max="10492" width="10.5703125" style="2" customWidth="1"/>
    <col min="10493" max="10493" width="12.7109375" style="2" customWidth="1"/>
    <col min="10494" max="10494" width="10.7109375" style="2" customWidth="1"/>
    <col min="10495" max="10495" width="10.5703125" style="2" customWidth="1"/>
    <col min="10496" max="10496" width="9.28515625" style="2" customWidth="1"/>
    <col min="10497" max="10744" width="11.42578125" style="2"/>
    <col min="10745" max="10745" width="14.7109375" style="2" customWidth="1"/>
    <col min="10746" max="10746" width="26.85546875" style="2" customWidth="1"/>
    <col min="10747" max="10747" width="12.7109375" style="2" customWidth="1"/>
    <col min="10748" max="10748" width="10.5703125" style="2" customWidth="1"/>
    <col min="10749" max="10749" width="12.7109375" style="2" customWidth="1"/>
    <col min="10750" max="10750" width="10.7109375" style="2" customWidth="1"/>
    <col min="10751" max="10751" width="10.5703125" style="2" customWidth="1"/>
    <col min="10752" max="10752" width="9.28515625" style="2" customWidth="1"/>
    <col min="10753" max="11000" width="11.42578125" style="2"/>
    <col min="11001" max="11001" width="14.7109375" style="2" customWidth="1"/>
    <col min="11002" max="11002" width="26.85546875" style="2" customWidth="1"/>
    <col min="11003" max="11003" width="12.7109375" style="2" customWidth="1"/>
    <col min="11004" max="11004" width="10.5703125" style="2" customWidth="1"/>
    <col min="11005" max="11005" width="12.7109375" style="2" customWidth="1"/>
    <col min="11006" max="11006" width="10.7109375" style="2" customWidth="1"/>
    <col min="11007" max="11007" width="10.5703125" style="2" customWidth="1"/>
    <col min="11008" max="11008" width="9.28515625" style="2" customWidth="1"/>
    <col min="11009" max="11256" width="11.42578125" style="2"/>
    <col min="11257" max="11257" width="14.7109375" style="2" customWidth="1"/>
    <col min="11258" max="11258" width="26.85546875" style="2" customWidth="1"/>
    <col min="11259" max="11259" width="12.7109375" style="2" customWidth="1"/>
    <col min="11260" max="11260" width="10.5703125" style="2" customWidth="1"/>
    <col min="11261" max="11261" width="12.7109375" style="2" customWidth="1"/>
    <col min="11262" max="11262" width="10.7109375" style="2" customWidth="1"/>
    <col min="11263" max="11263" width="10.5703125" style="2" customWidth="1"/>
    <col min="11264" max="11264" width="9.28515625" style="2" customWidth="1"/>
    <col min="11265" max="11512" width="11.42578125" style="2"/>
    <col min="11513" max="11513" width="14.7109375" style="2" customWidth="1"/>
    <col min="11514" max="11514" width="26.85546875" style="2" customWidth="1"/>
    <col min="11515" max="11515" width="12.7109375" style="2" customWidth="1"/>
    <col min="11516" max="11516" width="10.5703125" style="2" customWidth="1"/>
    <col min="11517" max="11517" width="12.7109375" style="2" customWidth="1"/>
    <col min="11518" max="11518" width="10.7109375" style="2" customWidth="1"/>
    <col min="11519" max="11519" width="10.5703125" style="2" customWidth="1"/>
    <col min="11520" max="11520" width="9.28515625" style="2" customWidth="1"/>
    <col min="11521" max="11768" width="11.42578125" style="2"/>
    <col min="11769" max="11769" width="14.7109375" style="2" customWidth="1"/>
    <col min="11770" max="11770" width="26.85546875" style="2" customWidth="1"/>
    <col min="11771" max="11771" width="12.7109375" style="2" customWidth="1"/>
    <col min="11772" max="11772" width="10.5703125" style="2" customWidth="1"/>
    <col min="11773" max="11773" width="12.7109375" style="2" customWidth="1"/>
    <col min="11774" max="11774" width="10.7109375" style="2" customWidth="1"/>
    <col min="11775" max="11775" width="10.5703125" style="2" customWidth="1"/>
    <col min="11776" max="11776" width="9.28515625" style="2" customWidth="1"/>
    <col min="11777" max="12024" width="11.42578125" style="2"/>
    <col min="12025" max="12025" width="14.7109375" style="2" customWidth="1"/>
    <col min="12026" max="12026" width="26.85546875" style="2" customWidth="1"/>
    <col min="12027" max="12027" width="12.7109375" style="2" customWidth="1"/>
    <col min="12028" max="12028" width="10.5703125" style="2" customWidth="1"/>
    <col min="12029" max="12029" width="12.7109375" style="2" customWidth="1"/>
    <col min="12030" max="12030" width="10.7109375" style="2" customWidth="1"/>
    <col min="12031" max="12031" width="10.5703125" style="2" customWidth="1"/>
    <col min="12032" max="12032" width="9.28515625" style="2" customWidth="1"/>
    <col min="12033" max="12280" width="11.42578125" style="2"/>
    <col min="12281" max="12281" width="14.7109375" style="2" customWidth="1"/>
    <col min="12282" max="12282" width="26.85546875" style="2" customWidth="1"/>
    <col min="12283" max="12283" width="12.7109375" style="2" customWidth="1"/>
    <col min="12284" max="12284" width="10.5703125" style="2" customWidth="1"/>
    <col min="12285" max="12285" width="12.7109375" style="2" customWidth="1"/>
    <col min="12286" max="12286" width="10.7109375" style="2" customWidth="1"/>
    <col min="12287" max="12287" width="10.5703125" style="2" customWidth="1"/>
    <col min="12288" max="12288" width="9.28515625" style="2" customWidth="1"/>
    <col min="12289" max="12536" width="11.42578125" style="2"/>
    <col min="12537" max="12537" width="14.7109375" style="2" customWidth="1"/>
    <col min="12538" max="12538" width="26.85546875" style="2" customWidth="1"/>
    <col min="12539" max="12539" width="12.7109375" style="2" customWidth="1"/>
    <col min="12540" max="12540" width="10.5703125" style="2" customWidth="1"/>
    <col min="12541" max="12541" width="12.7109375" style="2" customWidth="1"/>
    <col min="12542" max="12542" width="10.7109375" style="2" customWidth="1"/>
    <col min="12543" max="12543" width="10.5703125" style="2" customWidth="1"/>
    <col min="12544" max="12544" width="9.28515625" style="2" customWidth="1"/>
    <col min="12545" max="12792" width="11.42578125" style="2"/>
    <col min="12793" max="12793" width="14.7109375" style="2" customWidth="1"/>
    <col min="12794" max="12794" width="26.85546875" style="2" customWidth="1"/>
    <col min="12795" max="12795" width="12.7109375" style="2" customWidth="1"/>
    <col min="12796" max="12796" width="10.5703125" style="2" customWidth="1"/>
    <col min="12797" max="12797" width="12.7109375" style="2" customWidth="1"/>
    <col min="12798" max="12798" width="10.7109375" style="2" customWidth="1"/>
    <col min="12799" max="12799" width="10.5703125" style="2" customWidth="1"/>
    <col min="12800" max="12800" width="9.28515625" style="2" customWidth="1"/>
    <col min="12801" max="13048" width="11.42578125" style="2"/>
    <col min="13049" max="13049" width="14.7109375" style="2" customWidth="1"/>
    <col min="13050" max="13050" width="26.85546875" style="2" customWidth="1"/>
    <col min="13051" max="13051" width="12.7109375" style="2" customWidth="1"/>
    <col min="13052" max="13052" width="10.5703125" style="2" customWidth="1"/>
    <col min="13053" max="13053" width="12.7109375" style="2" customWidth="1"/>
    <col min="13054" max="13054" width="10.7109375" style="2" customWidth="1"/>
    <col min="13055" max="13055" width="10.5703125" style="2" customWidth="1"/>
    <col min="13056" max="13056" width="9.28515625" style="2" customWidth="1"/>
    <col min="13057" max="13304" width="11.42578125" style="2"/>
    <col min="13305" max="13305" width="14.7109375" style="2" customWidth="1"/>
    <col min="13306" max="13306" width="26.85546875" style="2" customWidth="1"/>
    <col min="13307" max="13307" width="12.7109375" style="2" customWidth="1"/>
    <col min="13308" max="13308" width="10.5703125" style="2" customWidth="1"/>
    <col min="13309" max="13309" width="12.7109375" style="2" customWidth="1"/>
    <col min="13310" max="13310" width="10.7109375" style="2" customWidth="1"/>
    <col min="13311" max="13311" width="10.5703125" style="2" customWidth="1"/>
    <col min="13312" max="13312" width="9.28515625" style="2" customWidth="1"/>
    <col min="13313" max="13560" width="11.42578125" style="2"/>
    <col min="13561" max="13561" width="14.7109375" style="2" customWidth="1"/>
    <col min="13562" max="13562" width="26.85546875" style="2" customWidth="1"/>
    <col min="13563" max="13563" width="12.7109375" style="2" customWidth="1"/>
    <col min="13564" max="13564" width="10.5703125" style="2" customWidth="1"/>
    <col min="13565" max="13565" width="12.7109375" style="2" customWidth="1"/>
    <col min="13566" max="13566" width="10.7109375" style="2" customWidth="1"/>
    <col min="13567" max="13567" width="10.5703125" style="2" customWidth="1"/>
    <col min="13568" max="13568" width="9.28515625" style="2" customWidth="1"/>
    <col min="13569" max="13816" width="11.42578125" style="2"/>
    <col min="13817" max="13817" width="14.7109375" style="2" customWidth="1"/>
    <col min="13818" max="13818" width="26.85546875" style="2" customWidth="1"/>
    <col min="13819" max="13819" width="12.7109375" style="2" customWidth="1"/>
    <col min="13820" max="13820" width="10.5703125" style="2" customWidth="1"/>
    <col min="13821" max="13821" width="12.7109375" style="2" customWidth="1"/>
    <col min="13822" max="13822" width="10.7109375" style="2" customWidth="1"/>
    <col min="13823" max="13823" width="10.5703125" style="2" customWidth="1"/>
    <col min="13824" max="13824" width="9.28515625" style="2" customWidth="1"/>
    <col min="13825" max="14072" width="11.42578125" style="2"/>
    <col min="14073" max="14073" width="14.7109375" style="2" customWidth="1"/>
    <col min="14074" max="14074" width="26.85546875" style="2" customWidth="1"/>
    <col min="14075" max="14075" width="12.7109375" style="2" customWidth="1"/>
    <col min="14076" max="14076" width="10.5703125" style="2" customWidth="1"/>
    <col min="14077" max="14077" width="12.7109375" style="2" customWidth="1"/>
    <col min="14078" max="14078" width="10.7109375" style="2" customWidth="1"/>
    <col min="14079" max="14079" width="10.5703125" style="2" customWidth="1"/>
    <col min="14080" max="14080" width="9.28515625" style="2" customWidth="1"/>
    <col min="14081" max="14328" width="11.42578125" style="2"/>
    <col min="14329" max="14329" width="14.7109375" style="2" customWidth="1"/>
    <col min="14330" max="14330" width="26.85546875" style="2" customWidth="1"/>
    <col min="14331" max="14331" width="12.7109375" style="2" customWidth="1"/>
    <col min="14332" max="14332" width="10.5703125" style="2" customWidth="1"/>
    <col min="14333" max="14333" width="12.7109375" style="2" customWidth="1"/>
    <col min="14334" max="14334" width="10.7109375" style="2" customWidth="1"/>
    <col min="14335" max="14335" width="10.5703125" style="2" customWidth="1"/>
    <col min="14336" max="14336" width="9.28515625" style="2" customWidth="1"/>
    <col min="14337" max="14584" width="11.42578125" style="2"/>
    <col min="14585" max="14585" width="14.7109375" style="2" customWidth="1"/>
    <col min="14586" max="14586" width="26.85546875" style="2" customWidth="1"/>
    <col min="14587" max="14587" width="12.7109375" style="2" customWidth="1"/>
    <col min="14588" max="14588" width="10.5703125" style="2" customWidth="1"/>
    <col min="14589" max="14589" width="12.7109375" style="2" customWidth="1"/>
    <col min="14590" max="14590" width="10.7109375" style="2" customWidth="1"/>
    <col min="14591" max="14591" width="10.5703125" style="2" customWidth="1"/>
    <col min="14592" max="14592" width="9.28515625" style="2" customWidth="1"/>
    <col min="14593" max="14840" width="11.42578125" style="2"/>
    <col min="14841" max="14841" width="14.7109375" style="2" customWidth="1"/>
    <col min="14842" max="14842" width="26.85546875" style="2" customWidth="1"/>
    <col min="14843" max="14843" width="12.7109375" style="2" customWidth="1"/>
    <col min="14844" max="14844" width="10.5703125" style="2" customWidth="1"/>
    <col min="14845" max="14845" width="12.7109375" style="2" customWidth="1"/>
    <col min="14846" max="14846" width="10.7109375" style="2" customWidth="1"/>
    <col min="14847" max="14847" width="10.5703125" style="2" customWidth="1"/>
    <col min="14848" max="14848" width="9.28515625" style="2" customWidth="1"/>
    <col min="14849" max="15096" width="11.42578125" style="2"/>
    <col min="15097" max="15097" width="14.7109375" style="2" customWidth="1"/>
    <col min="15098" max="15098" width="26.85546875" style="2" customWidth="1"/>
    <col min="15099" max="15099" width="12.7109375" style="2" customWidth="1"/>
    <col min="15100" max="15100" width="10.5703125" style="2" customWidth="1"/>
    <col min="15101" max="15101" width="12.7109375" style="2" customWidth="1"/>
    <col min="15102" max="15102" width="10.7109375" style="2" customWidth="1"/>
    <col min="15103" max="15103" width="10.5703125" style="2" customWidth="1"/>
    <col min="15104" max="15104" width="9.28515625" style="2" customWidth="1"/>
    <col min="15105" max="15352" width="11.42578125" style="2"/>
    <col min="15353" max="15353" width="14.7109375" style="2" customWidth="1"/>
    <col min="15354" max="15354" width="26.85546875" style="2" customWidth="1"/>
    <col min="15355" max="15355" width="12.7109375" style="2" customWidth="1"/>
    <col min="15356" max="15356" width="10.5703125" style="2" customWidth="1"/>
    <col min="15357" max="15357" width="12.7109375" style="2" customWidth="1"/>
    <col min="15358" max="15358" width="10.7109375" style="2" customWidth="1"/>
    <col min="15359" max="15359" width="10.5703125" style="2" customWidth="1"/>
    <col min="15360" max="15360" width="9.28515625" style="2" customWidth="1"/>
    <col min="15361" max="15608" width="11.42578125" style="2"/>
    <col min="15609" max="15609" width="14.7109375" style="2" customWidth="1"/>
    <col min="15610" max="15610" width="26.85546875" style="2" customWidth="1"/>
    <col min="15611" max="15611" width="12.7109375" style="2" customWidth="1"/>
    <col min="15612" max="15612" width="10.5703125" style="2" customWidth="1"/>
    <col min="15613" max="15613" width="12.7109375" style="2" customWidth="1"/>
    <col min="15614" max="15614" width="10.7109375" style="2" customWidth="1"/>
    <col min="15615" max="15615" width="10.5703125" style="2" customWidth="1"/>
    <col min="15616" max="15616" width="9.28515625" style="2" customWidth="1"/>
    <col min="15617" max="15864" width="11.42578125" style="2"/>
    <col min="15865" max="15865" width="14.7109375" style="2" customWidth="1"/>
    <col min="15866" max="15866" width="26.85546875" style="2" customWidth="1"/>
    <col min="15867" max="15867" width="12.7109375" style="2" customWidth="1"/>
    <col min="15868" max="15868" width="10.5703125" style="2" customWidth="1"/>
    <col min="15869" max="15869" width="12.7109375" style="2" customWidth="1"/>
    <col min="15870" max="15870" width="10.7109375" style="2" customWidth="1"/>
    <col min="15871" max="15871" width="10.5703125" style="2" customWidth="1"/>
    <col min="15872" max="15872" width="9.28515625" style="2" customWidth="1"/>
    <col min="15873" max="16120" width="11.42578125" style="2"/>
    <col min="16121" max="16121" width="14.7109375" style="2" customWidth="1"/>
    <col min="16122" max="16122" width="26.85546875" style="2" customWidth="1"/>
    <col min="16123" max="16123" width="12.7109375" style="2" customWidth="1"/>
    <col min="16124" max="16124" width="10.5703125" style="2" customWidth="1"/>
    <col min="16125" max="16125" width="12.7109375" style="2" customWidth="1"/>
    <col min="16126" max="16126" width="10.7109375" style="2" customWidth="1"/>
    <col min="16127" max="16127" width="10.5703125" style="2" customWidth="1"/>
    <col min="16128" max="16128" width="9.28515625" style="2" customWidth="1"/>
    <col min="16129" max="16384" width="11.42578125" style="2"/>
  </cols>
  <sheetData>
    <row r="1" spans="2:7" ht="15" customHeight="1" x14ac:dyDescent="0.25">
      <c r="B1" s="38"/>
    </row>
    <row r="2" spans="2:7" ht="15" customHeight="1" x14ac:dyDescent="0.25">
      <c r="B2" s="38"/>
    </row>
    <row r="3" spans="2:7" ht="15" customHeight="1" x14ac:dyDescent="0.25">
      <c r="B3" s="38"/>
    </row>
    <row r="4" spans="2:7" ht="15" customHeight="1" x14ac:dyDescent="0.25">
      <c r="B4" s="38"/>
    </row>
    <row r="5" spans="2:7" ht="36" customHeight="1" x14ac:dyDescent="0.25">
      <c r="B5" s="225" t="s">
        <v>144</v>
      </c>
      <c r="C5" s="225"/>
      <c r="D5" s="225"/>
      <c r="E5" s="225"/>
      <c r="F5" s="225"/>
      <c r="G5" s="225"/>
    </row>
    <row r="6" spans="2:7" ht="30" customHeight="1" x14ac:dyDescent="0.25">
      <c r="B6" s="146"/>
      <c r="C6" s="40" t="str">
        <f>actualizaciones!$A$4</f>
        <v>I semestre 2012</v>
      </c>
      <c r="D6" s="41" t="s">
        <v>145</v>
      </c>
      <c r="E6" s="40" t="str">
        <f>actualizaciones!$B$4</f>
        <v>I semestre 2013</v>
      </c>
      <c r="F6" s="41" t="s">
        <v>145</v>
      </c>
      <c r="G6" s="147" t="s">
        <v>50</v>
      </c>
    </row>
    <row r="7" spans="2:7" ht="15" customHeight="1" x14ac:dyDescent="0.25">
      <c r="B7" s="43" t="s">
        <v>146</v>
      </c>
      <c r="C7" s="44"/>
      <c r="D7" s="44"/>
      <c r="E7" s="44"/>
      <c r="F7" s="44"/>
      <c r="G7" s="44"/>
    </row>
    <row r="8" spans="2:7" ht="15" customHeight="1" x14ac:dyDescent="0.25">
      <c r="B8" s="148" t="s">
        <v>147</v>
      </c>
      <c r="C8" s="46">
        <v>166411</v>
      </c>
      <c r="D8" s="47">
        <f>C8/$C$8</f>
        <v>1</v>
      </c>
      <c r="E8" s="46">
        <v>164252</v>
      </c>
      <c r="F8" s="47">
        <f>E8/E$8</f>
        <v>1</v>
      </c>
      <c r="G8" s="47">
        <f>(E8-C8)/C8</f>
        <v>-1.2973901965615254E-2</v>
      </c>
    </row>
    <row r="9" spans="2:7" ht="15" customHeight="1" x14ac:dyDescent="0.25">
      <c r="B9" s="149" t="s">
        <v>148</v>
      </c>
      <c r="C9" s="52">
        <v>88943</v>
      </c>
      <c r="D9" s="53">
        <f>C9/$C$8</f>
        <v>0.53447788908185156</v>
      </c>
      <c r="E9" s="52">
        <v>88003</v>
      </c>
      <c r="F9" s="53">
        <f>E9/E$8</f>
        <v>0.53578038623578406</v>
      </c>
      <c r="G9" s="54">
        <f>(E9-C9)/C9</f>
        <v>-1.0568566385213002E-2</v>
      </c>
    </row>
    <row r="10" spans="2:7" ht="15" customHeight="1" x14ac:dyDescent="0.2">
      <c r="B10" s="150" t="s">
        <v>149</v>
      </c>
      <c r="C10" s="52">
        <v>77468</v>
      </c>
      <c r="D10" s="53">
        <f>C10/$C$8</f>
        <v>0.46552211091814844</v>
      </c>
      <c r="E10" s="52">
        <v>76249</v>
      </c>
      <c r="F10" s="53">
        <f>E10/E$8</f>
        <v>0.46421961376421594</v>
      </c>
      <c r="G10" s="54">
        <f>(E10-C10)/C10</f>
        <v>-1.5735529508958537E-2</v>
      </c>
    </row>
    <row r="11" spans="2:7" ht="15" customHeight="1" x14ac:dyDescent="0.25">
      <c r="B11" s="43" t="s">
        <v>150</v>
      </c>
      <c r="C11" s="49"/>
      <c r="D11" s="44"/>
      <c r="E11" s="49"/>
      <c r="F11" s="44"/>
      <c r="G11" s="50"/>
    </row>
    <row r="12" spans="2:7" ht="15" customHeight="1" x14ac:dyDescent="0.25">
      <c r="B12" s="148" t="s">
        <v>147</v>
      </c>
      <c r="C12" s="46">
        <v>2501</v>
      </c>
      <c r="D12" s="47">
        <f>C12/$C$12</f>
        <v>1</v>
      </c>
      <c r="E12" s="46">
        <v>2550</v>
      </c>
      <c r="F12" s="47">
        <f>E12/$E$12</f>
        <v>1</v>
      </c>
      <c r="G12" s="47">
        <f>(E12-C12)/C12</f>
        <v>1.9592163134746102E-2</v>
      </c>
    </row>
    <row r="13" spans="2:7" ht="15" customHeight="1" x14ac:dyDescent="0.25">
      <c r="B13" s="149" t="s">
        <v>148</v>
      </c>
      <c r="C13" s="52">
        <v>2501</v>
      </c>
      <c r="D13" s="53">
        <f>C13/$C$12</f>
        <v>1</v>
      </c>
      <c r="E13" s="52">
        <v>2550</v>
      </c>
      <c r="F13" s="53">
        <f>E13/$E$13</f>
        <v>1</v>
      </c>
      <c r="G13" s="54">
        <f>(E13-C13)/C13</f>
        <v>1.9592163134746102E-2</v>
      </c>
    </row>
    <row r="14" spans="2:7" ht="15" customHeight="1" x14ac:dyDescent="0.2">
      <c r="B14" s="150" t="s">
        <v>149</v>
      </c>
      <c r="C14" s="151" t="s">
        <v>86</v>
      </c>
      <c r="D14" s="84" t="s">
        <v>86</v>
      </c>
      <c r="E14" s="151" t="s">
        <v>86</v>
      </c>
      <c r="F14" s="84" t="s">
        <v>86</v>
      </c>
      <c r="G14" s="152" t="s">
        <v>86</v>
      </c>
    </row>
    <row r="15" spans="2:7" ht="15" customHeight="1" x14ac:dyDescent="0.25">
      <c r="B15" s="43" t="s">
        <v>151</v>
      </c>
      <c r="C15" s="49"/>
      <c r="D15" s="44"/>
      <c r="E15" s="49"/>
      <c r="F15" s="44"/>
      <c r="G15" s="50"/>
    </row>
    <row r="16" spans="2:7" ht="15" customHeight="1" x14ac:dyDescent="0.25">
      <c r="B16" s="148" t="s">
        <v>147</v>
      </c>
      <c r="C16" s="46">
        <v>1088</v>
      </c>
      <c r="D16" s="47">
        <f>C16/$C$16</f>
        <v>1</v>
      </c>
      <c r="E16" s="46">
        <v>948</v>
      </c>
      <c r="F16" s="47">
        <f>E16/$E$16</f>
        <v>1</v>
      </c>
      <c r="G16" s="47">
        <f>(E16-C16)/C16</f>
        <v>-0.12867647058823528</v>
      </c>
    </row>
    <row r="17" spans="2:7" ht="15" customHeight="1" x14ac:dyDescent="0.25">
      <c r="B17" s="149" t="s">
        <v>148</v>
      </c>
      <c r="C17" s="52">
        <v>377</v>
      </c>
      <c r="D17" s="53">
        <f>C17/$C$16</f>
        <v>0.34650735294117646</v>
      </c>
      <c r="E17" s="52">
        <v>561</v>
      </c>
      <c r="F17" s="53">
        <f>E17/$E$16</f>
        <v>0.59177215189873422</v>
      </c>
      <c r="G17" s="54">
        <f>(E17-C17)/C17</f>
        <v>0.48806366047745359</v>
      </c>
    </row>
    <row r="18" spans="2:7" ht="15" customHeight="1" x14ac:dyDescent="0.2">
      <c r="B18" s="150" t="s">
        <v>149</v>
      </c>
      <c r="C18" s="52">
        <v>711</v>
      </c>
      <c r="D18" s="53">
        <f>C18/$C$16</f>
        <v>0.65349264705882348</v>
      </c>
      <c r="E18" s="52">
        <v>387</v>
      </c>
      <c r="F18" s="53">
        <f>E18/$E$16</f>
        <v>0.40822784810126583</v>
      </c>
      <c r="G18" s="54">
        <f>(E18-C18)/C18</f>
        <v>-0.45569620253164556</v>
      </c>
    </row>
    <row r="19" spans="2:7" ht="15" customHeight="1" x14ac:dyDescent="0.25">
      <c r="B19" s="43" t="s">
        <v>152</v>
      </c>
      <c r="C19" s="49"/>
      <c r="D19" s="44"/>
      <c r="E19" s="49"/>
      <c r="F19" s="44"/>
      <c r="G19" s="50"/>
    </row>
    <row r="20" spans="2:7" ht="15" customHeight="1" x14ac:dyDescent="0.25">
      <c r="B20" s="148" t="s">
        <v>147</v>
      </c>
      <c r="C20" s="46">
        <v>27906</v>
      </c>
      <c r="D20" s="47">
        <f>C20/$C$20</f>
        <v>1</v>
      </c>
      <c r="E20" s="46">
        <v>28135</v>
      </c>
      <c r="F20" s="47">
        <f>E20/$E$20</f>
        <v>1</v>
      </c>
      <c r="G20" s="47">
        <f>(E20-C20)/C20</f>
        <v>8.2061205475524972E-3</v>
      </c>
    </row>
    <row r="21" spans="2:7" ht="15" customHeight="1" x14ac:dyDescent="0.25">
      <c r="B21" s="149" t="s">
        <v>148</v>
      </c>
      <c r="C21" s="52">
        <v>18803</v>
      </c>
      <c r="D21" s="53">
        <f>C21/$C$20</f>
        <v>0.67379774958790228</v>
      </c>
      <c r="E21" s="52">
        <v>19027</v>
      </c>
      <c r="F21" s="53">
        <f>E21/$E$20</f>
        <v>0.67627510218588949</v>
      </c>
      <c r="G21" s="54">
        <f>(E21-C21)/C21</f>
        <v>1.1912992607562622E-2</v>
      </c>
    </row>
    <row r="22" spans="2:7" ht="15" customHeight="1" x14ac:dyDescent="0.2">
      <c r="B22" s="150" t="s">
        <v>149</v>
      </c>
      <c r="C22" s="52">
        <v>9103</v>
      </c>
      <c r="D22" s="53">
        <f>C22/$C$20</f>
        <v>0.32620225041209777</v>
      </c>
      <c r="E22" s="52">
        <v>9108</v>
      </c>
      <c r="F22" s="53">
        <f>E22/$E$20</f>
        <v>0.32372489781411051</v>
      </c>
      <c r="G22" s="54">
        <f>(E22-C22)/C22</f>
        <v>5.4926947160276835E-4</v>
      </c>
    </row>
    <row r="23" spans="2:7" ht="15" customHeight="1" x14ac:dyDescent="0.25">
      <c r="B23" s="153" t="s">
        <v>57</v>
      </c>
      <c r="C23" s="154"/>
      <c r="D23" s="155"/>
      <c r="E23" s="154"/>
      <c r="F23" s="155"/>
      <c r="G23" s="156"/>
    </row>
    <row r="24" spans="2:7" ht="15" customHeight="1" x14ac:dyDescent="0.25">
      <c r="B24" s="148" t="s">
        <v>147</v>
      </c>
      <c r="C24" s="46">
        <v>24280</v>
      </c>
      <c r="D24" s="47">
        <f>C24/$C$24</f>
        <v>1</v>
      </c>
      <c r="E24" s="46">
        <v>24893</v>
      </c>
      <c r="F24" s="47">
        <f>E24/$E$24</f>
        <v>1</v>
      </c>
      <c r="G24" s="47">
        <f>(E24-C24)/C24</f>
        <v>2.5247116968698517E-2</v>
      </c>
    </row>
    <row r="25" spans="2:7" ht="15" customHeight="1" x14ac:dyDescent="0.25">
      <c r="B25" s="149" t="s">
        <v>148</v>
      </c>
      <c r="C25" s="52">
        <v>16360</v>
      </c>
      <c r="D25" s="53">
        <f>C25/$C$24</f>
        <v>0.67380560131795719</v>
      </c>
      <c r="E25" s="52">
        <v>16607</v>
      </c>
      <c r="F25" s="53">
        <f>E25/$E$24</f>
        <v>0.66713533925199853</v>
      </c>
      <c r="G25" s="54">
        <f>(E25-C25)/C25</f>
        <v>1.5097799511002446E-2</v>
      </c>
    </row>
    <row r="26" spans="2:7" ht="15" customHeight="1" x14ac:dyDescent="0.2">
      <c r="B26" s="150" t="s">
        <v>149</v>
      </c>
      <c r="C26" s="52">
        <v>7920</v>
      </c>
      <c r="D26" s="53">
        <f>C26/$C$24</f>
        <v>0.32619439868204281</v>
      </c>
      <c r="E26" s="52">
        <v>8286</v>
      </c>
      <c r="F26" s="53">
        <f>E26/$E$24</f>
        <v>0.33286466074800147</v>
      </c>
      <c r="G26" s="54">
        <f>(E26-C26)/C26</f>
        <v>4.6212121212121211E-2</v>
      </c>
    </row>
    <row r="27" spans="2:7" ht="15" customHeight="1" x14ac:dyDescent="0.25">
      <c r="B27" s="43" t="s">
        <v>153</v>
      </c>
      <c r="C27" s="49"/>
      <c r="D27" s="44"/>
      <c r="E27" s="49"/>
      <c r="F27" s="44"/>
      <c r="G27" s="50"/>
    </row>
    <row r="28" spans="2:7" ht="15" customHeight="1" x14ac:dyDescent="0.25">
      <c r="B28" s="148" t="s">
        <v>147</v>
      </c>
      <c r="C28" s="46">
        <v>134916</v>
      </c>
      <c r="D28" s="47">
        <f>C28/$C$28</f>
        <v>1</v>
      </c>
      <c r="E28" s="46">
        <v>132619</v>
      </c>
      <c r="F28" s="47">
        <f>E28/$E$28</f>
        <v>1</v>
      </c>
      <c r="G28" s="47">
        <f>(E28-C28)/C28</f>
        <v>-1.7025408402265112E-2</v>
      </c>
    </row>
    <row r="29" spans="2:7" ht="15" customHeight="1" x14ac:dyDescent="0.25">
      <c r="B29" s="149" t="s">
        <v>148</v>
      </c>
      <c r="C29" s="52">
        <v>67262</v>
      </c>
      <c r="D29" s="53">
        <f>C29/$C$28</f>
        <v>0.49854724421121288</v>
      </c>
      <c r="E29" s="52">
        <v>65865</v>
      </c>
      <c r="F29" s="53">
        <f>E29/$E$28</f>
        <v>0.49664829323098503</v>
      </c>
      <c r="G29" s="54">
        <f>(E29-C29)/C29</f>
        <v>-2.0769528113942493E-2</v>
      </c>
    </row>
    <row r="30" spans="2:7" ht="15" customHeight="1" x14ac:dyDescent="0.2">
      <c r="B30" s="150" t="s">
        <v>149</v>
      </c>
      <c r="C30" s="52">
        <v>67654</v>
      </c>
      <c r="D30" s="53">
        <f>C30/$C$28</f>
        <v>0.50145275578878712</v>
      </c>
      <c r="E30" s="52">
        <v>66754</v>
      </c>
      <c r="F30" s="53">
        <f>E30/$E$28</f>
        <v>0.50335170676901497</v>
      </c>
      <c r="G30" s="54">
        <f>(E30-C30)/C30</f>
        <v>-1.3302982824371064E-2</v>
      </c>
    </row>
    <row r="31" spans="2:7" ht="15" customHeight="1" x14ac:dyDescent="0.25">
      <c r="B31" s="153" t="s">
        <v>55</v>
      </c>
      <c r="C31" s="154"/>
      <c r="D31" s="155"/>
      <c r="E31" s="154"/>
      <c r="F31" s="155"/>
      <c r="G31" s="156"/>
    </row>
    <row r="32" spans="2:7" ht="15" customHeight="1" x14ac:dyDescent="0.25">
      <c r="B32" s="148" t="s">
        <v>147</v>
      </c>
      <c r="C32" s="46">
        <v>60341</v>
      </c>
      <c r="D32" s="47">
        <f>C32/$C$32</f>
        <v>1</v>
      </c>
      <c r="E32" s="46">
        <v>59795</v>
      </c>
      <c r="F32" s="47">
        <f>E32/$E$32</f>
        <v>1</v>
      </c>
      <c r="G32" s="47">
        <f>(E32-C32)/C32</f>
        <v>-9.0485739381183615E-3</v>
      </c>
    </row>
    <row r="33" spans="2:7" ht="15" customHeight="1" x14ac:dyDescent="0.25">
      <c r="B33" s="149" t="s">
        <v>148</v>
      </c>
      <c r="C33" s="52">
        <v>33745</v>
      </c>
      <c r="D33" s="53">
        <f>C33/$C$32</f>
        <v>0.55923832883114299</v>
      </c>
      <c r="E33" s="52">
        <v>33960</v>
      </c>
      <c r="F33" s="53">
        <f>E33/$E$32</f>
        <v>0.56794046324943559</v>
      </c>
      <c r="G33" s="54">
        <f>(E33-C33)/C33</f>
        <v>6.3713142687805598E-3</v>
      </c>
    </row>
    <row r="34" spans="2:7" ht="15" customHeight="1" x14ac:dyDescent="0.2">
      <c r="B34" s="150" t="s">
        <v>149</v>
      </c>
      <c r="C34" s="157">
        <v>26596</v>
      </c>
      <c r="D34" s="158">
        <f>C34/$C$32</f>
        <v>0.44076167116885701</v>
      </c>
      <c r="E34" s="157">
        <v>25835</v>
      </c>
      <c r="F34" s="158">
        <f>E34/$E$32</f>
        <v>0.43205953675056441</v>
      </c>
      <c r="G34" s="54">
        <f>(E34-C34)/C34</f>
        <v>-2.8613325312077005E-2</v>
      </c>
    </row>
    <row r="35" spans="2:7" ht="15" customHeight="1" x14ac:dyDescent="0.25">
      <c r="B35" s="153" t="s">
        <v>56</v>
      </c>
      <c r="C35" s="154"/>
      <c r="D35" s="155"/>
      <c r="E35" s="154"/>
      <c r="F35" s="155"/>
      <c r="G35" s="156"/>
    </row>
    <row r="36" spans="2:7" ht="15" customHeight="1" x14ac:dyDescent="0.25">
      <c r="B36" s="148" t="s">
        <v>147</v>
      </c>
      <c r="C36" s="46">
        <v>48695</v>
      </c>
      <c r="D36" s="47">
        <f>C36/$C$36</f>
        <v>1</v>
      </c>
      <c r="E36" s="46">
        <v>47106</v>
      </c>
      <c r="F36" s="47">
        <f>E36/$E$36</f>
        <v>1</v>
      </c>
      <c r="G36" s="47">
        <f>(E36-C36)/C36</f>
        <v>-3.2631687031522742E-2</v>
      </c>
    </row>
    <row r="37" spans="2:7" ht="15" customHeight="1" x14ac:dyDescent="0.25">
      <c r="B37" s="149" t="s">
        <v>148</v>
      </c>
      <c r="C37" s="52">
        <v>20296</v>
      </c>
      <c r="D37" s="53">
        <f>C37/$C$36</f>
        <v>0.41679843926481158</v>
      </c>
      <c r="E37" s="52">
        <v>19482</v>
      </c>
      <c r="F37" s="53">
        <f>E37/$E$36</f>
        <v>0.4135778881671125</v>
      </c>
      <c r="G37" s="54">
        <f>(E37-C37)/C37</f>
        <v>-4.0106424911312576E-2</v>
      </c>
    </row>
    <row r="38" spans="2:7" ht="15" customHeight="1" x14ac:dyDescent="0.2">
      <c r="B38" s="150" t="s">
        <v>149</v>
      </c>
      <c r="C38" s="157">
        <v>28399</v>
      </c>
      <c r="D38" s="158">
        <f>C38/$C$36</f>
        <v>0.58320156073518836</v>
      </c>
      <c r="E38" s="157">
        <v>27624</v>
      </c>
      <c r="F38" s="158">
        <f>E38/$E$36</f>
        <v>0.5864221118328875</v>
      </c>
      <c r="G38" s="54">
        <f>(E38-C38)/C38</f>
        <v>-2.7289693299059826E-2</v>
      </c>
    </row>
    <row r="39" spans="2:7" ht="48" customHeight="1" x14ac:dyDescent="0.25">
      <c r="B39" s="223" t="s">
        <v>154</v>
      </c>
      <c r="C39" s="223"/>
      <c r="D39" s="223"/>
      <c r="E39" s="223"/>
      <c r="F39" s="223"/>
      <c r="G39" s="223"/>
    </row>
    <row r="40" spans="2:7" x14ac:dyDescent="0.25">
      <c r="B40" s="38"/>
    </row>
    <row r="41" spans="2:7" x14ac:dyDescent="0.25">
      <c r="B41" s="38"/>
    </row>
    <row r="42" spans="2:7" x14ac:dyDescent="0.25">
      <c r="B42" s="38"/>
    </row>
    <row r="43" spans="2:7" x14ac:dyDescent="0.25">
      <c r="B43" s="38"/>
    </row>
    <row r="44" spans="2:7" ht="27.75" customHeight="1" x14ac:dyDescent="0.25"/>
    <row r="45" spans="2:7" ht="36" customHeight="1" x14ac:dyDescent="0.25"/>
    <row r="46" spans="2:7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8" ht="44.25" customHeight="1" x14ac:dyDescent="0.25"/>
    <row r="67" spans="2:8" ht="15" customHeight="1" thickBot="1" x14ac:dyDescent="0.3"/>
    <row r="68" spans="2:8" ht="30" customHeight="1" thickBot="1" x14ac:dyDescent="0.3">
      <c r="B68" s="11"/>
      <c r="C68" s="11"/>
      <c r="D68" s="11"/>
      <c r="F68" s="11"/>
      <c r="G68" s="36" t="s">
        <v>45</v>
      </c>
      <c r="H68" s="11"/>
    </row>
  </sheetData>
  <mergeCells count="2">
    <mergeCell ref="B5:G5"/>
    <mergeCell ref="B39:G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8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0" spans="2:12" ht="13.5" thickBot="1" x14ac:dyDescent="0.3"/>
    <row r="61" spans="2:12" ht="16.5" thickBot="1" x14ac:dyDescent="0.3">
      <c r="I61" s="36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75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38"/>
    </row>
    <row r="2" spans="2:9" ht="15" customHeight="1" x14ac:dyDescent="0.25">
      <c r="B2" s="38"/>
    </row>
    <row r="3" spans="2:9" ht="15" customHeight="1" x14ac:dyDescent="0.25">
      <c r="B3" s="38"/>
    </row>
    <row r="4" spans="2:9" ht="15" customHeight="1" x14ac:dyDescent="0.25">
      <c r="B4" s="38"/>
    </row>
    <row r="5" spans="2:9" ht="36" customHeight="1" x14ac:dyDescent="0.25">
      <c r="B5" s="222" t="s">
        <v>155</v>
      </c>
      <c r="C5" s="222"/>
      <c r="D5" s="222"/>
      <c r="E5" s="222"/>
      <c r="F5" s="222"/>
      <c r="G5" s="222"/>
    </row>
    <row r="6" spans="2:9" ht="30" customHeight="1" x14ac:dyDescent="0.25">
      <c r="B6" s="146"/>
      <c r="C6" s="40" t="str">
        <f>actualizaciones!$A$4</f>
        <v>I semestre 2012</v>
      </c>
      <c r="D6" s="41" t="s">
        <v>49</v>
      </c>
      <c r="E6" s="40" t="str">
        <f>actualizaciones!$B$4</f>
        <v>I semestre 2013</v>
      </c>
      <c r="F6" s="41" t="s">
        <v>49</v>
      </c>
      <c r="G6" s="147" t="s">
        <v>50</v>
      </c>
    </row>
    <row r="7" spans="2:9" ht="15" customHeight="1" x14ac:dyDescent="0.25">
      <c r="B7" s="45" t="s">
        <v>156</v>
      </c>
      <c r="C7" s="46">
        <v>60341</v>
      </c>
      <c r="D7" s="47">
        <f t="shared" ref="D7:D13" si="0">C7/$C$7</f>
        <v>1</v>
      </c>
      <c r="E7" s="46">
        <v>59795</v>
      </c>
      <c r="F7" s="47">
        <f t="shared" ref="F7:F13" si="1">E7/$E$7</f>
        <v>1</v>
      </c>
      <c r="G7" s="47">
        <f t="shared" ref="G7:G13" si="2">(E7-C7)/C7</f>
        <v>-9.0485739381183615E-3</v>
      </c>
    </row>
    <row r="8" spans="2:9" ht="15" customHeight="1" x14ac:dyDescent="0.25">
      <c r="B8" s="153" t="s">
        <v>157</v>
      </c>
      <c r="C8" s="154">
        <v>33745</v>
      </c>
      <c r="D8" s="66">
        <f t="shared" si="0"/>
        <v>0.55923832883114299</v>
      </c>
      <c r="E8" s="154">
        <v>33960</v>
      </c>
      <c r="F8" s="66">
        <f t="shared" si="1"/>
        <v>0.56794046324943559</v>
      </c>
      <c r="G8" s="66">
        <f t="shared" si="2"/>
        <v>6.3713142687805598E-3</v>
      </c>
    </row>
    <row r="9" spans="2:9" ht="15" customHeight="1" x14ac:dyDescent="0.2">
      <c r="B9" s="55" t="s">
        <v>158</v>
      </c>
      <c r="C9" s="52">
        <v>5553</v>
      </c>
      <c r="D9" s="53">
        <f t="shared" si="0"/>
        <v>9.202697999701695E-2</v>
      </c>
      <c r="E9" s="52">
        <v>6312</v>
      </c>
      <c r="F9" s="53">
        <f t="shared" si="1"/>
        <v>0.10556066560749226</v>
      </c>
      <c r="G9" s="54">
        <f t="shared" si="2"/>
        <v>0.13668287412209618</v>
      </c>
    </row>
    <row r="10" spans="2:9" ht="15" customHeight="1" x14ac:dyDescent="0.2">
      <c r="B10" s="55" t="s">
        <v>159</v>
      </c>
      <c r="C10" s="52">
        <v>21329</v>
      </c>
      <c r="D10" s="53">
        <f t="shared" si="0"/>
        <v>0.35347442037752108</v>
      </c>
      <c r="E10" s="52">
        <v>20540</v>
      </c>
      <c r="F10" s="53">
        <f t="shared" si="1"/>
        <v>0.34350698218914627</v>
      </c>
      <c r="G10" s="54">
        <f t="shared" si="2"/>
        <v>-3.6991888977448546E-2</v>
      </c>
    </row>
    <row r="11" spans="2:9" ht="15" customHeight="1" x14ac:dyDescent="0.2">
      <c r="B11" s="55" t="s">
        <v>160</v>
      </c>
      <c r="C11" s="52">
        <v>6374</v>
      </c>
      <c r="D11" s="53">
        <f t="shared" si="0"/>
        <v>0.10563298586367478</v>
      </c>
      <c r="E11" s="52">
        <v>6520</v>
      </c>
      <c r="F11" s="53">
        <f t="shared" si="1"/>
        <v>0.10903921732586337</v>
      </c>
      <c r="G11" s="54">
        <f t="shared" si="2"/>
        <v>2.2905553812362724E-2</v>
      </c>
    </row>
    <row r="12" spans="2:9" ht="15" customHeight="1" x14ac:dyDescent="0.2">
      <c r="B12" s="55" t="s">
        <v>161</v>
      </c>
      <c r="C12" s="52">
        <v>489</v>
      </c>
      <c r="D12" s="53">
        <f t="shared" si="0"/>
        <v>8.10394259293018E-3</v>
      </c>
      <c r="E12" s="52">
        <v>588</v>
      </c>
      <c r="F12" s="53">
        <f t="shared" si="1"/>
        <v>9.8335981269336899E-3</v>
      </c>
      <c r="G12" s="54">
        <f t="shared" si="2"/>
        <v>0.20245398773006135</v>
      </c>
    </row>
    <row r="13" spans="2:9" ht="15" customHeight="1" thickBot="1" x14ac:dyDescent="0.3">
      <c r="B13" s="153" t="s">
        <v>162</v>
      </c>
      <c r="C13" s="154">
        <v>26596</v>
      </c>
      <c r="D13" s="66">
        <f t="shared" si="0"/>
        <v>0.44076167116885701</v>
      </c>
      <c r="E13" s="154">
        <v>25835</v>
      </c>
      <c r="F13" s="66">
        <f t="shared" si="1"/>
        <v>0.43205953675056441</v>
      </c>
      <c r="G13" s="66">
        <f t="shared" si="2"/>
        <v>-2.8613325312077005E-2</v>
      </c>
    </row>
    <row r="14" spans="2:9" ht="30" customHeight="1" thickBot="1" x14ac:dyDescent="0.3">
      <c r="B14" s="223" t="s">
        <v>163</v>
      </c>
      <c r="C14" s="223"/>
      <c r="D14" s="223"/>
      <c r="E14" s="223"/>
      <c r="F14" s="223"/>
      <c r="G14" s="223"/>
      <c r="I14" s="36" t="s">
        <v>164</v>
      </c>
    </row>
    <row r="15" spans="2:9" ht="16.5" thickBot="1" x14ac:dyDescent="0.3">
      <c r="B15" s="38"/>
      <c r="I15" s="36" t="s">
        <v>165</v>
      </c>
    </row>
    <row r="16" spans="2:9" x14ac:dyDescent="0.25">
      <c r="B16" s="38"/>
    </row>
    <row r="17" spans="2:7" x14ac:dyDescent="0.25">
      <c r="B17" s="38"/>
    </row>
    <row r="18" spans="2:7" ht="36" customHeight="1" x14ac:dyDescent="0.25">
      <c r="B18" s="222" t="s">
        <v>166</v>
      </c>
      <c r="C18" s="222"/>
      <c r="D18" s="222"/>
      <c r="E18" s="222"/>
      <c r="F18" s="222"/>
      <c r="G18" s="222"/>
    </row>
    <row r="19" spans="2:7" ht="30" customHeight="1" x14ac:dyDescent="0.25">
      <c r="B19" s="146"/>
      <c r="C19" s="40" t="str">
        <f>actualizaciones!$A$4</f>
        <v>I semestre 2012</v>
      </c>
      <c r="D19" s="41" t="s">
        <v>49</v>
      </c>
      <c r="E19" s="40" t="str">
        <f>actualizaciones!$B$4</f>
        <v>I semestre 2013</v>
      </c>
      <c r="F19" s="41" t="s">
        <v>49</v>
      </c>
      <c r="G19" s="147" t="s">
        <v>50</v>
      </c>
    </row>
    <row r="20" spans="2:7" ht="15" customHeight="1" x14ac:dyDescent="0.25">
      <c r="B20" s="45" t="s">
        <v>156</v>
      </c>
      <c r="C20" s="46">
        <v>48695</v>
      </c>
      <c r="D20" s="47">
        <f t="shared" ref="D20:D26" si="3">C20/$C$20</f>
        <v>1</v>
      </c>
      <c r="E20" s="46">
        <v>47106</v>
      </c>
      <c r="F20" s="47">
        <f t="shared" ref="F20:F26" si="4">E20/$E$20</f>
        <v>1</v>
      </c>
      <c r="G20" s="47">
        <f t="shared" ref="G20:G26" si="5">(E20-C20)/C20</f>
        <v>-3.2631687031522742E-2</v>
      </c>
    </row>
    <row r="21" spans="2:7" ht="15" customHeight="1" x14ac:dyDescent="0.25">
      <c r="B21" s="153" t="s">
        <v>157</v>
      </c>
      <c r="C21" s="154">
        <v>20296</v>
      </c>
      <c r="D21" s="66">
        <f t="shared" si="3"/>
        <v>0.41679843926481158</v>
      </c>
      <c r="E21" s="154">
        <v>19482</v>
      </c>
      <c r="F21" s="66">
        <f t="shared" si="4"/>
        <v>0.4135778881671125</v>
      </c>
      <c r="G21" s="66">
        <f t="shared" si="5"/>
        <v>-4.0106424911312576E-2</v>
      </c>
    </row>
    <row r="22" spans="2:7" ht="15" customHeight="1" x14ac:dyDescent="0.2">
      <c r="B22" s="55" t="s">
        <v>158</v>
      </c>
      <c r="C22" s="52">
        <v>2481</v>
      </c>
      <c r="D22" s="53">
        <f t="shared" si="3"/>
        <v>5.0949789506109455E-2</v>
      </c>
      <c r="E22" s="52">
        <v>2481</v>
      </c>
      <c r="F22" s="53">
        <f t="shared" si="4"/>
        <v>5.2668449878996305E-2</v>
      </c>
      <c r="G22" s="54">
        <f t="shared" si="5"/>
        <v>0</v>
      </c>
    </row>
    <row r="23" spans="2:7" ht="15" customHeight="1" x14ac:dyDescent="0.2">
      <c r="B23" s="55" t="s">
        <v>159</v>
      </c>
      <c r="C23" s="52">
        <v>11084</v>
      </c>
      <c r="D23" s="53">
        <f t="shared" si="3"/>
        <v>0.22762090563712906</v>
      </c>
      <c r="E23" s="52">
        <v>10292</v>
      </c>
      <c r="F23" s="53">
        <f t="shared" si="4"/>
        <v>0.2184859678172632</v>
      </c>
      <c r="G23" s="54">
        <f t="shared" si="5"/>
        <v>-7.1454348610609883E-2</v>
      </c>
    </row>
    <row r="24" spans="2:7" ht="15" customHeight="1" x14ac:dyDescent="0.2">
      <c r="B24" s="55" t="s">
        <v>160</v>
      </c>
      <c r="C24" s="52">
        <v>6233</v>
      </c>
      <c r="D24" s="53">
        <f t="shared" si="3"/>
        <v>0.12800082143957286</v>
      </c>
      <c r="E24" s="52">
        <v>6126</v>
      </c>
      <c r="F24" s="53">
        <f t="shared" si="4"/>
        <v>0.1300471277544262</v>
      </c>
      <c r="G24" s="54">
        <f t="shared" si="5"/>
        <v>-1.7166693406064495E-2</v>
      </c>
    </row>
    <row r="25" spans="2:7" ht="15" customHeight="1" x14ac:dyDescent="0.2">
      <c r="B25" s="55" t="s">
        <v>161</v>
      </c>
      <c r="C25" s="52">
        <v>498</v>
      </c>
      <c r="D25" s="53">
        <f t="shared" si="3"/>
        <v>1.0226922682000206E-2</v>
      </c>
      <c r="E25" s="52">
        <v>583</v>
      </c>
      <c r="F25" s="53">
        <f t="shared" si="4"/>
        <v>1.2376342716426783E-2</v>
      </c>
      <c r="G25" s="54">
        <f>(E25-C25)/C25</f>
        <v>0.17068273092369479</v>
      </c>
    </row>
    <row r="26" spans="2:7" ht="15" customHeight="1" x14ac:dyDescent="0.25">
      <c r="B26" s="153" t="s">
        <v>162</v>
      </c>
      <c r="C26" s="154">
        <v>28399</v>
      </c>
      <c r="D26" s="66">
        <f t="shared" si="3"/>
        <v>0.58320156073518836</v>
      </c>
      <c r="E26" s="154">
        <v>27624</v>
      </c>
      <c r="F26" s="66">
        <f t="shared" si="4"/>
        <v>0.5864221118328875</v>
      </c>
      <c r="G26" s="66">
        <f t="shared" si="5"/>
        <v>-2.7289693299059826E-2</v>
      </c>
    </row>
    <row r="27" spans="2:7" ht="30" customHeight="1" x14ac:dyDescent="0.25">
      <c r="B27" s="223" t="s">
        <v>163</v>
      </c>
      <c r="C27" s="223"/>
      <c r="D27" s="223"/>
      <c r="E27" s="223"/>
      <c r="F27" s="223"/>
      <c r="G27" s="223"/>
    </row>
    <row r="28" spans="2:7" ht="15" customHeight="1" x14ac:dyDescent="0.25"/>
    <row r="30" spans="2:7" ht="36" customHeight="1" x14ac:dyDescent="0.25">
      <c r="B30" s="222" t="s">
        <v>167</v>
      </c>
      <c r="C30" s="222"/>
      <c r="D30" s="222"/>
      <c r="E30" s="222"/>
      <c r="F30" s="222"/>
      <c r="G30" s="222"/>
    </row>
    <row r="31" spans="2:7" ht="30" customHeight="1" x14ac:dyDescent="0.25">
      <c r="B31" s="146"/>
      <c r="C31" s="40" t="str">
        <f>actualizaciones!$A$4</f>
        <v>I semestre 2012</v>
      </c>
      <c r="D31" s="41" t="s">
        <v>49</v>
      </c>
      <c r="E31" s="40" t="str">
        <f>actualizaciones!$B$4</f>
        <v>I semestre 2013</v>
      </c>
      <c r="F31" s="41" t="s">
        <v>49</v>
      </c>
      <c r="G31" s="147" t="s">
        <v>50</v>
      </c>
    </row>
    <row r="32" spans="2:7" ht="15" customHeight="1" x14ac:dyDescent="0.25">
      <c r="B32" s="45" t="s">
        <v>156</v>
      </c>
      <c r="C32" s="46">
        <v>24280</v>
      </c>
      <c r="D32" s="47">
        <f t="shared" ref="D32:D37" si="6">C32/$C$32</f>
        <v>1</v>
      </c>
      <c r="E32" s="46">
        <v>24893</v>
      </c>
      <c r="F32" s="47">
        <f t="shared" ref="F32:F37" si="7">E32/$E$32</f>
        <v>1</v>
      </c>
      <c r="G32" s="47">
        <f t="shared" ref="G32:G37" si="8">(E32-C32)/C32</f>
        <v>2.5247116968698517E-2</v>
      </c>
    </row>
    <row r="33" spans="2:7" ht="15" customHeight="1" x14ac:dyDescent="0.25">
      <c r="B33" s="153" t="s">
        <v>157</v>
      </c>
      <c r="C33" s="154">
        <v>16360</v>
      </c>
      <c r="D33" s="66">
        <f t="shared" si="6"/>
        <v>0.67380560131795719</v>
      </c>
      <c r="E33" s="154">
        <v>16607</v>
      </c>
      <c r="F33" s="66">
        <f t="shared" si="7"/>
        <v>0.66713533925199853</v>
      </c>
      <c r="G33" s="66">
        <f t="shared" si="8"/>
        <v>1.5097799511002446E-2</v>
      </c>
    </row>
    <row r="34" spans="2:7" ht="15" customHeight="1" x14ac:dyDescent="0.2">
      <c r="B34" s="55" t="s">
        <v>168</v>
      </c>
      <c r="C34" s="52">
        <v>13589</v>
      </c>
      <c r="D34" s="53">
        <f t="shared" si="6"/>
        <v>0.55967874794069195</v>
      </c>
      <c r="E34" s="52">
        <v>13670</v>
      </c>
      <c r="F34" s="53">
        <f t="shared" si="7"/>
        <v>0.54915036355601976</v>
      </c>
      <c r="G34" s="54">
        <f t="shared" si="8"/>
        <v>5.9607035101920669E-3</v>
      </c>
    </row>
    <row r="35" spans="2:7" ht="15" customHeight="1" x14ac:dyDescent="0.2">
      <c r="B35" s="55" t="s">
        <v>160</v>
      </c>
      <c r="C35" s="52">
        <v>2407</v>
      </c>
      <c r="D35" s="53">
        <f t="shared" si="6"/>
        <v>9.9135090609555193E-2</v>
      </c>
      <c r="E35" s="52">
        <v>2573</v>
      </c>
      <c r="F35" s="53">
        <f t="shared" si="7"/>
        <v>0.10336239103362391</v>
      </c>
      <c r="G35" s="54">
        <f t="shared" si="8"/>
        <v>6.8965517241379309E-2</v>
      </c>
    </row>
    <row r="36" spans="2:7" ht="15" customHeight="1" x14ac:dyDescent="0.2">
      <c r="B36" s="55" t="s">
        <v>161</v>
      </c>
      <c r="C36" s="52">
        <v>364</v>
      </c>
      <c r="D36" s="53">
        <f t="shared" si="6"/>
        <v>1.4991762767710049E-2</v>
      </c>
      <c r="E36" s="52">
        <v>364</v>
      </c>
      <c r="F36" s="53">
        <f t="shared" si="7"/>
        <v>1.4622584662354879E-2</v>
      </c>
      <c r="G36" s="54">
        <f t="shared" si="8"/>
        <v>0</v>
      </c>
    </row>
    <row r="37" spans="2:7" ht="15" customHeight="1" x14ac:dyDescent="0.25">
      <c r="B37" s="153" t="s">
        <v>162</v>
      </c>
      <c r="C37" s="154">
        <v>7920</v>
      </c>
      <c r="D37" s="66">
        <f t="shared" si="6"/>
        <v>0.32619439868204281</v>
      </c>
      <c r="E37" s="154">
        <v>8286</v>
      </c>
      <c r="F37" s="66">
        <f t="shared" si="7"/>
        <v>0.33286466074800147</v>
      </c>
      <c r="G37" s="66">
        <f t="shared" si="8"/>
        <v>4.6212121212121211E-2</v>
      </c>
    </row>
    <row r="38" spans="2:7" ht="30" customHeight="1" x14ac:dyDescent="0.25">
      <c r="B38" s="223" t="s">
        <v>163</v>
      </c>
      <c r="C38" s="223"/>
      <c r="D38" s="223"/>
      <c r="E38" s="223"/>
      <c r="F38" s="223"/>
      <c r="G38" s="223"/>
    </row>
    <row r="41" spans="2:7" ht="36" customHeight="1" x14ac:dyDescent="0.25">
      <c r="B41" s="222" t="s">
        <v>169</v>
      </c>
      <c r="C41" s="222"/>
      <c r="D41" s="222"/>
      <c r="E41" s="222"/>
      <c r="F41" s="222"/>
      <c r="G41" s="222"/>
    </row>
    <row r="42" spans="2:7" ht="30" customHeight="1" x14ac:dyDescent="0.25">
      <c r="B42" s="146"/>
      <c r="C42" s="40" t="str">
        <f>actualizaciones!$A$4</f>
        <v>I semestre 2012</v>
      </c>
      <c r="D42" s="41" t="s">
        <v>49</v>
      </c>
      <c r="E42" s="40" t="str">
        <f>actualizaciones!$B$4</f>
        <v>I semestre 2013</v>
      </c>
      <c r="F42" s="41" t="s">
        <v>49</v>
      </c>
      <c r="G42" s="147" t="s">
        <v>50</v>
      </c>
    </row>
    <row r="43" spans="2:7" ht="15" customHeight="1" x14ac:dyDescent="0.25">
      <c r="B43" s="45" t="s">
        <v>156</v>
      </c>
      <c r="C43" s="46">
        <v>2501</v>
      </c>
      <c r="D43" s="47">
        <f t="shared" ref="D43:D49" si="9">C43/$C$43</f>
        <v>1</v>
      </c>
      <c r="E43" s="46">
        <v>2550</v>
      </c>
      <c r="F43" s="47">
        <f t="shared" ref="F43:F49" si="10">E43/$E$43</f>
        <v>1</v>
      </c>
      <c r="G43" s="47">
        <f t="shared" ref="G43:G48" si="11">(E43-C43)/C43</f>
        <v>1.9592163134746102E-2</v>
      </c>
    </row>
    <row r="44" spans="2:7" ht="15" customHeight="1" x14ac:dyDescent="0.25">
      <c r="B44" s="153" t="s">
        <v>157</v>
      </c>
      <c r="C44" s="154">
        <v>2501</v>
      </c>
      <c r="D44" s="66">
        <f t="shared" si="9"/>
        <v>1</v>
      </c>
      <c r="E44" s="154">
        <v>2550</v>
      </c>
      <c r="F44" s="66">
        <f t="shared" si="10"/>
        <v>1</v>
      </c>
      <c r="G44" s="66">
        <f t="shared" si="11"/>
        <v>1.9592163134746102E-2</v>
      </c>
    </row>
    <row r="45" spans="2:7" ht="15" customHeight="1" x14ac:dyDescent="0.2">
      <c r="B45" s="55" t="s">
        <v>168</v>
      </c>
      <c r="C45" s="52">
        <v>1048</v>
      </c>
      <c r="D45" s="53">
        <f t="shared" si="9"/>
        <v>0.41903238704518192</v>
      </c>
      <c r="E45" s="52">
        <v>1097</v>
      </c>
      <c r="F45" s="53">
        <f t="shared" si="10"/>
        <v>0.43019607843137253</v>
      </c>
      <c r="G45" s="54">
        <f t="shared" si="11"/>
        <v>4.6755725190839696E-2</v>
      </c>
    </row>
    <row r="46" spans="2:7" ht="15" customHeight="1" x14ac:dyDescent="0.2">
      <c r="B46" s="55" t="s">
        <v>160</v>
      </c>
      <c r="C46" s="52">
        <v>802</v>
      </c>
      <c r="D46" s="53">
        <f t="shared" si="9"/>
        <v>0.320671731307477</v>
      </c>
      <c r="E46" s="52">
        <v>802</v>
      </c>
      <c r="F46" s="53">
        <f t="shared" si="10"/>
        <v>0.31450980392156863</v>
      </c>
      <c r="G46" s="54">
        <f t="shared" si="11"/>
        <v>0</v>
      </c>
    </row>
    <row r="47" spans="2:7" ht="15" customHeight="1" x14ac:dyDescent="0.2">
      <c r="B47" s="55" t="s">
        <v>170</v>
      </c>
      <c r="C47" s="52">
        <v>485</v>
      </c>
      <c r="D47" s="53">
        <f t="shared" si="9"/>
        <v>0.19392243102758897</v>
      </c>
      <c r="E47" s="52">
        <v>485</v>
      </c>
      <c r="F47" s="53">
        <f t="shared" si="10"/>
        <v>0.19019607843137254</v>
      </c>
      <c r="G47" s="54">
        <f t="shared" si="11"/>
        <v>0</v>
      </c>
    </row>
    <row r="48" spans="2:7" ht="15" customHeight="1" thickBot="1" x14ac:dyDescent="0.25">
      <c r="B48" s="55" t="s">
        <v>171</v>
      </c>
      <c r="C48" s="52">
        <v>166</v>
      </c>
      <c r="D48" s="53">
        <f t="shared" si="9"/>
        <v>6.6373450619752097E-2</v>
      </c>
      <c r="E48" s="52">
        <v>166</v>
      </c>
      <c r="F48" s="53">
        <f t="shared" si="10"/>
        <v>6.5098039215686271E-2</v>
      </c>
      <c r="G48" s="54">
        <f t="shared" si="11"/>
        <v>0</v>
      </c>
    </row>
    <row r="49" spans="2:9" ht="15" customHeight="1" thickBot="1" x14ac:dyDescent="0.3">
      <c r="B49" s="153" t="s">
        <v>162</v>
      </c>
      <c r="C49" s="154">
        <v>0</v>
      </c>
      <c r="D49" s="66">
        <f t="shared" si="9"/>
        <v>0</v>
      </c>
      <c r="E49" s="154">
        <v>0</v>
      </c>
      <c r="F49" s="66">
        <f t="shared" si="10"/>
        <v>0</v>
      </c>
      <c r="G49" s="159" t="s">
        <v>86</v>
      </c>
      <c r="I49" s="36" t="s">
        <v>164</v>
      </c>
    </row>
    <row r="50" spans="2:9" ht="30" customHeight="1" thickBot="1" x14ac:dyDescent="0.3">
      <c r="B50" s="223" t="s">
        <v>163</v>
      </c>
      <c r="C50" s="223"/>
      <c r="D50" s="223"/>
      <c r="E50" s="223"/>
      <c r="F50" s="223"/>
      <c r="G50" s="223"/>
      <c r="I50" s="36" t="s">
        <v>165</v>
      </c>
    </row>
    <row r="53" spans="2:9" ht="36" customHeight="1" x14ac:dyDescent="0.25">
      <c r="B53" s="222" t="s">
        <v>172</v>
      </c>
      <c r="C53" s="222"/>
      <c r="D53" s="222"/>
      <c r="E53" s="222"/>
      <c r="F53" s="222"/>
      <c r="G53" s="222"/>
    </row>
    <row r="54" spans="2:9" ht="30" customHeight="1" x14ac:dyDescent="0.25">
      <c r="B54" s="146"/>
      <c r="C54" s="40" t="str">
        <f>actualizaciones!$A$4</f>
        <v>I semestre 2012</v>
      </c>
      <c r="D54" s="41" t="s">
        <v>49</v>
      </c>
      <c r="E54" s="40" t="str">
        <f>actualizaciones!$B$4</f>
        <v>I semestre 2013</v>
      </c>
      <c r="F54" s="41" t="s">
        <v>49</v>
      </c>
      <c r="G54" s="147" t="s">
        <v>50</v>
      </c>
    </row>
    <row r="55" spans="2:9" ht="15" customHeight="1" x14ac:dyDescent="0.25">
      <c r="B55" s="45" t="s">
        <v>156</v>
      </c>
      <c r="C55" s="46">
        <v>166411</v>
      </c>
      <c r="D55" s="47">
        <f>C55/$C$55</f>
        <v>1</v>
      </c>
      <c r="E55" s="46">
        <v>164252</v>
      </c>
      <c r="F55" s="47">
        <f>E55/$E$55</f>
        <v>1</v>
      </c>
      <c r="G55" s="47">
        <f>(E55-C55)/C55</f>
        <v>-1.2973901965615254E-2</v>
      </c>
    </row>
    <row r="56" spans="2:9" ht="15" customHeight="1" x14ac:dyDescent="0.25">
      <c r="B56" s="153" t="s">
        <v>157</v>
      </c>
      <c r="C56" s="154">
        <v>88943</v>
      </c>
      <c r="D56" s="66">
        <f t="shared" ref="D56:D62" si="12">C56/$C$55</f>
        <v>0.53447788908185156</v>
      </c>
      <c r="E56" s="154">
        <v>88003</v>
      </c>
      <c r="F56" s="66">
        <f t="shared" ref="F56:F62" si="13">E56/$E$55</f>
        <v>0.53578038623578406</v>
      </c>
      <c r="G56" s="66">
        <f t="shared" ref="G56:G61" si="14">(E56-C56)/C56</f>
        <v>-1.0568566385213002E-2</v>
      </c>
    </row>
    <row r="57" spans="2:9" ht="15" customHeight="1" x14ac:dyDescent="0.2">
      <c r="B57" s="55" t="s">
        <v>158</v>
      </c>
      <c r="C57" s="52">
        <v>13272</v>
      </c>
      <c r="D57" s="53">
        <f t="shared" si="12"/>
        <v>7.9754343162411145E-2</v>
      </c>
      <c r="E57" s="52">
        <v>14031</v>
      </c>
      <c r="F57" s="53">
        <f t="shared" si="13"/>
        <v>8.5423617368433874E-2</v>
      </c>
      <c r="G57" s="54">
        <f t="shared" si="14"/>
        <v>5.7188065099457508E-2</v>
      </c>
    </row>
    <row r="58" spans="2:9" ht="15" customHeight="1" x14ac:dyDescent="0.2">
      <c r="B58" s="55" t="s">
        <v>159</v>
      </c>
      <c r="C58" s="52">
        <v>53874</v>
      </c>
      <c r="D58" s="53">
        <f t="shared" si="12"/>
        <v>0.32374061810817795</v>
      </c>
      <c r="E58" s="52">
        <v>52789</v>
      </c>
      <c r="F58" s="53">
        <f t="shared" si="13"/>
        <v>0.32139030270559871</v>
      </c>
      <c r="G58" s="54">
        <f t="shared" si="14"/>
        <v>-2.013958495749341E-2</v>
      </c>
    </row>
    <row r="59" spans="2:9" ht="15" customHeight="1" x14ac:dyDescent="0.2">
      <c r="B59" s="55" t="s">
        <v>160</v>
      </c>
      <c r="C59" s="52">
        <v>18859</v>
      </c>
      <c r="D59" s="53">
        <f t="shared" si="12"/>
        <v>0.11332784491409822</v>
      </c>
      <c r="E59" s="52">
        <v>17949</v>
      </c>
      <c r="F59" s="53">
        <f t="shared" si="13"/>
        <v>0.10927720819228989</v>
      </c>
      <c r="G59" s="54">
        <f t="shared" si="14"/>
        <v>-4.8252823585555965E-2</v>
      </c>
    </row>
    <row r="60" spans="2:9" ht="15" customHeight="1" x14ac:dyDescent="0.2">
      <c r="B60" s="55" t="s">
        <v>170</v>
      </c>
      <c r="C60" s="52">
        <v>2012</v>
      </c>
      <c r="D60" s="53">
        <f t="shared" si="12"/>
        <v>1.2090546898942978E-2</v>
      </c>
      <c r="E60" s="52">
        <v>2153</v>
      </c>
      <c r="F60" s="53">
        <f t="shared" si="13"/>
        <v>1.3107907361858608E-2</v>
      </c>
      <c r="G60" s="54">
        <f t="shared" si="14"/>
        <v>7.0079522862823068E-2</v>
      </c>
    </row>
    <row r="61" spans="2:9" ht="15" customHeight="1" x14ac:dyDescent="0.2">
      <c r="B61" s="55" t="s">
        <v>173</v>
      </c>
      <c r="C61" s="52">
        <v>926</v>
      </c>
      <c r="D61" s="53">
        <f t="shared" si="12"/>
        <v>5.5645359982212711E-3</v>
      </c>
      <c r="E61" s="52">
        <v>1081</v>
      </c>
      <c r="F61" s="53">
        <f t="shared" si="13"/>
        <v>6.5813506076029512E-3</v>
      </c>
      <c r="G61" s="54">
        <f t="shared" si="14"/>
        <v>0.16738660907127431</v>
      </c>
    </row>
    <row r="62" spans="2:9" ht="15" customHeight="1" x14ac:dyDescent="0.25">
      <c r="B62" s="153" t="s">
        <v>162</v>
      </c>
      <c r="C62" s="154">
        <v>77468</v>
      </c>
      <c r="D62" s="66">
        <f t="shared" si="12"/>
        <v>0.46552211091814844</v>
      </c>
      <c r="E62" s="154">
        <v>76249</v>
      </c>
      <c r="F62" s="66">
        <f t="shared" si="13"/>
        <v>0.46421961376421594</v>
      </c>
      <c r="G62" s="66">
        <f>(E62-C62)/C62</f>
        <v>-1.5735529508958537E-2</v>
      </c>
    </row>
    <row r="63" spans="2:9" ht="30" customHeight="1" x14ac:dyDescent="0.25">
      <c r="B63" s="223" t="s">
        <v>163</v>
      </c>
      <c r="C63" s="223"/>
      <c r="D63" s="223"/>
      <c r="E63" s="223"/>
      <c r="F63" s="223"/>
      <c r="G63" s="223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10">
    <mergeCell ref="B5:G5"/>
    <mergeCell ref="B14:G14"/>
    <mergeCell ref="B18:G18"/>
    <mergeCell ref="B63:G63"/>
    <mergeCell ref="B41:G41"/>
    <mergeCell ref="B50:G50"/>
    <mergeCell ref="B53:G53"/>
    <mergeCell ref="B27:G27"/>
    <mergeCell ref="B30:G30"/>
    <mergeCell ref="B38:G38"/>
  </mergeCells>
  <hyperlinks>
    <hyperlink ref="I14" location="'Gráfica plazas estim tipo categ'!A1" tooltip="Ir a gráfica" display="Gráfica"/>
    <hyperlink ref="I15" location="'Gráfica distrib plazas est tipo'!A1" tooltip="Ir a gráfica" display="Gráfica"/>
    <hyperlink ref="I49" location="'Gráfica plazas estim tipo categ'!A1" tooltip="Ir a gráfica" display="Gráfica"/>
    <hyperlink ref="I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4:L5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4" spans="12:12" ht="13.5" thickBot="1" x14ac:dyDescent="0.3"/>
    <row r="25" spans="12:12" ht="16.5" thickBot="1" x14ac:dyDescent="0.3">
      <c r="L25" s="36" t="s">
        <v>60</v>
      </c>
    </row>
    <row r="32" spans="12:12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1"/>
      <c r="C56" s="11"/>
      <c r="D56" s="11"/>
      <c r="E56" s="11"/>
      <c r="F56" s="11"/>
      <c r="G56" s="11"/>
      <c r="K56" s="11"/>
      <c r="L56" s="11"/>
    </row>
    <row r="59" spans="2:12" ht="33" customHeight="1" x14ac:dyDescent="0.25">
      <c r="J59" s="11"/>
    </row>
  </sheetData>
  <hyperlinks>
    <hyperlink ref="L25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L82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0:10" ht="15.75" customHeight="1" x14ac:dyDescent="0.25"/>
    <row r="18" spans="10:10" ht="15.75" customHeight="1" x14ac:dyDescent="0.25"/>
    <row r="19" spans="10:10" ht="15.75" customHeight="1" x14ac:dyDescent="0.25"/>
    <row r="20" spans="10:10" ht="15.75" customHeight="1" x14ac:dyDescent="0.25"/>
    <row r="21" spans="10:10" ht="15.75" customHeight="1" x14ac:dyDescent="0.25"/>
    <row r="22" spans="10:10" ht="15.75" customHeight="1" x14ac:dyDescent="0.25"/>
    <row r="23" spans="10:10" ht="15.75" customHeight="1" x14ac:dyDescent="0.25"/>
    <row r="24" spans="10:10" ht="15.75" customHeight="1" x14ac:dyDescent="0.25"/>
    <row r="25" spans="10:10" ht="15.75" customHeight="1" x14ac:dyDescent="0.25"/>
    <row r="26" spans="10:10" ht="15.75" customHeight="1" x14ac:dyDescent="0.25"/>
    <row r="27" spans="10:10" ht="15.75" customHeight="1" x14ac:dyDescent="0.25"/>
    <row r="28" spans="10:10" ht="15.75" customHeight="1" x14ac:dyDescent="0.25"/>
    <row r="29" spans="10:10" ht="15.75" customHeight="1" x14ac:dyDescent="0.25"/>
    <row r="30" spans="10:10" ht="15.75" customHeight="1" thickBot="1" x14ac:dyDescent="0.3"/>
    <row r="31" spans="10:10" ht="15.75" customHeight="1" thickBot="1" x14ac:dyDescent="0.3">
      <c r="J31" s="36" t="s">
        <v>60</v>
      </c>
    </row>
    <row r="32" spans="10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1"/>
      <c r="C52" s="11"/>
      <c r="D52" s="11"/>
      <c r="E52" s="11"/>
      <c r="F52" s="11"/>
      <c r="G52" s="11"/>
      <c r="H52" s="11"/>
      <c r="K52" s="11"/>
      <c r="L52" s="11"/>
    </row>
    <row r="53" spans="2:12" ht="15.75" customHeight="1" x14ac:dyDescent="0.25">
      <c r="J53" s="11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J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/>
  </sheetViews>
  <sheetFormatPr baseColWidth="10" defaultRowHeight="12.75" x14ac:dyDescent="0.25"/>
  <cols>
    <col min="1" max="1" width="15.7109375" style="38" customWidth="1"/>
    <col min="2" max="2" width="21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222" t="s">
        <v>47</v>
      </c>
      <c r="C5" s="222"/>
      <c r="D5" s="222"/>
      <c r="E5" s="222"/>
      <c r="F5" s="222"/>
      <c r="G5" s="222"/>
    </row>
    <row r="6" spans="2:7" ht="42" customHeight="1" x14ac:dyDescent="0.25">
      <c r="B6" s="39" t="s">
        <v>48</v>
      </c>
      <c r="C6" s="40" t="str">
        <f>actualizaciones!A3</f>
        <v>I semestre 2012</v>
      </c>
      <c r="D6" s="41" t="s">
        <v>49</v>
      </c>
      <c r="E6" s="40" t="str">
        <f>actualizaciones!A2</f>
        <v>I semestre 2013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52</v>
      </c>
      <c r="C8" s="46">
        <v>2399827</v>
      </c>
      <c r="D8" s="47">
        <f>C8/C8</f>
        <v>1</v>
      </c>
      <c r="E8" s="46">
        <v>2379787</v>
      </c>
      <c r="F8" s="47">
        <f>E8/E8</f>
        <v>1</v>
      </c>
      <c r="G8" s="47">
        <f>(E8-C8)/C8</f>
        <v>-8.3506019392231186E-3</v>
      </c>
    </row>
    <row r="9" spans="2:7" ht="15" customHeight="1" x14ac:dyDescent="0.25">
      <c r="B9" s="45" t="s">
        <v>53</v>
      </c>
      <c r="C9" s="46">
        <v>1562740</v>
      </c>
      <c r="D9" s="47">
        <f>C9/C8</f>
        <v>0.65118860651205279</v>
      </c>
      <c r="E9" s="46">
        <v>1547099</v>
      </c>
      <c r="F9" s="47">
        <f>E9/E8</f>
        <v>0.65009977783726025</v>
      </c>
      <c r="G9" s="47">
        <f>(E9-C9)/C9</f>
        <v>-1.0008702663270922E-2</v>
      </c>
    </row>
    <row r="10" spans="2:7" ht="15" customHeight="1" x14ac:dyDescent="0.2">
      <c r="B10" s="48" t="s">
        <v>54</v>
      </c>
      <c r="C10" s="46">
        <v>837087</v>
      </c>
      <c r="D10" s="47">
        <f>C10/C8</f>
        <v>0.34881139348794726</v>
      </c>
      <c r="E10" s="46">
        <v>832688</v>
      </c>
      <c r="F10" s="47">
        <f>E10/E8</f>
        <v>0.34990022216273975</v>
      </c>
      <c r="G10" s="47">
        <f>(E10-C10)/C10</f>
        <v>-5.2551287978429961E-3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52</v>
      </c>
      <c r="C12" s="52">
        <v>866732</v>
      </c>
      <c r="D12" s="53">
        <f>C12/C12</f>
        <v>1</v>
      </c>
      <c r="E12" s="52">
        <v>852302</v>
      </c>
      <c r="F12" s="53">
        <f>E12/E12</f>
        <v>1</v>
      </c>
      <c r="G12" s="54">
        <f>(E12-C12)/C12</f>
        <v>-1.6648744940766003E-2</v>
      </c>
    </row>
    <row r="13" spans="2:7" ht="15" customHeight="1" x14ac:dyDescent="0.25">
      <c r="B13" s="51" t="s">
        <v>53</v>
      </c>
      <c r="C13" s="52">
        <v>607528</v>
      </c>
      <c r="D13" s="53">
        <f>C13/C12</f>
        <v>0.70094100598570264</v>
      </c>
      <c r="E13" s="52">
        <v>593070</v>
      </c>
      <c r="F13" s="53">
        <f>E13/E12</f>
        <v>0.69584490004716637</v>
      </c>
      <c r="G13" s="54">
        <f>(E13-C13)/C13</f>
        <v>-2.3798080088489749E-2</v>
      </c>
    </row>
    <row r="14" spans="2:7" ht="15" customHeight="1" x14ac:dyDescent="0.25">
      <c r="B14" s="51" t="s">
        <v>54</v>
      </c>
      <c r="C14" s="52">
        <v>259204</v>
      </c>
      <c r="D14" s="53">
        <f>C14/C12</f>
        <v>0.29905899401429736</v>
      </c>
      <c r="E14" s="52">
        <v>259232</v>
      </c>
      <c r="F14" s="53">
        <f>E14/E12</f>
        <v>0.30415509995283363</v>
      </c>
      <c r="G14" s="54">
        <f>(E14-C14)/C14</f>
        <v>1.080230243360442E-4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52</v>
      </c>
      <c r="C16" s="52">
        <v>678490</v>
      </c>
      <c r="D16" s="53">
        <f>C16/C16</f>
        <v>1</v>
      </c>
      <c r="E16" s="52">
        <v>676360</v>
      </c>
      <c r="F16" s="53">
        <f>E16/E16</f>
        <v>1</v>
      </c>
      <c r="G16" s="54">
        <f>(E16-C16)/C16</f>
        <v>-3.1393240873115302E-3</v>
      </c>
    </row>
    <row r="17" spans="2:12" ht="15" customHeight="1" x14ac:dyDescent="0.25">
      <c r="B17" s="51" t="s">
        <v>53</v>
      </c>
      <c r="C17" s="52">
        <v>331205</v>
      </c>
      <c r="D17" s="53">
        <f>C17/C16</f>
        <v>0.48815015696620434</v>
      </c>
      <c r="E17" s="52">
        <v>335788</v>
      </c>
      <c r="F17" s="53">
        <f>E17/E16</f>
        <v>0.496463421846354</v>
      </c>
      <c r="G17" s="54">
        <f>(E17-C17)/C17</f>
        <v>1.3837351489258918E-2</v>
      </c>
    </row>
    <row r="18" spans="2:12" ht="15" customHeight="1" x14ac:dyDescent="0.25">
      <c r="B18" s="51" t="s">
        <v>54</v>
      </c>
      <c r="C18" s="52">
        <v>347285</v>
      </c>
      <c r="D18" s="53">
        <f>C18/C16</f>
        <v>0.51184984303379566</v>
      </c>
      <c r="E18" s="52">
        <v>340572</v>
      </c>
      <c r="F18" s="53">
        <f>E18/E16</f>
        <v>0.50353657815364594</v>
      </c>
      <c r="G18" s="54">
        <f>(E18-C18)/C18</f>
        <v>-1.9329945145917619E-2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52</v>
      </c>
      <c r="C20" s="52">
        <v>338053</v>
      </c>
      <c r="D20" s="53">
        <f>C20/C20</f>
        <v>1</v>
      </c>
      <c r="E20" s="52">
        <v>340642</v>
      </c>
      <c r="F20" s="53">
        <f>E20/E20</f>
        <v>1</v>
      </c>
      <c r="G20" s="54">
        <f>(E20-C20)/C20</f>
        <v>7.6585624147692821E-3</v>
      </c>
    </row>
    <row r="21" spans="2:12" ht="15" customHeight="1" x14ac:dyDescent="0.25">
      <c r="B21" s="51" t="s">
        <v>53</v>
      </c>
      <c r="C21" s="52">
        <v>254230</v>
      </c>
      <c r="D21" s="53">
        <f>C21/C20</f>
        <v>0.75204183959319992</v>
      </c>
      <c r="E21" s="52">
        <v>253155</v>
      </c>
      <c r="F21" s="53">
        <f>E21/E20</f>
        <v>0.74317024911784224</v>
      </c>
      <c r="G21" s="54">
        <f>(E21-C21)/C21</f>
        <v>-4.2284545490304058E-3</v>
      </c>
    </row>
    <row r="22" spans="2:12" ht="15" customHeight="1" x14ac:dyDescent="0.2">
      <c r="B22" s="55" t="s">
        <v>54</v>
      </c>
      <c r="C22" s="52">
        <v>83823</v>
      </c>
      <c r="D22" s="53">
        <f>C22/C20</f>
        <v>0.2479581604068001</v>
      </c>
      <c r="E22" s="52">
        <v>87487</v>
      </c>
      <c r="F22" s="53">
        <f>E22/E20</f>
        <v>0.25682975088215781</v>
      </c>
      <c r="G22" s="54">
        <f>(E22-C22)/C22</f>
        <v>4.3711153263424118E-2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52</v>
      </c>
      <c r="C24" s="52">
        <v>88636</v>
      </c>
      <c r="D24" s="53">
        <f>C24/C24</f>
        <v>1</v>
      </c>
      <c r="E24" s="52">
        <v>88778</v>
      </c>
      <c r="F24" s="53">
        <f>E24/E24</f>
        <v>1</v>
      </c>
      <c r="G24" s="54">
        <f>(E24-C24)/C24</f>
        <v>1.6020578545963265E-3</v>
      </c>
    </row>
    <row r="25" spans="2:12" ht="15" customHeight="1" x14ac:dyDescent="0.25">
      <c r="B25" s="51" t="s">
        <v>53</v>
      </c>
      <c r="C25" s="52">
        <v>88636</v>
      </c>
      <c r="D25" s="53">
        <f>C25/C24</f>
        <v>1</v>
      </c>
      <c r="E25" s="52">
        <v>88778</v>
      </c>
      <c r="F25" s="53">
        <f>E25/E24</f>
        <v>1</v>
      </c>
      <c r="G25" s="54">
        <f>(E25-C25)/C25</f>
        <v>1.6020578545963265E-3</v>
      </c>
    </row>
    <row r="26" spans="2:12" ht="15" customHeight="1" x14ac:dyDescent="0.2">
      <c r="B26" s="55" t="s">
        <v>54</v>
      </c>
      <c r="C26" s="52">
        <v>0</v>
      </c>
      <c r="D26" s="53">
        <f>C26/C24</f>
        <v>0</v>
      </c>
      <c r="E26" s="52">
        <v>0</v>
      </c>
      <c r="F26" s="53">
        <f>E26/E24</f>
        <v>0</v>
      </c>
      <c r="G26" s="54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60" customWidth="1"/>
    <col min="5" max="5" width="12.7109375" style="160" customWidth="1"/>
    <col min="6" max="7" width="11.7109375" style="160" customWidth="1"/>
    <col min="8" max="10" width="7.7109375" style="160" customWidth="1"/>
    <col min="11" max="11" width="8.85546875" style="160" customWidth="1"/>
    <col min="12" max="15" width="7.7109375" style="160" customWidth="1"/>
    <col min="16" max="16" width="8.85546875" style="160" customWidth="1"/>
    <col min="17" max="19" width="7.7109375" style="160" customWidth="1"/>
    <col min="20" max="20" width="9.5703125" style="160" customWidth="1"/>
    <col min="21" max="21" width="8.85546875" style="160" customWidth="1"/>
    <col min="22" max="25" width="7.7109375" style="160" customWidth="1"/>
    <col min="26" max="26" width="9" style="160" bestFit="1" customWidth="1"/>
    <col min="27" max="255" width="16.5703125" style="160"/>
    <col min="256" max="256" width="3.7109375" style="160" customWidth="1"/>
    <col min="257" max="257" width="20.7109375" style="160" bestFit="1" customWidth="1"/>
    <col min="258" max="258" width="27.5703125" style="160" bestFit="1" customWidth="1"/>
    <col min="259" max="259" width="13" style="160" bestFit="1" customWidth="1"/>
    <col min="260" max="260" width="12.85546875" style="160" customWidth="1"/>
    <col min="261" max="261" width="15" style="160" bestFit="1" customWidth="1"/>
    <col min="262" max="262" width="15.28515625" style="160" bestFit="1" customWidth="1"/>
    <col min="263" max="263" width="13.85546875" style="160" bestFit="1" customWidth="1"/>
    <col min="264" max="266" width="7.7109375" style="160" customWidth="1"/>
    <col min="267" max="267" width="8.85546875" style="160" customWidth="1"/>
    <col min="268" max="271" width="7.7109375" style="160" customWidth="1"/>
    <col min="272" max="272" width="8.85546875" style="160" customWidth="1"/>
    <col min="273" max="275" width="7.7109375" style="160" customWidth="1"/>
    <col min="276" max="276" width="9.5703125" style="160" customWidth="1"/>
    <col min="277" max="277" width="8.85546875" style="160" customWidth="1"/>
    <col min="278" max="281" width="7.7109375" style="160" customWidth="1"/>
    <col min="282" max="282" width="9" style="160" bestFit="1" customWidth="1"/>
    <col min="283" max="511" width="16.5703125" style="160"/>
    <col min="512" max="512" width="3.7109375" style="160" customWidth="1"/>
    <col min="513" max="513" width="20.7109375" style="160" bestFit="1" customWidth="1"/>
    <col min="514" max="514" width="27.5703125" style="160" bestFit="1" customWidth="1"/>
    <col min="515" max="515" width="13" style="160" bestFit="1" customWidth="1"/>
    <col min="516" max="516" width="12.85546875" style="160" customWidth="1"/>
    <col min="517" max="517" width="15" style="160" bestFit="1" customWidth="1"/>
    <col min="518" max="518" width="15.28515625" style="160" bestFit="1" customWidth="1"/>
    <col min="519" max="519" width="13.85546875" style="160" bestFit="1" customWidth="1"/>
    <col min="520" max="522" width="7.7109375" style="160" customWidth="1"/>
    <col min="523" max="523" width="8.85546875" style="160" customWidth="1"/>
    <col min="524" max="527" width="7.7109375" style="160" customWidth="1"/>
    <col min="528" max="528" width="8.85546875" style="160" customWidth="1"/>
    <col min="529" max="531" width="7.7109375" style="160" customWidth="1"/>
    <col min="532" max="532" width="9.5703125" style="160" customWidth="1"/>
    <col min="533" max="533" width="8.85546875" style="160" customWidth="1"/>
    <col min="534" max="537" width="7.7109375" style="160" customWidth="1"/>
    <col min="538" max="538" width="9" style="160" bestFit="1" customWidth="1"/>
    <col min="539" max="767" width="16.5703125" style="160"/>
    <col min="768" max="768" width="3.7109375" style="160" customWidth="1"/>
    <col min="769" max="769" width="20.7109375" style="160" bestFit="1" customWidth="1"/>
    <col min="770" max="770" width="27.5703125" style="160" bestFit="1" customWidth="1"/>
    <col min="771" max="771" width="13" style="160" bestFit="1" customWidth="1"/>
    <col min="772" max="772" width="12.85546875" style="160" customWidth="1"/>
    <col min="773" max="773" width="15" style="160" bestFit="1" customWidth="1"/>
    <col min="774" max="774" width="15.28515625" style="160" bestFit="1" customWidth="1"/>
    <col min="775" max="775" width="13.85546875" style="160" bestFit="1" customWidth="1"/>
    <col min="776" max="778" width="7.7109375" style="160" customWidth="1"/>
    <col min="779" max="779" width="8.85546875" style="160" customWidth="1"/>
    <col min="780" max="783" width="7.7109375" style="160" customWidth="1"/>
    <col min="784" max="784" width="8.85546875" style="160" customWidth="1"/>
    <col min="785" max="787" width="7.7109375" style="160" customWidth="1"/>
    <col min="788" max="788" width="9.5703125" style="160" customWidth="1"/>
    <col min="789" max="789" width="8.85546875" style="160" customWidth="1"/>
    <col min="790" max="793" width="7.7109375" style="160" customWidth="1"/>
    <col min="794" max="794" width="9" style="160" bestFit="1" customWidth="1"/>
    <col min="795" max="1023" width="16.5703125" style="160"/>
    <col min="1024" max="1024" width="3.7109375" style="160" customWidth="1"/>
    <col min="1025" max="1025" width="20.7109375" style="160" bestFit="1" customWidth="1"/>
    <col min="1026" max="1026" width="27.5703125" style="160" bestFit="1" customWidth="1"/>
    <col min="1027" max="1027" width="13" style="160" bestFit="1" customWidth="1"/>
    <col min="1028" max="1028" width="12.85546875" style="160" customWidth="1"/>
    <col min="1029" max="1029" width="15" style="160" bestFit="1" customWidth="1"/>
    <col min="1030" max="1030" width="15.28515625" style="160" bestFit="1" customWidth="1"/>
    <col min="1031" max="1031" width="13.85546875" style="160" bestFit="1" customWidth="1"/>
    <col min="1032" max="1034" width="7.7109375" style="160" customWidth="1"/>
    <col min="1035" max="1035" width="8.85546875" style="160" customWidth="1"/>
    <col min="1036" max="1039" width="7.7109375" style="160" customWidth="1"/>
    <col min="1040" max="1040" width="8.85546875" style="160" customWidth="1"/>
    <col min="1041" max="1043" width="7.7109375" style="160" customWidth="1"/>
    <col min="1044" max="1044" width="9.5703125" style="160" customWidth="1"/>
    <col min="1045" max="1045" width="8.85546875" style="160" customWidth="1"/>
    <col min="1046" max="1049" width="7.7109375" style="160" customWidth="1"/>
    <col min="1050" max="1050" width="9" style="160" bestFit="1" customWidth="1"/>
    <col min="1051" max="1279" width="16.5703125" style="160"/>
    <col min="1280" max="1280" width="3.7109375" style="160" customWidth="1"/>
    <col min="1281" max="1281" width="20.7109375" style="160" bestFit="1" customWidth="1"/>
    <col min="1282" max="1282" width="27.5703125" style="160" bestFit="1" customWidth="1"/>
    <col min="1283" max="1283" width="13" style="160" bestFit="1" customWidth="1"/>
    <col min="1284" max="1284" width="12.85546875" style="160" customWidth="1"/>
    <col min="1285" max="1285" width="15" style="160" bestFit="1" customWidth="1"/>
    <col min="1286" max="1286" width="15.28515625" style="160" bestFit="1" customWidth="1"/>
    <col min="1287" max="1287" width="13.85546875" style="160" bestFit="1" customWidth="1"/>
    <col min="1288" max="1290" width="7.7109375" style="160" customWidth="1"/>
    <col min="1291" max="1291" width="8.85546875" style="160" customWidth="1"/>
    <col min="1292" max="1295" width="7.7109375" style="160" customWidth="1"/>
    <col min="1296" max="1296" width="8.85546875" style="160" customWidth="1"/>
    <col min="1297" max="1299" width="7.7109375" style="160" customWidth="1"/>
    <col min="1300" max="1300" width="9.5703125" style="160" customWidth="1"/>
    <col min="1301" max="1301" width="8.85546875" style="160" customWidth="1"/>
    <col min="1302" max="1305" width="7.7109375" style="160" customWidth="1"/>
    <col min="1306" max="1306" width="9" style="160" bestFit="1" customWidth="1"/>
    <col min="1307" max="1535" width="16.5703125" style="160"/>
    <col min="1536" max="1536" width="3.7109375" style="160" customWidth="1"/>
    <col min="1537" max="1537" width="20.7109375" style="160" bestFit="1" customWidth="1"/>
    <col min="1538" max="1538" width="27.5703125" style="160" bestFit="1" customWidth="1"/>
    <col min="1539" max="1539" width="13" style="160" bestFit="1" customWidth="1"/>
    <col min="1540" max="1540" width="12.85546875" style="160" customWidth="1"/>
    <col min="1541" max="1541" width="15" style="160" bestFit="1" customWidth="1"/>
    <col min="1542" max="1542" width="15.28515625" style="160" bestFit="1" customWidth="1"/>
    <col min="1543" max="1543" width="13.85546875" style="160" bestFit="1" customWidth="1"/>
    <col min="1544" max="1546" width="7.7109375" style="160" customWidth="1"/>
    <col min="1547" max="1547" width="8.85546875" style="160" customWidth="1"/>
    <col min="1548" max="1551" width="7.7109375" style="160" customWidth="1"/>
    <col min="1552" max="1552" width="8.85546875" style="160" customWidth="1"/>
    <col min="1553" max="1555" width="7.7109375" style="160" customWidth="1"/>
    <col min="1556" max="1556" width="9.5703125" style="160" customWidth="1"/>
    <col min="1557" max="1557" width="8.85546875" style="160" customWidth="1"/>
    <col min="1558" max="1561" width="7.7109375" style="160" customWidth="1"/>
    <col min="1562" max="1562" width="9" style="160" bestFit="1" customWidth="1"/>
    <col min="1563" max="1791" width="16.5703125" style="160"/>
    <col min="1792" max="1792" width="3.7109375" style="160" customWidth="1"/>
    <col min="1793" max="1793" width="20.7109375" style="160" bestFit="1" customWidth="1"/>
    <col min="1794" max="1794" width="27.5703125" style="160" bestFit="1" customWidth="1"/>
    <col min="1795" max="1795" width="13" style="160" bestFit="1" customWidth="1"/>
    <col min="1796" max="1796" width="12.85546875" style="160" customWidth="1"/>
    <col min="1797" max="1797" width="15" style="160" bestFit="1" customWidth="1"/>
    <col min="1798" max="1798" width="15.28515625" style="160" bestFit="1" customWidth="1"/>
    <col min="1799" max="1799" width="13.85546875" style="160" bestFit="1" customWidth="1"/>
    <col min="1800" max="1802" width="7.7109375" style="160" customWidth="1"/>
    <col min="1803" max="1803" width="8.85546875" style="160" customWidth="1"/>
    <col min="1804" max="1807" width="7.7109375" style="160" customWidth="1"/>
    <col min="1808" max="1808" width="8.85546875" style="160" customWidth="1"/>
    <col min="1809" max="1811" width="7.7109375" style="160" customWidth="1"/>
    <col min="1812" max="1812" width="9.5703125" style="160" customWidth="1"/>
    <col min="1813" max="1813" width="8.85546875" style="160" customWidth="1"/>
    <col min="1814" max="1817" width="7.7109375" style="160" customWidth="1"/>
    <col min="1818" max="1818" width="9" style="160" bestFit="1" customWidth="1"/>
    <col min="1819" max="2047" width="16.5703125" style="160"/>
    <col min="2048" max="2048" width="3.7109375" style="160" customWidth="1"/>
    <col min="2049" max="2049" width="20.7109375" style="160" bestFit="1" customWidth="1"/>
    <col min="2050" max="2050" width="27.5703125" style="160" bestFit="1" customWidth="1"/>
    <col min="2051" max="2051" width="13" style="160" bestFit="1" customWidth="1"/>
    <col min="2052" max="2052" width="12.85546875" style="160" customWidth="1"/>
    <col min="2053" max="2053" width="15" style="160" bestFit="1" customWidth="1"/>
    <col min="2054" max="2054" width="15.28515625" style="160" bestFit="1" customWidth="1"/>
    <col min="2055" max="2055" width="13.85546875" style="160" bestFit="1" customWidth="1"/>
    <col min="2056" max="2058" width="7.7109375" style="160" customWidth="1"/>
    <col min="2059" max="2059" width="8.85546875" style="160" customWidth="1"/>
    <col min="2060" max="2063" width="7.7109375" style="160" customWidth="1"/>
    <col min="2064" max="2064" width="8.85546875" style="160" customWidth="1"/>
    <col min="2065" max="2067" width="7.7109375" style="160" customWidth="1"/>
    <col min="2068" max="2068" width="9.5703125" style="160" customWidth="1"/>
    <col min="2069" max="2069" width="8.85546875" style="160" customWidth="1"/>
    <col min="2070" max="2073" width="7.7109375" style="160" customWidth="1"/>
    <col min="2074" max="2074" width="9" style="160" bestFit="1" customWidth="1"/>
    <col min="2075" max="2303" width="16.5703125" style="160"/>
    <col min="2304" max="2304" width="3.7109375" style="160" customWidth="1"/>
    <col min="2305" max="2305" width="20.7109375" style="160" bestFit="1" customWidth="1"/>
    <col min="2306" max="2306" width="27.5703125" style="160" bestFit="1" customWidth="1"/>
    <col min="2307" max="2307" width="13" style="160" bestFit="1" customWidth="1"/>
    <col min="2308" max="2308" width="12.85546875" style="160" customWidth="1"/>
    <col min="2309" max="2309" width="15" style="160" bestFit="1" customWidth="1"/>
    <col min="2310" max="2310" width="15.28515625" style="160" bestFit="1" customWidth="1"/>
    <col min="2311" max="2311" width="13.85546875" style="160" bestFit="1" customWidth="1"/>
    <col min="2312" max="2314" width="7.7109375" style="160" customWidth="1"/>
    <col min="2315" max="2315" width="8.85546875" style="160" customWidth="1"/>
    <col min="2316" max="2319" width="7.7109375" style="160" customWidth="1"/>
    <col min="2320" max="2320" width="8.85546875" style="160" customWidth="1"/>
    <col min="2321" max="2323" width="7.7109375" style="160" customWidth="1"/>
    <col min="2324" max="2324" width="9.5703125" style="160" customWidth="1"/>
    <col min="2325" max="2325" width="8.85546875" style="160" customWidth="1"/>
    <col min="2326" max="2329" width="7.7109375" style="160" customWidth="1"/>
    <col min="2330" max="2330" width="9" style="160" bestFit="1" customWidth="1"/>
    <col min="2331" max="2559" width="16.5703125" style="160"/>
    <col min="2560" max="2560" width="3.7109375" style="160" customWidth="1"/>
    <col min="2561" max="2561" width="20.7109375" style="160" bestFit="1" customWidth="1"/>
    <col min="2562" max="2562" width="27.5703125" style="160" bestFit="1" customWidth="1"/>
    <col min="2563" max="2563" width="13" style="160" bestFit="1" customWidth="1"/>
    <col min="2564" max="2564" width="12.85546875" style="160" customWidth="1"/>
    <col min="2565" max="2565" width="15" style="160" bestFit="1" customWidth="1"/>
    <col min="2566" max="2566" width="15.28515625" style="160" bestFit="1" customWidth="1"/>
    <col min="2567" max="2567" width="13.85546875" style="160" bestFit="1" customWidth="1"/>
    <col min="2568" max="2570" width="7.7109375" style="160" customWidth="1"/>
    <col min="2571" max="2571" width="8.85546875" style="160" customWidth="1"/>
    <col min="2572" max="2575" width="7.7109375" style="160" customWidth="1"/>
    <col min="2576" max="2576" width="8.85546875" style="160" customWidth="1"/>
    <col min="2577" max="2579" width="7.7109375" style="160" customWidth="1"/>
    <col min="2580" max="2580" width="9.5703125" style="160" customWidth="1"/>
    <col min="2581" max="2581" width="8.85546875" style="160" customWidth="1"/>
    <col min="2582" max="2585" width="7.7109375" style="160" customWidth="1"/>
    <col min="2586" max="2586" width="9" style="160" bestFit="1" customWidth="1"/>
    <col min="2587" max="2815" width="16.5703125" style="160"/>
    <col min="2816" max="2816" width="3.7109375" style="160" customWidth="1"/>
    <col min="2817" max="2817" width="20.7109375" style="160" bestFit="1" customWidth="1"/>
    <col min="2818" max="2818" width="27.5703125" style="160" bestFit="1" customWidth="1"/>
    <col min="2819" max="2819" width="13" style="160" bestFit="1" customWidth="1"/>
    <col min="2820" max="2820" width="12.85546875" style="160" customWidth="1"/>
    <col min="2821" max="2821" width="15" style="160" bestFit="1" customWidth="1"/>
    <col min="2822" max="2822" width="15.28515625" style="160" bestFit="1" customWidth="1"/>
    <col min="2823" max="2823" width="13.85546875" style="160" bestFit="1" customWidth="1"/>
    <col min="2824" max="2826" width="7.7109375" style="160" customWidth="1"/>
    <col min="2827" max="2827" width="8.85546875" style="160" customWidth="1"/>
    <col min="2828" max="2831" width="7.7109375" style="160" customWidth="1"/>
    <col min="2832" max="2832" width="8.85546875" style="160" customWidth="1"/>
    <col min="2833" max="2835" width="7.7109375" style="160" customWidth="1"/>
    <col min="2836" max="2836" width="9.5703125" style="160" customWidth="1"/>
    <col min="2837" max="2837" width="8.85546875" style="160" customWidth="1"/>
    <col min="2838" max="2841" width="7.7109375" style="160" customWidth="1"/>
    <col min="2842" max="2842" width="9" style="160" bestFit="1" customWidth="1"/>
    <col min="2843" max="3071" width="16.5703125" style="160"/>
    <col min="3072" max="3072" width="3.7109375" style="160" customWidth="1"/>
    <col min="3073" max="3073" width="20.7109375" style="160" bestFit="1" customWidth="1"/>
    <col min="3074" max="3074" width="27.5703125" style="160" bestFit="1" customWidth="1"/>
    <col min="3075" max="3075" width="13" style="160" bestFit="1" customWidth="1"/>
    <col min="3076" max="3076" width="12.85546875" style="160" customWidth="1"/>
    <col min="3077" max="3077" width="15" style="160" bestFit="1" customWidth="1"/>
    <col min="3078" max="3078" width="15.28515625" style="160" bestFit="1" customWidth="1"/>
    <col min="3079" max="3079" width="13.85546875" style="160" bestFit="1" customWidth="1"/>
    <col min="3080" max="3082" width="7.7109375" style="160" customWidth="1"/>
    <col min="3083" max="3083" width="8.85546875" style="160" customWidth="1"/>
    <col min="3084" max="3087" width="7.7109375" style="160" customWidth="1"/>
    <col min="3088" max="3088" width="8.85546875" style="160" customWidth="1"/>
    <col min="3089" max="3091" width="7.7109375" style="160" customWidth="1"/>
    <col min="3092" max="3092" width="9.5703125" style="160" customWidth="1"/>
    <col min="3093" max="3093" width="8.85546875" style="160" customWidth="1"/>
    <col min="3094" max="3097" width="7.7109375" style="160" customWidth="1"/>
    <col min="3098" max="3098" width="9" style="160" bestFit="1" customWidth="1"/>
    <col min="3099" max="3327" width="16.5703125" style="160"/>
    <col min="3328" max="3328" width="3.7109375" style="160" customWidth="1"/>
    <col min="3329" max="3329" width="20.7109375" style="160" bestFit="1" customWidth="1"/>
    <col min="3330" max="3330" width="27.5703125" style="160" bestFit="1" customWidth="1"/>
    <col min="3331" max="3331" width="13" style="160" bestFit="1" customWidth="1"/>
    <col min="3332" max="3332" width="12.85546875" style="160" customWidth="1"/>
    <col min="3333" max="3333" width="15" style="160" bestFit="1" customWidth="1"/>
    <col min="3334" max="3334" width="15.28515625" style="160" bestFit="1" customWidth="1"/>
    <col min="3335" max="3335" width="13.85546875" style="160" bestFit="1" customWidth="1"/>
    <col min="3336" max="3338" width="7.7109375" style="160" customWidth="1"/>
    <col min="3339" max="3339" width="8.85546875" style="160" customWidth="1"/>
    <col min="3340" max="3343" width="7.7109375" style="160" customWidth="1"/>
    <col min="3344" max="3344" width="8.85546875" style="160" customWidth="1"/>
    <col min="3345" max="3347" width="7.7109375" style="160" customWidth="1"/>
    <col min="3348" max="3348" width="9.5703125" style="160" customWidth="1"/>
    <col min="3349" max="3349" width="8.85546875" style="160" customWidth="1"/>
    <col min="3350" max="3353" width="7.7109375" style="160" customWidth="1"/>
    <col min="3354" max="3354" width="9" style="160" bestFit="1" customWidth="1"/>
    <col min="3355" max="3583" width="16.5703125" style="160"/>
    <col min="3584" max="3584" width="3.7109375" style="160" customWidth="1"/>
    <col min="3585" max="3585" width="20.7109375" style="160" bestFit="1" customWidth="1"/>
    <col min="3586" max="3586" width="27.5703125" style="160" bestFit="1" customWidth="1"/>
    <col min="3587" max="3587" width="13" style="160" bestFit="1" customWidth="1"/>
    <col min="3588" max="3588" width="12.85546875" style="160" customWidth="1"/>
    <col min="3589" max="3589" width="15" style="160" bestFit="1" customWidth="1"/>
    <col min="3590" max="3590" width="15.28515625" style="160" bestFit="1" customWidth="1"/>
    <col min="3591" max="3591" width="13.85546875" style="160" bestFit="1" customWidth="1"/>
    <col min="3592" max="3594" width="7.7109375" style="160" customWidth="1"/>
    <col min="3595" max="3595" width="8.85546875" style="160" customWidth="1"/>
    <col min="3596" max="3599" width="7.7109375" style="160" customWidth="1"/>
    <col min="3600" max="3600" width="8.85546875" style="160" customWidth="1"/>
    <col min="3601" max="3603" width="7.7109375" style="160" customWidth="1"/>
    <col min="3604" max="3604" width="9.5703125" style="160" customWidth="1"/>
    <col min="3605" max="3605" width="8.85546875" style="160" customWidth="1"/>
    <col min="3606" max="3609" width="7.7109375" style="160" customWidth="1"/>
    <col min="3610" max="3610" width="9" style="160" bestFit="1" customWidth="1"/>
    <col min="3611" max="3839" width="16.5703125" style="160"/>
    <col min="3840" max="3840" width="3.7109375" style="160" customWidth="1"/>
    <col min="3841" max="3841" width="20.7109375" style="160" bestFit="1" customWidth="1"/>
    <col min="3842" max="3842" width="27.5703125" style="160" bestFit="1" customWidth="1"/>
    <col min="3843" max="3843" width="13" style="160" bestFit="1" customWidth="1"/>
    <col min="3844" max="3844" width="12.85546875" style="160" customWidth="1"/>
    <col min="3845" max="3845" width="15" style="160" bestFit="1" customWidth="1"/>
    <col min="3846" max="3846" width="15.28515625" style="160" bestFit="1" customWidth="1"/>
    <col min="3847" max="3847" width="13.85546875" style="160" bestFit="1" customWidth="1"/>
    <col min="3848" max="3850" width="7.7109375" style="160" customWidth="1"/>
    <col min="3851" max="3851" width="8.85546875" style="160" customWidth="1"/>
    <col min="3852" max="3855" width="7.7109375" style="160" customWidth="1"/>
    <col min="3856" max="3856" width="8.85546875" style="160" customWidth="1"/>
    <col min="3857" max="3859" width="7.7109375" style="160" customWidth="1"/>
    <col min="3860" max="3860" width="9.5703125" style="160" customWidth="1"/>
    <col min="3861" max="3861" width="8.85546875" style="160" customWidth="1"/>
    <col min="3862" max="3865" width="7.7109375" style="160" customWidth="1"/>
    <col min="3866" max="3866" width="9" style="160" bestFit="1" customWidth="1"/>
    <col min="3867" max="4095" width="16.5703125" style="160"/>
    <col min="4096" max="4096" width="3.7109375" style="160" customWidth="1"/>
    <col min="4097" max="4097" width="20.7109375" style="160" bestFit="1" customWidth="1"/>
    <col min="4098" max="4098" width="27.5703125" style="160" bestFit="1" customWidth="1"/>
    <col min="4099" max="4099" width="13" style="160" bestFit="1" customWidth="1"/>
    <col min="4100" max="4100" width="12.85546875" style="160" customWidth="1"/>
    <col min="4101" max="4101" width="15" style="160" bestFit="1" customWidth="1"/>
    <col min="4102" max="4102" width="15.28515625" style="160" bestFit="1" customWidth="1"/>
    <col min="4103" max="4103" width="13.85546875" style="160" bestFit="1" customWidth="1"/>
    <col min="4104" max="4106" width="7.7109375" style="160" customWidth="1"/>
    <col min="4107" max="4107" width="8.85546875" style="160" customWidth="1"/>
    <col min="4108" max="4111" width="7.7109375" style="160" customWidth="1"/>
    <col min="4112" max="4112" width="8.85546875" style="160" customWidth="1"/>
    <col min="4113" max="4115" width="7.7109375" style="160" customWidth="1"/>
    <col min="4116" max="4116" width="9.5703125" style="160" customWidth="1"/>
    <col min="4117" max="4117" width="8.85546875" style="160" customWidth="1"/>
    <col min="4118" max="4121" width="7.7109375" style="160" customWidth="1"/>
    <col min="4122" max="4122" width="9" style="160" bestFit="1" customWidth="1"/>
    <col min="4123" max="4351" width="16.5703125" style="160"/>
    <col min="4352" max="4352" width="3.7109375" style="160" customWidth="1"/>
    <col min="4353" max="4353" width="20.7109375" style="160" bestFit="1" customWidth="1"/>
    <col min="4354" max="4354" width="27.5703125" style="160" bestFit="1" customWidth="1"/>
    <col min="4355" max="4355" width="13" style="160" bestFit="1" customWidth="1"/>
    <col min="4356" max="4356" width="12.85546875" style="160" customWidth="1"/>
    <col min="4357" max="4357" width="15" style="160" bestFit="1" customWidth="1"/>
    <col min="4358" max="4358" width="15.28515625" style="160" bestFit="1" customWidth="1"/>
    <col min="4359" max="4359" width="13.85546875" style="160" bestFit="1" customWidth="1"/>
    <col min="4360" max="4362" width="7.7109375" style="160" customWidth="1"/>
    <col min="4363" max="4363" width="8.85546875" style="160" customWidth="1"/>
    <col min="4364" max="4367" width="7.7109375" style="160" customWidth="1"/>
    <col min="4368" max="4368" width="8.85546875" style="160" customWidth="1"/>
    <col min="4369" max="4371" width="7.7109375" style="160" customWidth="1"/>
    <col min="4372" max="4372" width="9.5703125" style="160" customWidth="1"/>
    <col min="4373" max="4373" width="8.85546875" style="160" customWidth="1"/>
    <col min="4374" max="4377" width="7.7109375" style="160" customWidth="1"/>
    <col min="4378" max="4378" width="9" style="160" bestFit="1" customWidth="1"/>
    <col min="4379" max="4607" width="16.5703125" style="160"/>
    <col min="4608" max="4608" width="3.7109375" style="160" customWidth="1"/>
    <col min="4609" max="4609" width="20.7109375" style="160" bestFit="1" customWidth="1"/>
    <col min="4610" max="4610" width="27.5703125" style="160" bestFit="1" customWidth="1"/>
    <col min="4611" max="4611" width="13" style="160" bestFit="1" customWidth="1"/>
    <col min="4612" max="4612" width="12.85546875" style="160" customWidth="1"/>
    <col min="4613" max="4613" width="15" style="160" bestFit="1" customWidth="1"/>
    <col min="4614" max="4614" width="15.28515625" style="160" bestFit="1" customWidth="1"/>
    <col min="4615" max="4615" width="13.85546875" style="160" bestFit="1" customWidth="1"/>
    <col min="4616" max="4618" width="7.7109375" style="160" customWidth="1"/>
    <col min="4619" max="4619" width="8.85546875" style="160" customWidth="1"/>
    <col min="4620" max="4623" width="7.7109375" style="160" customWidth="1"/>
    <col min="4624" max="4624" width="8.85546875" style="160" customWidth="1"/>
    <col min="4625" max="4627" width="7.7109375" style="160" customWidth="1"/>
    <col min="4628" max="4628" width="9.5703125" style="160" customWidth="1"/>
    <col min="4629" max="4629" width="8.85546875" style="160" customWidth="1"/>
    <col min="4630" max="4633" width="7.7109375" style="160" customWidth="1"/>
    <col min="4634" max="4634" width="9" style="160" bestFit="1" customWidth="1"/>
    <col min="4635" max="4863" width="16.5703125" style="160"/>
    <col min="4864" max="4864" width="3.7109375" style="160" customWidth="1"/>
    <col min="4865" max="4865" width="20.7109375" style="160" bestFit="1" customWidth="1"/>
    <col min="4866" max="4866" width="27.5703125" style="160" bestFit="1" customWidth="1"/>
    <col min="4867" max="4867" width="13" style="160" bestFit="1" customWidth="1"/>
    <col min="4868" max="4868" width="12.85546875" style="160" customWidth="1"/>
    <col min="4869" max="4869" width="15" style="160" bestFit="1" customWidth="1"/>
    <col min="4870" max="4870" width="15.28515625" style="160" bestFit="1" customWidth="1"/>
    <col min="4871" max="4871" width="13.85546875" style="160" bestFit="1" customWidth="1"/>
    <col min="4872" max="4874" width="7.7109375" style="160" customWidth="1"/>
    <col min="4875" max="4875" width="8.85546875" style="160" customWidth="1"/>
    <col min="4876" max="4879" width="7.7109375" style="160" customWidth="1"/>
    <col min="4880" max="4880" width="8.85546875" style="160" customWidth="1"/>
    <col min="4881" max="4883" width="7.7109375" style="160" customWidth="1"/>
    <col min="4884" max="4884" width="9.5703125" style="160" customWidth="1"/>
    <col min="4885" max="4885" width="8.85546875" style="160" customWidth="1"/>
    <col min="4886" max="4889" width="7.7109375" style="160" customWidth="1"/>
    <col min="4890" max="4890" width="9" style="160" bestFit="1" customWidth="1"/>
    <col min="4891" max="5119" width="16.5703125" style="160"/>
    <col min="5120" max="5120" width="3.7109375" style="160" customWidth="1"/>
    <col min="5121" max="5121" width="20.7109375" style="160" bestFit="1" customWidth="1"/>
    <col min="5122" max="5122" width="27.5703125" style="160" bestFit="1" customWidth="1"/>
    <col min="5123" max="5123" width="13" style="160" bestFit="1" customWidth="1"/>
    <col min="5124" max="5124" width="12.85546875" style="160" customWidth="1"/>
    <col min="5125" max="5125" width="15" style="160" bestFit="1" customWidth="1"/>
    <col min="5126" max="5126" width="15.28515625" style="160" bestFit="1" customWidth="1"/>
    <col min="5127" max="5127" width="13.85546875" style="160" bestFit="1" customWidth="1"/>
    <col min="5128" max="5130" width="7.7109375" style="160" customWidth="1"/>
    <col min="5131" max="5131" width="8.85546875" style="160" customWidth="1"/>
    <col min="5132" max="5135" width="7.7109375" style="160" customWidth="1"/>
    <col min="5136" max="5136" width="8.85546875" style="160" customWidth="1"/>
    <col min="5137" max="5139" width="7.7109375" style="160" customWidth="1"/>
    <col min="5140" max="5140" width="9.5703125" style="160" customWidth="1"/>
    <col min="5141" max="5141" width="8.85546875" style="160" customWidth="1"/>
    <col min="5142" max="5145" width="7.7109375" style="160" customWidth="1"/>
    <col min="5146" max="5146" width="9" style="160" bestFit="1" customWidth="1"/>
    <col min="5147" max="5375" width="16.5703125" style="160"/>
    <col min="5376" max="5376" width="3.7109375" style="160" customWidth="1"/>
    <col min="5377" max="5377" width="20.7109375" style="160" bestFit="1" customWidth="1"/>
    <col min="5378" max="5378" width="27.5703125" style="160" bestFit="1" customWidth="1"/>
    <col min="5379" max="5379" width="13" style="160" bestFit="1" customWidth="1"/>
    <col min="5380" max="5380" width="12.85546875" style="160" customWidth="1"/>
    <col min="5381" max="5381" width="15" style="160" bestFit="1" customWidth="1"/>
    <col min="5382" max="5382" width="15.28515625" style="160" bestFit="1" customWidth="1"/>
    <col min="5383" max="5383" width="13.85546875" style="160" bestFit="1" customWidth="1"/>
    <col min="5384" max="5386" width="7.7109375" style="160" customWidth="1"/>
    <col min="5387" max="5387" width="8.85546875" style="160" customWidth="1"/>
    <col min="5388" max="5391" width="7.7109375" style="160" customWidth="1"/>
    <col min="5392" max="5392" width="8.85546875" style="160" customWidth="1"/>
    <col min="5393" max="5395" width="7.7109375" style="160" customWidth="1"/>
    <col min="5396" max="5396" width="9.5703125" style="160" customWidth="1"/>
    <col min="5397" max="5397" width="8.85546875" style="160" customWidth="1"/>
    <col min="5398" max="5401" width="7.7109375" style="160" customWidth="1"/>
    <col min="5402" max="5402" width="9" style="160" bestFit="1" customWidth="1"/>
    <col min="5403" max="5631" width="16.5703125" style="160"/>
    <col min="5632" max="5632" width="3.7109375" style="160" customWidth="1"/>
    <col min="5633" max="5633" width="20.7109375" style="160" bestFit="1" customWidth="1"/>
    <col min="5634" max="5634" width="27.5703125" style="160" bestFit="1" customWidth="1"/>
    <col min="5635" max="5635" width="13" style="160" bestFit="1" customWidth="1"/>
    <col min="5636" max="5636" width="12.85546875" style="160" customWidth="1"/>
    <col min="5637" max="5637" width="15" style="160" bestFit="1" customWidth="1"/>
    <col min="5638" max="5638" width="15.28515625" style="160" bestFit="1" customWidth="1"/>
    <col min="5639" max="5639" width="13.85546875" style="160" bestFit="1" customWidth="1"/>
    <col min="5640" max="5642" width="7.7109375" style="160" customWidth="1"/>
    <col min="5643" max="5643" width="8.85546875" style="160" customWidth="1"/>
    <col min="5644" max="5647" width="7.7109375" style="160" customWidth="1"/>
    <col min="5648" max="5648" width="8.85546875" style="160" customWidth="1"/>
    <col min="5649" max="5651" width="7.7109375" style="160" customWidth="1"/>
    <col min="5652" max="5652" width="9.5703125" style="160" customWidth="1"/>
    <col min="5653" max="5653" width="8.85546875" style="160" customWidth="1"/>
    <col min="5654" max="5657" width="7.7109375" style="160" customWidth="1"/>
    <col min="5658" max="5658" width="9" style="160" bestFit="1" customWidth="1"/>
    <col min="5659" max="5887" width="16.5703125" style="160"/>
    <col min="5888" max="5888" width="3.7109375" style="160" customWidth="1"/>
    <col min="5889" max="5889" width="20.7109375" style="160" bestFit="1" customWidth="1"/>
    <col min="5890" max="5890" width="27.5703125" style="160" bestFit="1" customWidth="1"/>
    <col min="5891" max="5891" width="13" style="160" bestFit="1" customWidth="1"/>
    <col min="5892" max="5892" width="12.85546875" style="160" customWidth="1"/>
    <col min="5893" max="5893" width="15" style="160" bestFit="1" customWidth="1"/>
    <col min="5894" max="5894" width="15.28515625" style="160" bestFit="1" customWidth="1"/>
    <col min="5895" max="5895" width="13.85546875" style="160" bestFit="1" customWidth="1"/>
    <col min="5896" max="5898" width="7.7109375" style="160" customWidth="1"/>
    <col min="5899" max="5899" width="8.85546875" style="160" customWidth="1"/>
    <col min="5900" max="5903" width="7.7109375" style="160" customWidth="1"/>
    <col min="5904" max="5904" width="8.85546875" style="160" customWidth="1"/>
    <col min="5905" max="5907" width="7.7109375" style="160" customWidth="1"/>
    <col min="5908" max="5908" width="9.5703125" style="160" customWidth="1"/>
    <col min="5909" max="5909" width="8.85546875" style="160" customWidth="1"/>
    <col min="5910" max="5913" width="7.7109375" style="160" customWidth="1"/>
    <col min="5914" max="5914" width="9" style="160" bestFit="1" customWidth="1"/>
    <col min="5915" max="6143" width="16.5703125" style="160"/>
    <col min="6144" max="6144" width="3.7109375" style="160" customWidth="1"/>
    <col min="6145" max="6145" width="20.7109375" style="160" bestFit="1" customWidth="1"/>
    <col min="6146" max="6146" width="27.5703125" style="160" bestFit="1" customWidth="1"/>
    <col min="6147" max="6147" width="13" style="160" bestFit="1" customWidth="1"/>
    <col min="6148" max="6148" width="12.85546875" style="160" customWidth="1"/>
    <col min="6149" max="6149" width="15" style="160" bestFit="1" customWidth="1"/>
    <col min="6150" max="6150" width="15.28515625" style="160" bestFit="1" customWidth="1"/>
    <col min="6151" max="6151" width="13.85546875" style="160" bestFit="1" customWidth="1"/>
    <col min="6152" max="6154" width="7.7109375" style="160" customWidth="1"/>
    <col min="6155" max="6155" width="8.85546875" style="160" customWidth="1"/>
    <col min="6156" max="6159" width="7.7109375" style="160" customWidth="1"/>
    <col min="6160" max="6160" width="8.85546875" style="160" customWidth="1"/>
    <col min="6161" max="6163" width="7.7109375" style="160" customWidth="1"/>
    <col min="6164" max="6164" width="9.5703125" style="160" customWidth="1"/>
    <col min="6165" max="6165" width="8.85546875" style="160" customWidth="1"/>
    <col min="6166" max="6169" width="7.7109375" style="160" customWidth="1"/>
    <col min="6170" max="6170" width="9" style="160" bestFit="1" customWidth="1"/>
    <col min="6171" max="6399" width="16.5703125" style="160"/>
    <col min="6400" max="6400" width="3.7109375" style="160" customWidth="1"/>
    <col min="6401" max="6401" width="20.7109375" style="160" bestFit="1" customWidth="1"/>
    <col min="6402" max="6402" width="27.5703125" style="160" bestFit="1" customWidth="1"/>
    <col min="6403" max="6403" width="13" style="160" bestFit="1" customWidth="1"/>
    <col min="6404" max="6404" width="12.85546875" style="160" customWidth="1"/>
    <col min="6405" max="6405" width="15" style="160" bestFit="1" customWidth="1"/>
    <col min="6406" max="6406" width="15.28515625" style="160" bestFit="1" customWidth="1"/>
    <col min="6407" max="6407" width="13.85546875" style="160" bestFit="1" customWidth="1"/>
    <col min="6408" max="6410" width="7.7109375" style="160" customWidth="1"/>
    <col min="6411" max="6411" width="8.85546875" style="160" customWidth="1"/>
    <col min="6412" max="6415" width="7.7109375" style="160" customWidth="1"/>
    <col min="6416" max="6416" width="8.85546875" style="160" customWidth="1"/>
    <col min="6417" max="6419" width="7.7109375" style="160" customWidth="1"/>
    <col min="6420" max="6420" width="9.5703125" style="160" customWidth="1"/>
    <col min="6421" max="6421" width="8.85546875" style="160" customWidth="1"/>
    <col min="6422" max="6425" width="7.7109375" style="160" customWidth="1"/>
    <col min="6426" max="6426" width="9" style="160" bestFit="1" customWidth="1"/>
    <col min="6427" max="6655" width="16.5703125" style="160"/>
    <col min="6656" max="6656" width="3.7109375" style="160" customWidth="1"/>
    <col min="6657" max="6657" width="20.7109375" style="160" bestFit="1" customWidth="1"/>
    <col min="6658" max="6658" width="27.5703125" style="160" bestFit="1" customWidth="1"/>
    <col min="6659" max="6659" width="13" style="160" bestFit="1" customWidth="1"/>
    <col min="6660" max="6660" width="12.85546875" style="160" customWidth="1"/>
    <col min="6661" max="6661" width="15" style="160" bestFit="1" customWidth="1"/>
    <col min="6662" max="6662" width="15.28515625" style="160" bestFit="1" customWidth="1"/>
    <col min="6663" max="6663" width="13.85546875" style="160" bestFit="1" customWidth="1"/>
    <col min="6664" max="6666" width="7.7109375" style="160" customWidth="1"/>
    <col min="6667" max="6667" width="8.85546875" style="160" customWidth="1"/>
    <col min="6668" max="6671" width="7.7109375" style="160" customWidth="1"/>
    <col min="6672" max="6672" width="8.85546875" style="160" customWidth="1"/>
    <col min="6673" max="6675" width="7.7109375" style="160" customWidth="1"/>
    <col min="6676" max="6676" width="9.5703125" style="160" customWidth="1"/>
    <col min="6677" max="6677" width="8.85546875" style="160" customWidth="1"/>
    <col min="6678" max="6681" width="7.7109375" style="160" customWidth="1"/>
    <col min="6682" max="6682" width="9" style="160" bestFit="1" customWidth="1"/>
    <col min="6683" max="6911" width="16.5703125" style="160"/>
    <col min="6912" max="6912" width="3.7109375" style="160" customWidth="1"/>
    <col min="6913" max="6913" width="20.7109375" style="160" bestFit="1" customWidth="1"/>
    <col min="6914" max="6914" width="27.5703125" style="160" bestFit="1" customWidth="1"/>
    <col min="6915" max="6915" width="13" style="160" bestFit="1" customWidth="1"/>
    <col min="6916" max="6916" width="12.85546875" style="160" customWidth="1"/>
    <col min="6917" max="6917" width="15" style="160" bestFit="1" customWidth="1"/>
    <col min="6918" max="6918" width="15.28515625" style="160" bestFit="1" customWidth="1"/>
    <col min="6919" max="6919" width="13.85546875" style="160" bestFit="1" customWidth="1"/>
    <col min="6920" max="6922" width="7.7109375" style="160" customWidth="1"/>
    <col min="6923" max="6923" width="8.85546875" style="160" customWidth="1"/>
    <col min="6924" max="6927" width="7.7109375" style="160" customWidth="1"/>
    <col min="6928" max="6928" width="8.85546875" style="160" customWidth="1"/>
    <col min="6929" max="6931" width="7.7109375" style="160" customWidth="1"/>
    <col min="6932" max="6932" width="9.5703125" style="160" customWidth="1"/>
    <col min="6933" max="6933" width="8.85546875" style="160" customWidth="1"/>
    <col min="6934" max="6937" width="7.7109375" style="160" customWidth="1"/>
    <col min="6938" max="6938" width="9" style="160" bestFit="1" customWidth="1"/>
    <col min="6939" max="7167" width="16.5703125" style="160"/>
    <col min="7168" max="7168" width="3.7109375" style="160" customWidth="1"/>
    <col min="7169" max="7169" width="20.7109375" style="160" bestFit="1" customWidth="1"/>
    <col min="7170" max="7170" width="27.5703125" style="160" bestFit="1" customWidth="1"/>
    <col min="7171" max="7171" width="13" style="160" bestFit="1" customWidth="1"/>
    <col min="7172" max="7172" width="12.85546875" style="160" customWidth="1"/>
    <col min="7173" max="7173" width="15" style="160" bestFit="1" customWidth="1"/>
    <col min="7174" max="7174" width="15.28515625" style="160" bestFit="1" customWidth="1"/>
    <col min="7175" max="7175" width="13.85546875" style="160" bestFit="1" customWidth="1"/>
    <col min="7176" max="7178" width="7.7109375" style="160" customWidth="1"/>
    <col min="7179" max="7179" width="8.85546875" style="160" customWidth="1"/>
    <col min="7180" max="7183" width="7.7109375" style="160" customWidth="1"/>
    <col min="7184" max="7184" width="8.85546875" style="160" customWidth="1"/>
    <col min="7185" max="7187" width="7.7109375" style="160" customWidth="1"/>
    <col min="7188" max="7188" width="9.5703125" style="160" customWidth="1"/>
    <col min="7189" max="7189" width="8.85546875" style="160" customWidth="1"/>
    <col min="7190" max="7193" width="7.7109375" style="160" customWidth="1"/>
    <col min="7194" max="7194" width="9" style="160" bestFit="1" customWidth="1"/>
    <col min="7195" max="7423" width="16.5703125" style="160"/>
    <col min="7424" max="7424" width="3.7109375" style="160" customWidth="1"/>
    <col min="7425" max="7425" width="20.7109375" style="160" bestFit="1" customWidth="1"/>
    <col min="7426" max="7426" width="27.5703125" style="160" bestFit="1" customWidth="1"/>
    <col min="7427" max="7427" width="13" style="160" bestFit="1" customWidth="1"/>
    <col min="7428" max="7428" width="12.85546875" style="160" customWidth="1"/>
    <col min="7429" max="7429" width="15" style="160" bestFit="1" customWidth="1"/>
    <col min="7430" max="7430" width="15.28515625" style="160" bestFit="1" customWidth="1"/>
    <col min="7431" max="7431" width="13.85546875" style="160" bestFit="1" customWidth="1"/>
    <col min="7432" max="7434" width="7.7109375" style="160" customWidth="1"/>
    <col min="7435" max="7435" width="8.85546875" style="160" customWidth="1"/>
    <col min="7436" max="7439" width="7.7109375" style="160" customWidth="1"/>
    <col min="7440" max="7440" width="8.85546875" style="160" customWidth="1"/>
    <col min="7441" max="7443" width="7.7109375" style="160" customWidth="1"/>
    <col min="7444" max="7444" width="9.5703125" style="160" customWidth="1"/>
    <col min="7445" max="7445" width="8.85546875" style="160" customWidth="1"/>
    <col min="7446" max="7449" width="7.7109375" style="160" customWidth="1"/>
    <col min="7450" max="7450" width="9" style="160" bestFit="1" customWidth="1"/>
    <col min="7451" max="7679" width="16.5703125" style="160"/>
    <col min="7680" max="7680" width="3.7109375" style="160" customWidth="1"/>
    <col min="7681" max="7681" width="20.7109375" style="160" bestFit="1" customWidth="1"/>
    <col min="7682" max="7682" width="27.5703125" style="160" bestFit="1" customWidth="1"/>
    <col min="7683" max="7683" width="13" style="160" bestFit="1" customWidth="1"/>
    <col min="7684" max="7684" width="12.85546875" style="160" customWidth="1"/>
    <col min="7685" max="7685" width="15" style="160" bestFit="1" customWidth="1"/>
    <col min="7686" max="7686" width="15.28515625" style="160" bestFit="1" customWidth="1"/>
    <col min="7687" max="7687" width="13.85546875" style="160" bestFit="1" customWidth="1"/>
    <col min="7688" max="7690" width="7.7109375" style="160" customWidth="1"/>
    <col min="7691" max="7691" width="8.85546875" style="160" customWidth="1"/>
    <col min="7692" max="7695" width="7.7109375" style="160" customWidth="1"/>
    <col min="7696" max="7696" width="8.85546875" style="160" customWidth="1"/>
    <col min="7697" max="7699" width="7.7109375" style="160" customWidth="1"/>
    <col min="7700" max="7700" width="9.5703125" style="160" customWidth="1"/>
    <col min="7701" max="7701" width="8.85546875" style="160" customWidth="1"/>
    <col min="7702" max="7705" width="7.7109375" style="160" customWidth="1"/>
    <col min="7706" max="7706" width="9" style="160" bestFit="1" customWidth="1"/>
    <col min="7707" max="7935" width="16.5703125" style="160"/>
    <col min="7936" max="7936" width="3.7109375" style="160" customWidth="1"/>
    <col min="7937" max="7937" width="20.7109375" style="160" bestFit="1" customWidth="1"/>
    <col min="7938" max="7938" width="27.5703125" style="160" bestFit="1" customWidth="1"/>
    <col min="7939" max="7939" width="13" style="160" bestFit="1" customWidth="1"/>
    <col min="7940" max="7940" width="12.85546875" style="160" customWidth="1"/>
    <col min="7941" max="7941" width="15" style="160" bestFit="1" customWidth="1"/>
    <col min="7942" max="7942" width="15.28515625" style="160" bestFit="1" customWidth="1"/>
    <col min="7943" max="7943" width="13.85546875" style="160" bestFit="1" customWidth="1"/>
    <col min="7944" max="7946" width="7.7109375" style="160" customWidth="1"/>
    <col min="7947" max="7947" width="8.85546875" style="160" customWidth="1"/>
    <col min="7948" max="7951" width="7.7109375" style="160" customWidth="1"/>
    <col min="7952" max="7952" width="8.85546875" style="160" customWidth="1"/>
    <col min="7953" max="7955" width="7.7109375" style="160" customWidth="1"/>
    <col min="7956" max="7956" width="9.5703125" style="160" customWidth="1"/>
    <col min="7957" max="7957" width="8.85546875" style="160" customWidth="1"/>
    <col min="7958" max="7961" width="7.7109375" style="160" customWidth="1"/>
    <col min="7962" max="7962" width="9" style="160" bestFit="1" customWidth="1"/>
    <col min="7963" max="8191" width="16.5703125" style="160"/>
    <col min="8192" max="8192" width="3.7109375" style="160" customWidth="1"/>
    <col min="8193" max="8193" width="20.7109375" style="160" bestFit="1" customWidth="1"/>
    <col min="8194" max="8194" width="27.5703125" style="160" bestFit="1" customWidth="1"/>
    <col min="8195" max="8195" width="13" style="160" bestFit="1" customWidth="1"/>
    <col min="8196" max="8196" width="12.85546875" style="160" customWidth="1"/>
    <col min="8197" max="8197" width="15" style="160" bestFit="1" customWidth="1"/>
    <col min="8198" max="8198" width="15.28515625" style="160" bestFit="1" customWidth="1"/>
    <col min="8199" max="8199" width="13.85546875" style="160" bestFit="1" customWidth="1"/>
    <col min="8200" max="8202" width="7.7109375" style="160" customWidth="1"/>
    <col min="8203" max="8203" width="8.85546875" style="160" customWidth="1"/>
    <col min="8204" max="8207" width="7.7109375" style="160" customWidth="1"/>
    <col min="8208" max="8208" width="8.85546875" style="160" customWidth="1"/>
    <col min="8209" max="8211" width="7.7109375" style="160" customWidth="1"/>
    <col min="8212" max="8212" width="9.5703125" style="160" customWidth="1"/>
    <col min="8213" max="8213" width="8.85546875" style="160" customWidth="1"/>
    <col min="8214" max="8217" width="7.7109375" style="160" customWidth="1"/>
    <col min="8218" max="8218" width="9" style="160" bestFit="1" customWidth="1"/>
    <col min="8219" max="8447" width="16.5703125" style="160"/>
    <col min="8448" max="8448" width="3.7109375" style="160" customWidth="1"/>
    <col min="8449" max="8449" width="20.7109375" style="160" bestFit="1" customWidth="1"/>
    <col min="8450" max="8450" width="27.5703125" style="160" bestFit="1" customWidth="1"/>
    <col min="8451" max="8451" width="13" style="160" bestFit="1" customWidth="1"/>
    <col min="8452" max="8452" width="12.85546875" style="160" customWidth="1"/>
    <col min="8453" max="8453" width="15" style="160" bestFit="1" customWidth="1"/>
    <col min="8454" max="8454" width="15.28515625" style="160" bestFit="1" customWidth="1"/>
    <col min="8455" max="8455" width="13.85546875" style="160" bestFit="1" customWidth="1"/>
    <col min="8456" max="8458" width="7.7109375" style="160" customWidth="1"/>
    <col min="8459" max="8459" width="8.85546875" style="160" customWidth="1"/>
    <col min="8460" max="8463" width="7.7109375" style="160" customWidth="1"/>
    <col min="8464" max="8464" width="8.85546875" style="160" customWidth="1"/>
    <col min="8465" max="8467" width="7.7109375" style="160" customWidth="1"/>
    <col min="8468" max="8468" width="9.5703125" style="160" customWidth="1"/>
    <col min="8469" max="8469" width="8.85546875" style="160" customWidth="1"/>
    <col min="8470" max="8473" width="7.7109375" style="160" customWidth="1"/>
    <col min="8474" max="8474" width="9" style="160" bestFit="1" customWidth="1"/>
    <col min="8475" max="8703" width="16.5703125" style="160"/>
    <col min="8704" max="8704" width="3.7109375" style="160" customWidth="1"/>
    <col min="8705" max="8705" width="20.7109375" style="160" bestFit="1" customWidth="1"/>
    <col min="8706" max="8706" width="27.5703125" style="160" bestFit="1" customWidth="1"/>
    <col min="8707" max="8707" width="13" style="160" bestFit="1" customWidth="1"/>
    <col min="8708" max="8708" width="12.85546875" style="160" customWidth="1"/>
    <col min="8709" max="8709" width="15" style="160" bestFit="1" customWidth="1"/>
    <col min="8710" max="8710" width="15.28515625" style="160" bestFit="1" customWidth="1"/>
    <col min="8711" max="8711" width="13.85546875" style="160" bestFit="1" customWidth="1"/>
    <col min="8712" max="8714" width="7.7109375" style="160" customWidth="1"/>
    <col min="8715" max="8715" width="8.85546875" style="160" customWidth="1"/>
    <col min="8716" max="8719" width="7.7109375" style="160" customWidth="1"/>
    <col min="8720" max="8720" width="8.85546875" style="160" customWidth="1"/>
    <col min="8721" max="8723" width="7.7109375" style="160" customWidth="1"/>
    <col min="8724" max="8724" width="9.5703125" style="160" customWidth="1"/>
    <col min="8725" max="8725" width="8.85546875" style="160" customWidth="1"/>
    <col min="8726" max="8729" width="7.7109375" style="160" customWidth="1"/>
    <col min="8730" max="8730" width="9" style="160" bestFit="1" customWidth="1"/>
    <col min="8731" max="8959" width="16.5703125" style="160"/>
    <col min="8960" max="8960" width="3.7109375" style="160" customWidth="1"/>
    <col min="8961" max="8961" width="20.7109375" style="160" bestFit="1" customWidth="1"/>
    <col min="8962" max="8962" width="27.5703125" style="160" bestFit="1" customWidth="1"/>
    <col min="8963" max="8963" width="13" style="160" bestFit="1" customWidth="1"/>
    <col min="8964" max="8964" width="12.85546875" style="160" customWidth="1"/>
    <col min="8965" max="8965" width="15" style="160" bestFit="1" customWidth="1"/>
    <col min="8966" max="8966" width="15.28515625" style="160" bestFit="1" customWidth="1"/>
    <col min="8967" max="8967" width="13.85546875" style="160" bestFit="1" customWidth="1"/>
    <col min="8968" max="8970" width="7.7109375" style="160" customWidth="1"/>
    <col min="8971" max="8971" width="8.85546875" style="160" customWidth="1"/>
    <col min="8972" max="8975" width="7.7109375" style="160" customWidth="1"/>
    <col min="8976" max="8976" width="8.85546875" style="160" customWidth="1"/>
    <col min="8977" max="8979" width="7.7109375" style="160" customWidth="1"/>
    <col min="8980" max="8980" width="9.5703125" style="160" customWidth="1"/>
    <col min="8981" max="8981" width="8.85546875" style="160" customWidth="1"/>
    <col min="8982" max="8985" width="7.7109375" style="160" customWidth="1"/>
    <col min="8986" max="8986" width="9" style="160" bestFit="1" customWidth="1"/>
    <col min="8987" max="9215" width="16.5703125" style="160"/>
    <col min="9216" max="9216" width="3.7109375" style="160" customWidth="1"/>
    <col min="9217" max="9217" width="20.7109375" style="160" bestFit="1" customWidth="1"/>
    <col min="9218" max="9218" width="27.5703125" style="160" bestFit="1" customWidth="1"/>
    <col min="9219" max="9219" width="13" style="160" bestFit="1" customWidth="1"/>
    <col min="9220" max="9220" width="12.85546875" style="160" customWidth="1"/>
    <col min="9221" max="9221" width="15" style="160" bestFit="1" customWidth="1"/>
    <col min="9222" max="9222" width="15.28515625" style="160" bestFit="1" customWidth="1"/>
    <col min="9223" max="9223" width="13.85546875" style="160" bestFit="1" customWidth="1"/>
    <col min="9224" max="9226" width="7.7109375" style="160" customWidth="1"/>
    <col min="9227" max="9227" width="8.85546875" style="160" customWidth="1"/>
    <col min="9228" max="9231" width="7.7109375" style="160" customWidth="1"/>
    <col min="9232" max="9232" width="8.85546875" style="160" customWidth="1"/>
    <col min="9233" max="9235" width="7.7109375" style="160" customWidth="1"/>
    <col min="9236" max="9236" width="9.5703125" style="160" customWidth="1"/>
    <col min="9237" max="9237" width="8.85546875" style="160" customWidth="1"/>
    <col min="9238" max="9241" width="7.7109375" style="160" customWidth="1"/>
    <col min="9242" max="9242" width="9" style="160" bestFit="1" customWidth="1"/>
    <col min="9243" max="9471" width="16.5703125" style="160"/>
    <col min="9472" max="9472" width="3.7109375" style="160" customWidth="1"/>
    <col min="9473" max="9473" width="20.7109375" style="160" bestFit="1" customWidth="1"/>
    <col min="9474" max="9474" width="27.5703125" style="160" bestFit="1" customWidth="1"/>
    <col min="9475" max="9475" width="13" style="160" bestFit="1" customWidth="1"/>
    <col min="9476" max="9476" width="12.85546875" style="160" customWidth="1"/>
    <col min="9477" max="9477" width="15" style="160" bestFit="1" customWidth="1"/>
    <col min="9478" max="9478" width="15.28515625" style="160" bestFit="1" customWidth="1"/>
    <col min="9479" max="9479" width="13.85546875" style="160" bestFit="1" customWidth="1"/>
    <col min="9480" max="9482" width="7.7109375" style="160" customWidth="1"/>
    <col min="9483" max="9483" width="8.85546875" style="160" customWidth="1"/>
    <col min="9484" max="9487" width="7.7109375" style="160" customWidth="1"/>
    <col min="9488" max="9488" width="8.85546875" style="160" customWidth="1"/>
    <col min="9489" max="9491" width="7.7109375" style="160" customWidth="1"/>
    <col min="9492" max="9492" width="9.5703125" style="160" customWidth="1"/>
    <col min="9493" max="9493" width="8.85546875" style="160" customWidth="1"/>
    <col min="9494" max="9497" width="7.7109375" style="160" customWidth="1"/>
    <col min="9498" max="9498" width="9" style="160" bestFit="1" customWidth="1"/>
    <col min="9499" max="9727" width="16.5703125" style="160"/>
    <col min="9728" max="9728" width="3.7109375" style="160" customWidth="1"/>
    <col min="9729" max="9729" width="20.7109375" style="160" bestFit="1" customWidth="1"/>
    <col min="9730" max="9730" width="27.5703125" style="160" bestFit="1" customWidth="1"/>
    <col min="9731" max="9731" width="13" style="160" bestFit="1" customWidth="1"/>
    <col min="9732" max="9732" width="12.85546875" style="160" customWidth="1"/>
    <col min="9733" max="9733" width="15" style="160" bestFit="1" customWidth="1"/>
    <col min="9734" max="9734" width="15.28515625" style="160" bestFit="1" customWidth="1"/>
    <col min="9735" max="9735" width="13.85546875" style="160" bestFit="1" customWidth="1"/>
    <col min="9736" max="9738" width="7.7109375" style="160" customWidth="1"/>
    <col min="9739" max="9739" width="8.85546875" style="160" customWidth="1"/>
    <col min="9740" max="9743" width="7.7109375" style="160" customWidth="1"/>
    <col min="9744" max="9744" width="8.85546875" style="160" customWidth="1"/>
    <col min="9745" max="9747" width="7.7109375" style="160" customWidth="1"/>
    <col min="9748" max="9748" width="9.5703125" style="160" customWidth="1"/>
    <col min="9749" max="9749" width="8.85546875" style="160" customWidth="1"/>
    <col min="9750" max="9753" width="7.7109375" style="160" customWidth="1"/>
    <col min="9754" max="9754" width="9" style="160" bestFit="1" customWidth="1"/>
    <col min="9755" max="9983" width="16.5703125" style="160"/>
    <col min="9984" max="9984" width="3.7109375" style="160" customWidth="1"/>
    <col min="9985" max="9985" width="20.7109375" style="160" bestFit="1" customWidth="1"/>
    <col min="9986" max="9986" width="27.5703125" style="160" bestFit="1" customWidth="1"/>
    <col min="9987" max="9987" width="13" style="160" bestFit="1" customWidth="1"/>
    <col min="9988" max="9988" width="12.85546875" style="160" customWidth="1"/>
    <col min="9989" max="9989" width="15" style="160" bestFit="1" customWidth="1"/>
    <col min="9990" max="9990" width="15.28515625" style="160" bestFit="1" customWidth="1"/>
    <col min="9991" max="9991" width="13.85546875" style="160" bestFit="1" customWidth="1"/>
    <col min="9992" max="9994" width="7.7109375" style="160" customWidth="1"/>
    <col min="9995" max="9995" width="8.85546875" style="160" customWidth="1"/>
    <col min="9996" max="9999" width="7.7109375" style="160" customWidth="1"/>
    <col min="10000" max="10000" width="8.85546875" style="160" customWidth="1"/>
    <col min="10001" max="10003" width="7.7109375" style="160" customWidth="1"/>
    <col min="10004" max="10004" width="9.5703125" style="160" customWidth="1"/>
    <col min="10005" max="10005" width="8.85546875" style="160" customWidth="1"/>
    <col min="10006" max="10009" width="7.7109375" style="160" customWidth="1"/>
    <col min="10010" max="10010" width="9" style="160" bestFit="1" customWidth="1"/>
    <col min="10011" max="10239" width="16.5703125" style="160"/>
    <col min="10240" max="10240" width="3.7109375" style="160" customWidth="1"/>
    <col min="10241" max="10241" width="20.7109375" style="160" bestFit="1" customWidth="1"/>
    <col min="10242" max="10242" width="27.5703125" style="160" bestFit="1" customWidth="1"/>
    <col min="10243" max="10243" width="13" style="160" bestFit="1" customWidth="1"/>
    <col min="10244" max="10244" width="12.85546875" style="160" customWidth="1"/>
    <col min="10245" max="10245" width="15" style="160" bestFit="1" customWidth="1"/>
    <col min="10246" max="10246" width="15.28515625" style="160" bestFit="1" customWidth="1"/>
    <col min="10247" max="10247" width="13.85546875" style="160" bestFit="1" customWidth="1"/>
    <col min="10248" max="10250" width="7.7109375" style="160" customWidth="1"/>
    <col min="10251" max="10251" width="8.85546875" style="160" customWidth="1"/>
    <col min="10252" max="10255" width="7.7109375" style="160" customWidth="1"/>
    <col min="10256" max="10256" width="8.85546875" style="160" customWidth="1"/>
    <col min="10257" max="10259" width="7.7109375" style="160" customWidth="1"/>
    <col min="10260" max="10260" width="9.5703125" style="160" customWidth="1"/>
    <col min="10261" max="10261" width="8.85546875" style="160" customWidth="1"/>
    <col min="10262" max="10265" width="7.7109375" style="160" customWidth="1"/>
    <col min="10266" max="10266" width="9" style="160" bestFit="1" customWidth="1"/>
    <col min="10267" max="10495" width="16.5703125" style="160"/>
    <col min="10496" max="10496" width="3.7109375" style="160" customWidth="1"/>
    <col min="10497" max="10497" width="20.7109375" style="160" bestFit="1" customWidth="1"/>
    <col min="10498" max="10498" width="27.5703125" style="160" bestFit="1" customWidth="1"/>
    <col min="10499" max="10499" width="13" style="160" bestFit="1" customWidth="1"/>
    <col min="10500" max="10500" width="12.85546875" style="160" customWidth="1"/>
    <col min="10501" max="10501" width="15" style="160" bestFit="1" customWidth="1"/>
    <col min="10502" max="10502" width="15.28515625" style="160" bestFit="1" customWidth="1"/>
    <col min="10503" max="10503" width="13.85546875" style="160" bestFit="1" customWidth="1"/>
    <col min="10504" max="10506" width="7.7109375" style="160" customWidth="1"/>
    <col min="10507" max="10507" width="8.85546875" style="160" customWidth="1"/>
    <col min="10508" max="10511" width="7.7109375" style="160" customWidth="1"/>
    <col min="10512" max="10512" width="8.85546875" style="160" customWidth="1"/>
    <col min="10513" max="10515" width="7.7109375" style="160" customWidth="1"/>
    <col min="10516" max="10516" width="9.5703125" style="160" customWidth="1"/>
    <col min="10517" max="10517" width="8.85546875" style="160" customWidth="1"/>
    <col min="10518" max="10521" width="7.7109375" style="160" customWidth="1"/>
    <col min="10522" max="10522" width="9" style="160" bestFit="1" customWidth="1"/>
    <col min="10523" max="10751" width="16.5703125" style="160"/>
    <col min="10752" max="10752" width="3.7109375" style="160" customWidth="1"/>
    <col min="10753" max="10753" width="20.7109375" style="160" bestFit="1" customWidth="1"/>
    <col min="10754" max="10754" width="27.5703125" style="160" bestFit="1" customWidth="1"/>
    <col min="10755" max="10755" width="13" style="160" bestFit="1" customWidth="1"/>
    <col min="10756" max="10756" width="12.85546875" style="160" customWidth="1"/>
    <col min="10757" max="10757" width="15" style="160" bestFit="1" customWidth="1"/>
    <col min="10758" max="10758" width="15.28515625" style="160" bestFit="1" customWidth="1"/>
    <col min="10759" max="10759" width="13.85546875" style="160" bestFit="1" customWidth="1"/>
    <col min="10760" max="10762" width="7.7109375" style="160" customWidth="1"/>
    <col min="10763" max="10763" width="8.85546875" style="160" customWidth="1"/>
    <col min="10764" max="10767" width="7.7109375" style="160" customWidth="1"/>
    <col min="10768" max="10768" width="8.85546875" style="160" customWidth="1"/>
    <col min="10769" max="10771" width="7.7109375" style="160" customWidth="1"/>
    <col min="10772" max="10772" width="9.5703125" style="160" customWidth="1"/>
    <col min="10773" max="10773" width="8.85546875" style="160" customWidth="1"/>
    <col min="10774" max="10777" width="7.7109375" style="160" customWidth="1"/>
    <col min="10778" max="10778" width="9" style="160" bestFit="1" customWidth="1"/>
    <col min="10779" max="11007" width="16.5703125" style="160"/>
    <col min="11008" max="11008" width="3.7109375" style="160" customWidth="1"/>
    <col min="11009" max="11009" width="20.7109375" style="160" bestFit="1" customWidth="1"/>
    <col min="11010" max="11010" width="27.5703125" style="160" bestFit="1" customWidth="1"/>
    <col min="11011" max="11011" width="13" style="160" bestFit="1" customWidth="1"/>
    <col min="11012" max="11012" width="12.85546875" style="160" customWidth="1"/>
    <col min="11013" max="11013" width="15" style="160" bestFit="1" customWidth="1"/>
    <col min="11014" max="11014" width="15.28515625" style="160" bestFit="1" customWidth="1"/>
    <col min="11015" max="11015" width="13.85546875" style="160" bestFit="1" customWidth="1"/>
    <col min="11016" max="11018" width="7.7109375" style="160" customWidth="1"/>
    <col min="11019" max="11019" width="8.85546875" style="160" customWidth="1"/>
    <col min="11020" max="11023" width="7.7109375" style="160" customWidth="1"/>
    <col min="11024" max="11024" width="8.85546875" style="160" customWidth="1"/>
    <col min="11025" max="11027" width="7.7109375" style="160" customWidth="1"/>
    <col min="11028" max="11028" width="9.5703125" style="160" customWidth="1"/>
    <col min="11029" max="11029" width="8.85546875" style="160" customWidth="1"/>
    <col min="11030" max="11033" width="7.7109375" style="160" customWidth="1"/>
    <col min="11034" max="11034" width="9" style="160" bestFit="1" customWidth="1"/>
    <col min="11035" max="11263" width="16.5703125" style="160"/>
    <col min="11264" max="11264" width="3.7109375" style="160" customWidth="1"/>
    <col min="11265" max="11265" width="20.7109375" style="160" bestFit="1" customWidth="1"/>
    <col min="11266" max="11266" width="27.5703125" style="160" bestFit="1" customWidth="1"/>
    <col min="11267" max="11267" width="13" style="160" bestFit="1" customWidth="1"/>
    <col min="11268" max="11268" width="12.85546875" style="160" customWidth="1"/>
    <col min="11269" max="11269" width="15" style="160" bestFit="1" customWidth="1"/>
    <col min="11270" max="11270" width="15.28515625" style="160" bestFit="1" customWidth="1"/>
    <col min="11271" max="11271" width="13.85546875" style="160" bestFit="1" customWidth="1"/>
    <col min="11272" max="11274" width="7.7109375" style="160" customWidth="1"/>
    <col min="11275" max="11275" width="8.85546875" style="160" customWidth="1"/>
    <col min="11276" max="11279" width="7.7109375" style="160" customWidth="1"/>
    <col min="11280" max="11280" width="8.85546875" style="160" customWidth="1"/>
    <col min="11281" max="11283" width="7.7109375" style="160" customWidth="1"/>
    <col min="11284" max="11284" width="9.5703125" style="160" customWidth="1"/>
    <col min="11285" max="11285" width="8.85546875" style="160" customWidth="1"/>
    <col min="11286" max="11289" width="7.7109375" style="160" customWidth="1"/>
    <col min="11290" max="11290" width="9" style="160" bestFit="1" customWidth="1"/>
    <col min="11291" max="11519" width="16.5703125" style="160"/>
    <col min="11520" max="11520" width="3.7109375" style="160" customWidth="1"/>
    <col min="11521" max="11521" width="20.7109375" style="160" bestFit="1" customWidth="1"/>
    <col min="11522" max="11522" width="27.5703125" style="160" bestFit="1" customWidth="1"/>
    <col min="11523" max="11523" width="13" style="160" bestFit="1" customWidth="1"/>
    <col min="11524" max="11524" width="12.85546875" style="160" customWidth="1"/>
    <col min="11525" max="11525" width="15" style="160" bestFit="1" customWidth="1"/>
    <col min="11526" max="11526" width="15.28515625" style="160" bestFit="1" customWidth="1"/>
    <col min="11527" max="11527" width="13.85546875" style="160" bestFit="1" customWidth="1"/>
    <col min="11528" max="11530" width="7.7109375" style="160" customWidth="1"/>
    <col min="11531" max="11531" width="8.85546875" style="160" customWidth="1"/>
    <col min="11532" max="11535" width="7.7109375" style="160" customWidth="1"/>
    <col min="11536" max="11536" width="8.85546875" style="160" customWidth="1"/>
    <col min="11537" max="11539" width="7.7109375" style="160" customWidth="1"/>
    <col min="11540" max="11540" width="9.5703125" style="160" customWidth="1"/>
    <col min="11541" max="11541" width="8.85546875" style="160" customWidth="1"/>
    <col min="11542" max="11545" width="7.7109375" style="160" customWidth="1"/>
    <col min="11546" max="11546" width="9" style="160" bestFit="1" customWidth="1"/>
    <col min="11547" max="11775" width="16.5703125" style="160"/>
    <col min="11776" max="11776" width="3.7109375" style="160" customWidth="1"/>
    <col min="11777" max="11777" width="20.7109375" style="160" bestFit="1" customWidth="1"/>
    <col min="11778" max="11778" width="27.5703125" style="160" bestFit="1" customWidth="1"/>
    <col min="11779" max="11779" width="13" style="160" bestFit="1" customWidth="1"/>
    <col min="11780" max="11780" width="12.85546875" style="160" customWidth="1"/>
    <col min="11781" max="11781" width="15" style="160" bestFit="1" customWidth="1"/>
    <col min="11782" max="11782" width="15.28515625" style="160" bestFit="1" customWidth="1"/>
    <col min="11783" max="11783" width="13.85546875" style="160" bestFit="1" customWidth="1"/>
    <col min="11784" max="11786" width="7.7109375" style="160" customWidth="1"/>
    <col min="11787" max="11787" width="8.85546875" style="160" customWidth="1"/>
    <col min="11788" max="11791" width="7.7109375" style="160" customWidth="1"/>
    <col min="11792" max="11792" width="8.85546875" style="160" customWidth="1"/>
    <col min="11793" max="11795" width="7.7109375" style="160" customWidth="1"/>
    <col min="11796" max="11796" width="9.5703125" style="160" customWidth="1"/>
    <col min="11797" max="11797" width="8.85546875" style="160" customWidth="1"/>
    <col min="11798" max="11801" width="7.7109375" style="160" customWidth="1"/>
    <col min="11802" max="11802" width="9" style="160" bestFit="1" customWidth="1"/>
    <col min="11803" max="12031" width="16.5703125" style="160"/>
    <col min="12032" max="12032" width="3.7109375" style="160" customWidth="1"/>
    <col min="12033" max="12033" width="20.7109375" style="160" bestFit="1" customWidth="1"/>
    <col min="12034" max="12034" width="27.5703125" style="160" bestFit="1" customWidth="1"/>
    <col min="12035" max="12035" width="13" style="160" bestFit="1" customWidth="1"/>
    <col min="12036" max="12036" width="12.85546875" style="160" customWidth="1"/>
    <col min="12037" max="12037" width="15" style="160" bestFit="1" customWidth="1"/>
    <col min="12038" max="12038" width="15.28515625" style="160" bestFit="1" customWidth="1"/>
    <col min="12039" max="12039" width="13.85546875" style="160" bestFit="1" customWidth="1"/>
    <col min="12040" max="12042" width="7.7109375" style="160" customWidth="1"/>
    <col min="12043" max="12043" width="8.85546875" style="160" customWidth="1"/>
    <col min="12044" max="12047" width="7.7109375" style="160" customWidth="1"/>
    <col min="12048" max="12048" width="8.85546875" style="160" customWidth="1"/>
    <col min="12049" max="12051" width="7.7109375" style="160" customWidth="1"/>
    <col min="12052" max="12052" width="9.5703125" style="160" customWidth="1"/>
    <col min="12053" max="12053" width="8.85546875" style="160" customWidth="1"/>
    <col min="12054" max="12057" width="7.7109375" style="160" customWidth="1"/>
    <col min="12058" max="12058" width="9" style="160" bestFit="1" customWidth="1"/>
    <col min="12059" max="12287" width="16.5703125" style="160"/>
    <col min="12288" max="12288" width="3.7109375" style="160" customWidth="1"/>
    <col min="12289" max="12289" width="20.7109375" style="160" bestFit="1" customWidth="1"/>
    <col min="12290" max="12290" width="27.5703125" style="160" bestFit="1" customWidth="1"/>
    <col min="12291" max="12291" width="13" style="160" bestFit="1" customWidth="1"/>
    <col min="12292" max="12292" width="12.85546875" style="160" customWidth="1"/>
    <col min="12293" max="12293" width="15" style="160" bestFit="1" customWidth="1"/>
    <col min="12294" max="12294" width="15.28515625" style="160" bestFit="1" customWidth="1"/>
    <col min="12295" max="12295" width="13.85546875" style="160" bestFit="1" customWidth="1"/>
    <col min="12296" max="12298" width="7.7109375" style="160" customWidth="1"/>
    <col min="12299" max="12299" width="8.85546875" style="160" customWidth="1"/>
    <col min="12300" max="12303" width="7.7109375" style="160" customWidth="1"/>
    <col min="12304" max="12304" width="8.85546875" style="160" customWidth="1"/>
    <col min="12305" max="12307" width="7.7109375" style="160" customWidth="1"/>
    <col min="12308" max="12308" width="9.5703125" style="160" customWidth="1"/>
    <col min="12309" max="12309" width="8.85546875" style="160" customWidth="1"/>
    <col min="12310" max="12313" width="7.7109375" style="160" customWidth="1"/>
    <col min="12314" max="12314" width="9" style="160" bestFit="1" customWidth="1"/>
    <col min="12315" max="12543" width="16.5703125" style="160"/>
    <col min="12544" max="12544" width="3.7109375" style="160" customWidth="1"/>
    <col min="12545" max="12545" width="20.7109375" style="160" bestFit="1" customWidth="1"/>
    <col min="12546" max="12546" width="27.5703125" style="160" bestFit="1" customWidth="1"/>
    <col min="12547" max="12547" width="13" style="160" bestFit="1" customWidth="1"/>
    <col min="12548" max="12548" width="12.85546875" style="160" customWidth="1"/>
    <col min="12549" max="12549" width="15" style="160" bestFit="1" customWidth="1"/>
    <col min="12550" max="12550" width="15.28515625" style="160" bestFit="1" customWidth="1"/>
    <col min="12551" max="12551" width="13.85546875" style="160" bestFit="1" customWidth="1"/>
    <col min="12552" max="12554" width="7.7109375" style="160" customWidth="1"/>
    <col min="12555" max="12555" width="8.85546875" style="160" customWidth="1"/>
    <col min="12556" max="12559" width="7.7109375" style="160" customWidth="1"/>
    <col min="12560" max="12560" width="8.85546875" style="160" customWidth="1"/>
    <col min="12561" max="12563" width="7.7109375" style="160" customWidth="1"/>
    <col min="12564" max="12564" width="9.5703125" style="160" customWidth="1"/>
    <col min="12565" max="12565" width="8.85546875" style="160" customWidth="1"/>
    <col min="12566" max="12569" width="7.7109375" style="160" customWidth="1"/>
    <col min="12570" max="12570" width="9" style="160" bestFit="1" customWidth="1"/>
    <col min="12571" max="12799" width="16.5703125" style="160"/>
    <col min="12800" max="12800" width="3.7109375" style="160" customWidth="1"/>
    <col min="12801" max="12801" width="20.7109375" style="160" bestFit="1" customWidth="1"/>
    <col min="12802" max="12802" width="27.5703125" style="160" bestFit="1" customWidth="1"/>
    <col min="12803" max="12803" width="13" style="160" bestFit="1" customWidth="1"/>
    <col min="12804" max="12804" width="12.85546875" style="160" customWidth="1"/>
    <col min="12805" max="12805" width="15" style="160" bestFit="1" customWidth="1"/>
    <col min="12806" max="12806" width="15.28515625" style="160" bestFit="1" customWidth="1"/>
    <col min="12807" max="12807" width="13.85546875" style="160" bestFit="1" customWidth="1"/>
    <col min="12808" max="12810" width="7.7109375" style="160" customWidth="1"/>
    <col min="12811" max="12811" width="8.85546875" style="160" customWidth="1"/>
    <col min="12812" max="12815" width="7.7109375" style="160" customWidth="1"/>
    <col min="12816" max="12816" width="8.85546875" style="160" customWidth="1"/>
    <col min="12817" max="12819" width="7.7109375" style="160" customWidth="1"/>
    <col min="12820" max="12820" width="9.5703125" style="160" customWidth="1"/>
    <col min="12821" max="12821" width="8.85546875" style="160" customWidth="1"/>
    <col min="12822" max="12825" width="7.7109375" style="160" customWidth="1"/>
    <col min="12826" max="12826" width="9" style="160" bestFit="1" customWidth="1"/>
    <col min="12827" max="13055" width="16.5703125" style="160"/>
    <col min="13056" max="13056" width="3.7109375" style="160" customWidth="1"/>
    <col min="13057" max="13057" width="20.7109375" style="160" bestFit="1" customWidth="1"/>
    <col min="13058" max="13058" width="27.5703125" style="160" bestFit="1" customWidth="1"/>
    <col min="13059" max="13059" width="13" style="160" bestFit="1" customWidth="1"/>
    <col min="13060" max="13060" width="12.85546875" style="160" customWidth="1"/>
    <col min="13061" max="13061" width="15" style="160" bestFit="1" customWidth="1"/>
    <col min="13062" max="13062" width="15.28515625" style="160" bestFit="1" customWidth="1"/>
    <col min="13063" max="13063" width="13.85546875" style="160" bestFit="1" customWidth="1"/>
    <col min="13064" max="13066" width="7.7109375" style="160" customWidth="1"/>
    <col min="13067" max="13067" width="8.85546875" style="160" customWidth="1"/>
    <col min="13068" max="13071" width="7.7109375" style="160" customWidth="1"/>
    <col min="13072" max="13072" width="8.85546875" style="160" customWidth="1"/>
    <col min="13073" max="13075" width="7.7109375" style="160" customWidth="1"/>
    <col min="13076" max="13076" width="9.5703125" style="160" customWidth="1"/>
    <col min="13077" max="13077" width="8.85546875" style="160" customWidth="1"/>
    <col min="13078" max="13081" width="7.7109375" style="160" customWidth="1"/>
    <col min="13082" max="13082" width="9" style="160" bestFit="1" customWidth="1"/>
    <col min="13083" max="13311" width="16.5703125" style="160"/>
    <col min="13312" max="13312" width="3.7109375" style="160" customWidth="1"/>
    <col min="13313" max="13313" width="20.7109375" style="160" bestFit="1" customWidth="1"/>
    <col min="13314" max="13314" width="27.5703125" style="160" bestFit="1" customWidth="1"/>
    <col min="13315" max="13315" width="13" style="160" bestFit="1" customWidth="1"/>
    <col min="13316" max="13316" width="12.85546875" style="160" customWidth="1"/>
    <col min="13317" max="13317" width="15" style="160" bestFit="1" customWidth="1"/>
    <col min="13318" max="13318" width="15.28515625" style="160" bestFit="1" customWidth="1"/>
    <col min="13319" max="13319" width="13.85546875" style="160" bestFit="1" customWidth="1"/>
    <col min="13320" max="13322" width="7.7109375" style="160" customWidth="1"/>
    <col min="13323" max="13323" width="8.85546875" style="160" customWidth="1"/>
    <col min="13324" max="13327" width="7.7109375" style="160" customWidth="1"/>
    <col min="13328" max="13328" width="8.85546875" style="160" customWidth="1"/>
    <col min="13329" max="13331" width="7.7109375" style="160" customWidth="1"/>
    <col min="13332" max="13332" width="9.5703125" style="160" customWidth="1"/>
    <col min="13333" max="13333" width="8.85546875" style="160" customWidth="1"/>
    <col min="13334" max="13337" width="7.7109375" style="160" customWidth="1"/>
    <col min="13338" max="13338" width="9" style="160" bestFit="1" customWidth="1"/>
    <col min="13339" max="13567" width="16.5703125" style="160"/>
    <col min="13568" max="13568" width="3.7109375" style="160" customWidth="1"/>
    <col min="13569" max="13569" width="20.7109375" style="160" bestFit="1" customWidth="1"/>
    <col min="13570" max="13570" width="27.5703125" style="160" bestFit="1" customWidth="1"/>
    <col min="13571" max="13571" width="13" style="160" bestFit="1" customWidth="1"/>
    <col min="13572" max="13572" width="12.85546875" style="160" customWidth="1"/>
    <col min="13573" max="13573" width="15" style="160" bestFit="1" customWidth="1"/>
    <col min="13574" max="13574" width="15.28515625" style="160" bestFit="1" customWidth="1"/>
    <col min="13575" max="13575" width="13.85546875" style="160" bestFit="1" customWidth="1"/>
    <col min="13576" max="13578" width="7.7109375" style="160" customWidth="1"/>
    <col min="13579" max="13579" width="8.85546875" style="160" customWidth="1"/>
    <col min="13580" max="13583" width="7.7109375" style="160" customWidth="1"/>
    <col min="13584" max="13584" width="8.85546875" style="160" customWidth="1"/>
    <col min="13585" max="13587" width="7.7109375" style="160" customWidth="1"/>
    <col min="13588" max="13588" width="9.5703125" style="160" customWidth="1"/>
    <col min="13589" max="13589" width="8.85546875" style="160" customWidth="1"/>
    <col min="13590" max="13593" width="7.7109375" style="160" customWidth="1"/>
    <col min="13594" max="13594" width="9" style="160" bestFit="1" customWidth="1"/>
    <col min="13595" max="13823" width="16.5703125" style="160"/>
    <col min="13824" max="13824" width="3.7109375" style="160" customWidth="1"/>
    <col min="13825" max="13825" width="20.7109375" style="160" bestFit="1" customWidth="1"/>
    <col min="13826" max="13826" width="27.5703125" style="160" bestFit="1" customWidth="1"/>
    <col min="13827" max="13827" width="13" style="160" bestFit="1" customWidth="1"/>
    <col min="13828" max="13828" width="12.85546875" style="160" customWidth="1"/>
    <col min="13829" max="13829" width="15" style="160" bestFit="1" customWidth="1"/>
    <col min="13830" max="13830" width="15.28515625" style="160" bestFit="1" customWidth="1"/>
    <col min="13831" max="13831" width="13.85546875" style="160" bestFit="1" customWidth="1"/>
    <col min="13832" max="13834" width="7.7109375" style="160" customWidth="1"/>
    <col min="13835" max="13835" width="8.85546875" style="160" customWidth="1"/>
    <col min="13836" max="13839" width="7.7109375" style="160" customWidth="1"/>
    <col min="13840" max="13840" width="8.85546875" style="160" customWidth="1"/>
    <col min="13841" max="13843" width="7.7109375" style="160" customWidth="1"/>
    <col min="13844" max="13844" width="9.5703125" style="160" customWidth="1"/>
    <col min="13845" max="13845" width="8.85546875" style="160" customWidth="1"/>
    <col min="13846" max="13849" width="7.7109375" style="160" customWidth="1"/>
    <col min="13850" max="13850" width="9" style="160" bestFit="1" customWidth="1"/>
    <col min="13851" max="14079" width="16.5703125" style="160"/>
    <col min="14080" max="14080" width="3.7109375" style="160" customWidth="1"/>
    <col min="14081" max="14081" width="20.7109375" style="160" bestFit="1" customWidth="1"/>
    <col min="14082" max="14082" width="27.5703125" style="160" bestFit="1" customWidth="1"/>
    <col min="14083" max="14083" width="13" style="160" bestFit="1" customWidth="1"/>
    <col min="14084" max="14084" width="12.85546875" style="160" customWidth="1"/>
    <col min="14085" max="14085" width="15" style="160" bestFit="1" customWidth="1"/>
    <col min="14086" max="14086" width="15.28515625" style="160" bestFit="1" customWidth="1"/>
    <col min="14087" max="14087" width="13.85546875" style="160" bestFit="1" customWidth="1"/>
    <col min="14088" max="14090" width="7.7109375" style="160" customWidth="1"/>
    <col min="14091" max="14091" width="8.85546875" style="160" customWidth="1"/>
    <col min="14092" max="14095" width="7.7109375" style="160" customWidth="1"/>
    <col min="14096" max="14096" width="8.85546875" style="160" customWidth="1"/>
    <col min="14097" max="14099" width="7.7109375" style="160" customWidth="1"/>
    <col min="14100" max="14100" width="9.5703125" style="160" customWidth="1"/>
    <col min="14101" max="14101" width="8.85546875" style="160" customWidth="1"/>
    <col min="14102" max="14105" width="7.7109375" style="160" customWidth="1"/>
    <col min="14106" max="14106" width="9" style="160" bestFit="1" customWidth="1"/>
    <col min="14107" max="14335" width="16.5703125" style="160"/>
    <col min="14336" max="14336" width="3.7109375" style="160" customWidth="1"/>
    <col min="14337" max="14337" width="20.7109375" style="160" bestFit="1" customWidth="1"/>
    <col min="14338" max="14338" width="27.5703125" style="160" bestFit="1" customWidth="1"/>
    <col min="14339" max="14339" width="13" style="160" bestFit="1" customWidth="1"/>
    <col min="14340" max="14340" width="12.85546875" style="160" customWidth="1"/>
    <col min="14341" max="14341" width="15" style="160" bestFit="1" customWidth="1"/>
    <col min="14342" max="14342" width="15.28515625" style="160" bestFit="1" customWidth="1"/>
    <col min="14343" max="14343" width="13.85546875" style="160" bestFit="1" customWidth="1"/>
    <col min="14344" max="14346" width="7.7109375" style="160" customWidth="1"/>
    <col min="14347" max="14347" width="8.85546875" style="160" customWidth="1"/>
    <col min="14348" max="14351" width="7.7109375" style="160" customWidth="1"/>
    <col min="14352" max="14352" width="8.85546875" style="160" customWidth="1"/>
    <col min="14353" max="14355" width="7.7109375" style="160" customWidth="1"/>
    <col min="14356" max="14356" width="9.5703125" style="160" customWidth="1"/>
    <col min="14357" max="14357" width="8.85546875" style="160" customWidth="1"/>
    <col min="14358" max="14361" width="7.7109375" style="160" customWidth="1"/>
    <col min="14362" max="14362" width="9" style="160" bestFit="1" customWidth="1"/>
    <col min="14363" max="14591" width="16.5703125" style="160"/>
    <col min="14592" max="14592" width="3.7109375" style="160" customWidth="1"/>
    <col min="14593" max="14593" width="20.7109375" style="160" bestFit="1" customWidth="1"/>
    <col min="14594" max="14594" width="27.5703125" style="160" bestFit="1" customWidth="1"/>
    <col min="14595" max="14595" width="13" style="160" bestFit="1" customWidth="1"/>
    <col min="14596" max="14596" width="12.85546875" style="160" customWidth="1"/>
    <col min="14597" max="14597" width="15" style="160" bestFit="1" customWidth="1"/>
    <col min="14598" max="14598" width="15.28515625" style="160" bestFit="1" customWidth="1"/>
    <col min="14599" max="14599" width="13.85546875" style="160" bestFit="1" customWidth="1"/>
    <col min="14600" max="14602" width="7.7109375" style="160" customWidth="1"/>
    <col min="14603" max="14603" width="8.85546875" style="160" customWidth="1"/>
    <col min="14604" max="14607" width="7.7109375" style="160" customWidth="1"/>
    <col min="14608" max="14608" width="8.85546875" style="160" customWidth="1"/>
    <col min="14609" max="14611" width="7.7109375" style="160" customWidth="1"/>
    <col min="14612" max="14612" width="9.5703125" style="160" customWidth="1"/>
    <col min="14613" max="14613" width="8.85546875" style="160" customWidth="1"/>
    <col min="14614" max="14617" width="7.7109375" style="160" customWidth="1"/>
    <col min="14618" max="14618" width="9" style="160" bestFit="1" customWidth="1"/>
    <col min="14619" max="14847" width="16.5703125" style="160"/>
    <col min="14848" max="14848" width="3.7109375" style="160" customWidth="1"/>
    <col min="14849" max="14849" width="20.7109375" style="160" bestFit="1" customWidth="1"/>
    <col min="14850" max="14850" width="27.5703125" style="160" bestFit="1" customWidth="1"/>
    <col min="14851" max="14851" width="13" style="160" bestFit="1" customWidth="1"/>
    <col min="14852" max="14852" width="12.85546875" style="160" customWidth="1"/>
    <col min="14853" max="14853" width="15" style="160" bestFit="1" customWidth="1"/>
    <col min="14854" max="14854" width="15.28515625" style="160" bestFit="1" customWidth="1"/>
    <col min="14855" max="14855" width="13.85546875" style="160" bestFit="1" customWidth="1"/>
    <col min="14856" max="14858" width="7.7109375" style="160" customWidth="1"/>
    <col min="14859" max="14859" width="8.85546875" style="160" customWidth="1"/>
    <col min="14860" max="14863" width="7.7109375" style="160" customWidth="1"/>
    <col min="14864" max="14864" width="8.85546875" style="160" customWidth="1"/>
    <col min="14865" max="14867" width="7.7109375" style="160" customWidth="1"/>
    <col min="14868" max="14868" width="9.5703125" style="160" customWidth="1"/>
    <col min="14869" max="14869" width="8.85546875" style="160" customWidth="1"/>
    <col min="14870" max="14873" width="7.7109375" style="160" customWidth="1"/>
    <col min="14874" max="14874" width="9" style="160" bestFit="1" customWidth="1"/>
    <col min="14875" max="15103" width="16.5703125" style="160"/>
    <col min="15104" max="15104" width="3.7109375" style="160" customWidth="1"/>
    <col min="15105" max="15105" width="20.7109375" style="160" bestFit="1" customWidth="1"/>
    <col min="15106" max="15106" width="27.5703125" style="160" bestFit="1" customWidth="1"/>
    <col min="15107" max="15107" width="13" style="160" bestFit="1" customWidth="1"/>
    <col min="15108" max="15108" width="12.85546875" style="160" customWidth="1"/>
    <col min="15109" max="15109" width="15" style="160" bestFit="1" customWidth="1"/>
    <col min="15110" max="15110" width="15.28515625" style="160" bestFit="1" customWidth="1"/>
    <col min="15111" max="15111" width="13.85546875" style="160" bestFit="1" customWidth="1"/>
    <col min="15112" max="15114" width="7.7109375" style="160" customWidth="1"/>
    <col min="15115" max="15115" width="8.85546875" style="160" customWidth="1"/>
    <col min="15116" max="15119" width="7.7109375" style="160" customWidth="1"/>
    <col min="15120" max="15120" width="8.85546875" style="160" customWidth="1"/>
    <col min="15121" max="15123" width="7.7109375" style="160" customWidth="1"/>
    <col min="15124" max="15124" width="9.5703125" style="160" customWidth="1"/>
    <col min="15125" max="15125" width="8.85546875" style="160" customWidth="1"/>
    <col min="15126" max="15129" width="7.7109375" style="160" customWidth="1"/>
    <col min="15130" max="15130" width="9" style="160" bestFit="1" customWidth="1"/>
    <col min="15131" max="15359" width="16.5703125" style="160"/>
    <col min="15360" max="15360" width="3.7109375" style="160" customWidth="1"/>
    <col min="15361" max="15361" width="20.7109375" style="160" bestFit="1" customWidth="1"/>
    <col min="15362" max="15362" width="27.5703125" style="160" bestFit="1" customWidth="1"/>
    <col min="15363" max="15363" width="13" style="160" bestFit="1" customWidth="1"/>
    <col min="15364" max="15364" width="12.85546875" style="160" customWidth="1"/>
    <col min="15365" max="15365" width="15" style="160" bestFit="1" customWidth="1"/>
    <col min="15366" max="15366" width="15.28515625" style="160" bestFit="1" customWidth="1"/>
    <col min="15367" max="15367" width="13.85546875" style="160" bestFit="1" customWidth="1"/>
    <col min="15368" max="15370" width="7.7109375" style="160" customWidth="1"/>
    <col min="15371" max="15371" width="8.85546875" style="160" customWidth="1"/>
    <col min="15372" max="15375" width="7.7109375" style="160" customWidth="1"/>
    <col min="15376" max="15376" width="8.85546875" style="160" customWidth="1"/>
    <col min="15377" max="15379" width="7.7109375" style="160" customWidth="1"/>
    <col min="15380" max="15380" width="9.5703125" style="160" customWidth="1"/>
    <col min="15381" max="15381" width="8.85546875" style="160" customWidth="1"/>
    <col min="15382" max="15385" width="7.7109375" style="160" customWidth="1"/>
    <col min="15386" max="15386" width="9" style="160" bestFit="1" customWidth="1"/>
    <col min="15387" max="15615" width="16.5703125" style="160"/>
    <col min="15616" max="15616" width="3.7109375" style="160" customWidth="1"/>
    <col min="15617" max="15617" width="20.7109375" style="160" bestFit="1" customWidth="1"/>
    <col min="15618" max="15618" width="27.5703125" style="160" bestFit="1" customWidth="1"/>
    <col min="15619" max="15619" width="13" style="160" bestFit="1" customWidth="1"/>
    <col min="15620" max="15620" width="12.85546875" style="160" customWidth="1"/>
    <col min="15621" max="15621" width="15" style="160" bestFit="1" customWidth="1"/>
    <col min="15622" max="15622" width="15.28515625" style="160" bestFit="1" customWidth="1"/>
    <col min="15623" max="15623" width="13.85546875" style="160" bestFit="1" customWidth="1"/>
    <col min="15624" max="15626" width="7.7109375" style="160" customWidth="1"/>
    <col min="15627" max="15627" width="8.85546875" style="160" customWidth="1"/>
    <col min="15628" max="15631" width="7.7109375" style="160" customWidth="1"/>
    <col min="15632" max="15632" width="8.85546875" style="160" customWidth="1"/>
    <col min="15633" max="15635" width="7.7109375" style="160" customWidth="1"/>
    <col min="15636" max="15636" width="9.5703125" style="160" customWidth="1"/>
    <col min="15637" max="15637" width="8.85546875" style="160" customWidth="1"/>
    <col min="15638" max="15641" width="7.7109375" style="160" customWidth="1"/>
    <col min="15642" max="15642" width="9" style="160" bestFit="1" customWidth="1"/>
    <col min="15643" max="15871" width="16.5703125" style="160"/>
    <col min="15872" max="15872" width="3.7109375" style="160" customWidth="1"/>
    <col min="15873" max="15873" width="20.7109375" style="160" bestFit="1" customWidth="1"/>
    <col min="15874" max="15874" width="27.5703125" style="160" bestFit="1" customWidth="1"/>
    <col min="15875" max="15875" width="13" style="160" bestFit="1" customWidth="1"/>
    <col min="15876" max="15876" width="12.85546875" style="160" customWidth="1"/>
    <col min="15877" max="15877" width="15" style="160" bestFit="1" customWidth="1"/>
    <col min="15878" max="15878" width="15.28515625" style="160" bestFit="1" customWidth="1"/>
    <col min="15879" max="15879" width="13.85546875" style="160" bestFit="1" customWidth="1"/>
    <col min="15880" max="15882" width="7.7109375" style="160" customWidth="1"/>
    <col min="15883" max="15883" width="8.85546875" style="160" customWidth="1"/>
    <col min="15884" max="15887" width="7.7109375" style="160" customWidth="1"/>
    <col min="15888" max="15888" width="8.85546875" style="160" customWidth="1"/>
    <col min="15889" max="15891" width="7.7109375" style="160" customWidth="1"/>
    <col min="15892" max="15892" width="9.5703125" style="160" customWidth="1"/>
    <col min="15893" max="15893" width="8.85546875" style="160" customWidth="1"/>
    <col min="15894" max="15897" width="7.7109375" style="160" customWidth="1"/>
    <col min="15898" max="15898" width="9" style="160" bestFit="1" customWidth="1"/>
    <col min="15899" max="16127" width="16.5703125" style="160"/>
    <col min="16128" max="16128" width="3.7109375" style="160" customWidth="1"/>
    <col min="16129" max="16129" width="20.7109375" style="160" bestFit="1" customWidth="1"/>
    <col min="16130" max="16130" width="27.5703125" style="160" bestFit="1" customWidth="1"/>
    <col min="16131" max="16131" width="13" style="160" bestFit="1" customWidth="1"/>
    <col min="16132" max="16132" width="12.85546875" style="160" customWidth="1"/>
    <col min="16133" max="16133" width="15" style="160" bestFit="1" customWidth="1"/>
    <col min="16134" max="16134" width="15.28515625" style="160" bestFit="1" customWidth="1"/>
    <col min="16135" max="16135" width="13.85546875" style="160" bestFit="1" customWidth="1"/>
    <col min="16136" max="16138" width="7.7109375" style="160" customWidth="1"/>
    <col min="16139" max="16139" width="8.85546875" style="160" customWidth="1"/>
    <col min="16140" max="16143" width="7.7109375" style="160" customWidth="1"/>
    <col min="16144" max="16144" width="8.85546875" style="160" customWidth="1"/>
    <col min="16145" max="16147" width="7.7109375" style="160" customWidth="1"/>
    <col min="16148" max="16148" width="9.5703125" style="160" customWidth="1"/>
    <col min="16149" max="16149" width="8.85546875" style="160" customWidth="1"/>
    <col min="16150" max="16153" width="7.7109375" style="160" customWidth="1"/>
    <col min="16154" max="16154" width="9" style="160" bestFit="1" customWidth="1"/>
    <col min="16155" max="16384" width="16.5703125" style="160"/>
  </cols>
  <sheetData>
    <row r="1" spans="2:26" ht="15" customHeight="1" x14ac:dyDescent="0.25"/>
    <row r="2" spans="2:26" s="161" customFormat="1" ht="15" customHeight="1" x14ac:dyDescent="0.25"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</row>
    <row r="3" spans="2:26" s="161" customFormat="1" ht="15" customHeight="1" x14ac:dyDescent="0.25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</row>
    <row r="4" spans="2:26" s="161" customFormat="1" ht="15" customHeight="1" x14ac:dyDescent="0.25"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pans="2:26" s="161" customFormat="1" ht="36" customHeight="1" x14ac:dyDescent="0.25">
      <c r="B5" s="225" t="s">
        <v>174</v>
      </c>
      <c r="C5" s="225"/>
      <c r="D5" s="225"/>
      <c r="E5" s="225"/>
      <c r="F5" s="225"/>
      <c r="G5" s="225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</row>
    <row r="6" spans="2:26" s="161" customFormat="1" ht="18" customHeight="1" x14ac:dyDescent="0.25">
      <c r="B6" s="162"/>
      <c r="C6" s="228" t="str">
        <f>actualizaciones!B10</f>
        <v>junio 2013</v>
      </c>
      <c r="D6" s="228"/>
      <c r="E6" s="228"/>
      <c r="F6" s="162"/>
      <c r="G6" s="162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</row>
    <row r="7" spans="2:26" ht="30" customHeight="1" x14ac:dyDescent="0.25">
      <c r="B7" s="163" t="s">
        <v>175</v>
      </c>
      <c r="C7" s="94" t="s">
        <v>176</v>
      </c>
      <c r="D7" s="163" t="s">
        <v>148</v>
      </c>
      <c r="E7" s="94" t="s">
        <v>177</v>
      </c>
      <c r="F7" s="163" t="s">
        <v>178</v>
      </c>
      <c r="G7" s="94" t="s">
        <v>179</v>
      </c>
    </row>
    <row r="8" spans="2:26" ht="15" customHeight="1" x14ac:dyDescent="0.25">
      <c r="B8" s="164" t="s">
        <v>27</v>
      </c>
      <c r="C8" s="165">
        <f t="shared" ref="C8:C39" si="0">D8+E8+F8+G8</f>
        <v>43044</v>
      </c>
      <c r="D8" s="68">
        <v>29534</v>
      </c>
      <c r="E8" s="165">
        <v>13474</v>
      </c>
      <c r="F8" s="68">
        <v>22</v>
      </c>
      <c r="G8" s="165">
        <v>14</v>
      </c>
    </row>
    <row r="9" spans="2:26" ht="15" customHeight="1" x14ac:dyDescent="0.25">
      <c r="B9" s="164" t="s">
        <v>180</v>
      </c>
      <c r="C9" s="165">
        <f t="shared" si="0"/>
        <v>17</v>
      </c>
      <c r="D9" s="68">
        <v>0</v>
      </c>
      <c r="E9" s="165">
        <v>0</v>
      </c>
      <c r="F9" s="68">
        <v>0</v>
      </c>
      <c r="G9" s="165">
        <v>17</v>
      </c>
    </row>
    <row r="10" spans="2:26" ht="15" customHeight="1" x14ac:dyDescent="0.25">
      <c r="B10" s="164" t="s">
        <v>181</v>
      </c>
      <c r="C10" s="165">
        <f t="shared" si="0"/>
        <v>116</v>
      </c>
      <c r="D10" s="68">
        <v>18</v>
      </c>
      <c r="E10" s="165">
        <v>24</v>
      </c>
      <c r="F10" s="68">
        <v>0</v>
      </c>
      <c r="G10" s="165">
        <v>74</v>
      </c>
    </row>
    <row r="11" spans="2:26" ht="15" customHeight="1" x14ac:dyDescent="0.25">
      <c r="B11" s="164" t="s">
        <v>28</v>
      </c>
      <c r="C11" s="165">
        <f t="shared" si="0"/>
        <v>36641</v>
      </c>
      <c r="D11" s="68">
        <v>15533</v>
      </c>
      <c r="E11" s="165">
        <v>21088</v>
      </c>
      <c r="F11" s="68">
        <v>0</v>
      </c>
      <c r="G11" s="165">
        <v>20</v>
      </c>
      <c r="H11" s="166"/>
      <c r="I11" s="166"/>
      <c r="J11" s="166"/>
      <c r="K11" s="166"/>
      <c r="L11" s="166"/>
      <c r="M11" s="166"/>
      <c r="N11" s="166"/>
      <c r="O11" s="166"/>
    </row>
    <row r="12" spans="2:26" ht="15" customHeight="1" x14ac:dyDescent="0.25">
      <c r="B12" s="164" t="s">
        <v>182</v>
      </c>
      <c r="C12" s="165">
        <f t="shared" si="0"/>
        <v>266</v>
      </c>
      <c r="D12" s="68">
        <v>234</v>
      </c>
      <c r="E12" s="165">
        <v>0</v>
      </c>
      <c r="F12" s="68">
        <v>0</v>
      </c>
      <c r="G12" s="165">
        <v>32</v>
      </c>
      <c r="H12" s="166"/>
      <c r="I12" s="166"/>
      <c r="J12" s="166"/>
      <c r="K12" s="166"/>
      <c r="L12" s="166"/>
      <c r="M12" s="166"/>
      <c r="N12" s="166"/>
      <c r="O12" s="166"/>
    </row>
    <row r="13" spans="2:26" ht="15" customHeight="1" x14ac:dyDescent="0.2">
      <c r="B13" s="164" t="s">
        <v>183</v>
      </c>
      <c r="C13" s="165">
        <f t="shared" si="0"/>
        <v>1028</v>
      </c>
      <c r="D13" s="68">
        <v>986</v>
      </c>
      <c r="E13" s="165">
        <v>30</v>
      </c>
      <c r="F13" s="68">
        <v>0</v>
      </c>
      <c r="G13" s="165">
        <v>12</v>
      </c>
      <c r="H13" s="167"/>
      <c r="I13" s="167"/>
      <c r="J13" s="167"/>
      <c r="K13" s="167"/>
      <c r="L13" s="167"/>
      <c r="M13" s="167"/>
      <c r="N13" s="167"/>
      <c r="O13" s="167"/>
    </row>
    <row r="14" spans="2:26" ht="15" customHeight="1" x14ac:dyDescent="0.2">
      <c r="B14" s="164" t="s">
        <v>184</v>
      </c>
      <c r="C14" s="165">
        <f t="shared" si="0"/>
        <v>43</v>
      </c>
      <c r="D14" s="68">
        <v>0</v>
      </c>
      <c r="E14" s="165">
        <v>4</v>
      </c>
      <c r="F14" s="68">
        <v>0</v>
      </c>
      <c r="G14" s="165">
        <v>39</v>
      </c>
      <c r="H14" s="168"/>
      <c r="I14" s="168"/>
      <c r="J14" s="168"/>
      <c r="K14" s="168"/>
      <c r="L14" s="168"/>
      <c r="M14" s="168"/>
      <c r="N14" s="168"/>
      <c r="O14" s="168"/>
    </row>
    <row r="15" spans="2:26" ht="15" customHeight="1" x14ac:dyDescent="0.2">
      <c r="B15" s="164" t="s">
        <v>185</v>
      </c>
      <c r="C15" s="165">
        <f t="shared" si="0"/>
        <v>205</v>
      </c>
      <c r="D15" s="68">
        <v>46</v>
      </c>
      <c r="E15" s="165">
        <v>16</v>
      </c>
      <c r="F15" s="68">
        <v>108</v>
      </c>
      <c r="G15" s="165">
        <v>35</v>
      </c>
      <c r="H15" s="168"/>
      <c r="I15" s="168"/>
      <c r="J15" s="168"/>
      <c r="K15" s="168"/>
      <c r="L15" s="168"/>
      <c r="M15" s="168"/>
      <c r="N15" s="168"/>
      <c r="O15" s="168"/>
    </row>
    <row r="16" spans="2:26" ht="15" customHeight="1" x14ac:dyDescent="0.2">
      <c r="B16" s="164" t="s">
        <v>186</v>
      </c>
      <c r="C16" s="165">
        <f t="shared" si="0"/>
        <v>1372</v>
      </c>
      <c r="D16" s="68">
        <v>907</v>
      </c>
      <c r="E16" s="165">
        <v>370</v>
      </c>
      <c r="F16" s="68">
        <v>38</v>
      </c>
      <c r="G16" s="165">
        <v>57</v>
      </c>
      <c r="H16" s="168"/>
      <c r="I16" s="168"/>
      <c r="J16" s="168"/>
      <c r="K16" s="168"/>
      <c r="L16" s="168"/>
      <c r="M16" s="168"/>
      <c r="N16" s="168"/>
      <c r="O16" s="168"/>
    </row>
    <row r="17" spans="2:15" ht="15" customHeight="1" x14ac:dyDescent="0.2">
      <c r="B17" s="164" t="s">
        <v>187</v>
      </c>
      <c r="C17" s="165">
        <f t="shared" si="0"/>
        <v>4</v>
      </c>
      <c r="D17" s="68">
        <v>0</v>
      </c>
      <c r="E17" s="165">
        <v>0</v>
      </c>
      <c r="F17" s="68">
        <v>0</v>
      </c>
      <c r="G17" s="165">
        <v>4</v>
      </c>
      <c r="H17" s="168"/>
      <c r="I17" s="168"/>
      <c r="J17" s="168"/>
      <c r="K17" s="168"/>
      <c r="L17" s="168"/>
      <c r="M17" s="168"/>
      <c r="N17" s="168"/>
      <c r="O17" s="168"/>
    </row>
    <row r="18" spans="2:15" ht="15" customHeight="1" x14ac:dyDescent="0.2">
      <c r="B18" s="164" t="s">
        <v>188</v>
      </c>
      <c r="C18" s="165">
        <f t="shared" si="0"/>
        <v>2313</v>
      </c>
      <c r="D18" s="68">
        <v>2261</v>
      </c>
      <c r="E18" s="165">
        <v>0</v>
      </c>
      <c r="F18" s="68">
        <v>15</v>
      </c>
      <c r="G18" s="165">
        <v>37</v>
      </c>
      <c r="H18" s="168"/>
      <c r="I18" s="168"/>
      <c r="J18" s="168"/>
      <c r="K18" s="168"/>
      <c r="L18" s="168"/>
      <c r="M18" s="168"/>
      <c r="N18" s="168"/>
      <c r="O18" s="168"/>
    </row>
    <row r="19" spans="2:15" ht="15" customHeight="1" x14ac:dyDescent="0.2">
      <c r="B19" s="164" t="s">
        <v>189</v>
      </c>
      <c r="C19" s="165">
        <f t="shared" si="0"/>
        <v>76</v>
      </c>
      <c r="D19" s="68">
        <v>0</v>
      </c>
      <c r="E19" s="165">
        <v>0</v>
      </c>
      <c r="F19" s="68">
        <v>65</v>
      </c>
      <c r="G19" s="165">
        <v>11</v>
      </c>
      <c r="H19" s="168"/>
      <c r="I19" s="168"/>
      <c r="J19" s="168"/>
      <c r="K19" s="168"/>
      <c r="L19" s="168"/>
      <c r="M19" s="168"/>
      <c r="N19" s="168"/>
      <c r="O19" s="168"/>
    </row>
    <row r="20" spans="2:15" ht="15" customHeight="1" x14ac:dyDescent="0.2">
      <c r="B20" s="164" t="s">
        <v>190</v>
      </c>
      <c r="C20" s="165">
        <f t="shared" si="0"/>
        <v>110</v>
      </c>
      <c r="D20" s="68">
        <v>16</v>
      </c>
      <c r="E20" s="165">
        <v>0</v>
      </c>
      <c r="F20" s="68">
        <v>0</v>
      </c>
      <c r="G20" s="165">
        <v>94</v>
      </c>
      <c r="H20" s="168"/>
      <c r="I20" s="168"/>
      <c r="J20" s="168"/>
      <c r="K20" s="168"/>
      <c r="L20" s="168"/>
      <c r="M20" s="168"/>
      <c r="N20" s="168"/>
      <c r="O20" s="168"/>
    </row>
    <row r="21" spans="2:15" ht="15" customHeight="1" x14ac:dyDescent="0.2">
      <c r="B21" s="164" t="s">
        <v>191</v>
      </c>
      <c r="C21" s="165">
        <f t="shared" si="0"/>
        <v>1039</v>
      </c>
      <c r="D21" s="68">
        <v>750</v>
      </c>
      <c r="E21" s="165">
        <v>222</v>
      </c>
      <c r="F21" s="68">
        <v>22</v>
      </c>
      <c r="G21" s="165">
        <v>45</v>
      </c>
      <c r="H21" s="168"/>
      <c r="I21" s="168"/>
      <c r="J21" s="168"/>
      <c r="K21" s="168"/>
      <c r="L21" s="168"/>
      <c r="M21" s="168"/>
      <c r="N21" s="168"/>
      <c r="O21" s="168"/>
    </row>
    <row r="22" spans="2:15" ht="15" customHeight="1" x14ac:dyDescent="0.2">
      <c r="B22" s="164" t="s">
        <v>192</v>
      </c>
      <c r="C22" s="165">
        <f t="shared" si="0"/>
        <v>26</v>
      </c>
      <c r="D22" s="68">
        <v>0</v>
      </c>
      <c r="E22" s="165">
        <v>0</v>
      </c>
      <c r="F22" s="68">
        <v>0</v>
      </c>
      <c r="G22" s="165">
        <v>26</v>
      </c>
      <c r="H22" s="168"/>
      <c r="I22" s="168"/>
      <c r="J22" s="168"/>
      <c r="K22" s="168"/>
      <c r="L22" s="168"/>
      <c r="M22" s="168"/>
      <c r="N22" s="168"/>
      <c r="O22" s="168"/>
    </row>
    <row r="23" spans="2:15" ht="15" customHeight="1" x14ac:dyDescent="0.2">
      <c r="B23" s="164" t="s">
        <v>193</v>
      </c>
      <c r="C23" s="165">
        <f t="shared" si="0"/>
        <v>155</v>
      </c>
      <c r="D23" s="68">
        <v>67</v>
      </c>
      <c r="E23" s="165">
        <v>34</v>
      </c>
      <c r="F23" s="68">
        <v>28</v>
      </c>
      <c r="G23" s="165">
        <v>26</v>
      </c>
      <c r="H23" s="168"/>
      <c r="I23" s="168"/>
      <c r="J23" s="168"/>
      <c r="K23" s="168"/>
      <c r="L23" s="168"/>
      <c r="M23" s="168"/>
      <c r="N23" s="168"/>
      <c r="O23" s="168"/>
    </row>
    <row r="24" spans="2:15" ht="15" customHeight="1" x14ac:dyDescent="0.2">
      <c r="B24" s="164" t="s">
        <v>29</v>
      </c>
      <c r="C24" s="165">
        <f t="shared" si="0"/>
        <v>19304</v>
      </c>
      <c r="D24" s="68">
        <v>14051</v>
      </c>
      <c r="E24" s="165">
        <v>5253</v>
      </c>
      <c r="F24" s="68">
        <v>0</v>
      </c>
      <c r="G24" s="165">
        <v>0</v>
      </c>
      <c r="H24" s="168"/>
      <c r="I24" s="168"/>
      <c r="J24" s="168"/>
      <c r="K24" s="168"/>
      <c r="L24" s="168"/>
      <c r="M24" s="168"/>
      <c r="N24" s="168"/>
      <c r="O24" s="168"/>
    </row>
    <row r="25" spans="2:15" ht="15" customHeight="1" x14ac:dyDescent="0.2">
      <c r="B25" s="164" t="s">
        <v>194</v>
      </c>
      <c r="C25" s="165">
        <f t="shared" si="0"/>
        <v>1862</v>
      </c>
      <c r="D25" s="68">
        <v>1355</v>
      </c>
      <c r="E25" s="165">
        <v>342</v>
      </c>
      <c r="F25" s="68">
        <v>78</v>
      </c>
      <c r="G25" s="165">
        <v>87</v>
      </c>
      <c r="H25" s="168"/>
      <c r="I25" s="168"/>
      <c r="J25" s="168"/>
      <c r="K25" s="168"/>
      <c r="L25" s="168"/>
      <c r="M25" s="168"/>
      <c r="N25" s="168"/>
      <c r="O25" s="168"/>
    </row>
    <row r="26" spans="2:15" ht="15" customHeight="1" x14ac:dyDescent="0.2">
      <c r="B26" s="164" t="s">
        <v>195</v>
      </c>
      <c r="C26" s="165">
        <f t="shared" si="0"/>
        <v>77</v>
      </c>
      <c r="D26" s="68">
        <v>21</v>
      </c>
      <c r="E26" s="165">
        <v>7</v>
      </c>
      <c r="F26" s="68">
        <v>20</v>
      </c>
      <c r="G26" s="165">
        <v>29</v>
      </c>
      <c r="H26" s="168"/>
      <c r="I26" s="168"/>
      <c r="J26" s="168"/>
      <c r="K26" s="168"/>
      <c r="L26" s="168"/>
      <c r="M26" s="168"/>
      <c r="N26" s="168"/>
      <c r="O26" s="168"/>
    </row>
    <row r="27" spans="2:15" ht="15" customHeight="1" x14ac:dyDescent="0.2">
      <c r="B27" s="164" t="s">
        <v>196</v>
      </c>
      <c r="C27" s="165">
        <f t="shared" si="0"/>
        <v>32</v>
      </c>
      <c r="D27" s="68">
        <v>0</v>
      </c>
      <c r="E27" s="165">
        <v>3</v>
      </c>
      <c r="F27" s="68">
        <v>16</v>
      </c>
      <c r="G27" s="165">
        <v>13</v>
      </c>
      <c r="H27" s="168"/>
      <c r="I27" s="168"/>
      <c r="J27" s="168"/>
      <c r="K27" s="168"/>
      <c r="L27" s="168"/>
      <c r="M27" s="168"/>
      <c r="N27" s="168"/>
      <c r="O27" s="168"/>
    </row>
    <row r="28" spans="2:15" ht="15" customHeight="1" x14ac:dyDescent="0.2">
      <c r="B28" s="164" t="s">
        <v>197</v>
      </c>
      <c r="C28" s="165">
        <f t="shared" si="0"/>
        <v>3959</v>
      </c>
      <c r="D28" s="68">
        <v>1040</v>
      </c>
      <c r="E28" s="165">
        <v>2859</v>
      </c>
      <c r="F28" s="68">
        <v>32</v>
      </c>
      <c r="G28" s="165">
        <v>28</v>
      </c>
      <c r="H28" s="168"/>
      <c r="I28" s="168"/>
      <c r="J28" s="168"/>
      <c r="K28" s="168"/>
      <c r="L28" s="168"/>
      <c r="M28" s="168"/>
      <c r="N28" s="168"/>
      <c r="O28" s="168"/>
    </row>
    <row r="29" spans="2:15" ht="15" customHeight="1" x14ac:dyDescent="0.2">
      <c r="B29" s="164" t="s">
        <v>198</v>
      </c>
      <c r="C29" s="165">
        <f t="shared" si="0"/>
        <v>2658</v>
      </c>
      <c r="D29" s="68">
        <v>2644</v>
      </c>
      <c r="E29" s="165">
        <v>6</v>
      </c>
      <c r="F29" s="68">
        <v>0</v>
      </c>
      <c r="G29" s="165">
        <v>8</v>
      </c>
      <c r="H29" s="168"/>
      <c r="I29" s="168"/>
      <c r="J29" s="168"/>
      <c r="K29" s="168"/>
      <c r="L29" s="168"/>
      <c r="M29" s="168"/>
      <c r="N29" s="168"/>
      <c r="O29" s="168"/>
    </row>
    <row r="30" spans="2:15" ht="15" customHeight="1" x14ac:dyDescent="0.2">
      <c r="B30" s="164" t="s">
        <v>199</v>
      </c>
      <c r="C30" s="165">
        <f t="shared" si="0"/>
        <v>810</v>
      </c>
      <c r="D30" s="68">
        <v>804</v>
      </c>
      <c r="E30" s="165">
        <v>6</v>
      </c>
      <c r="F30" s="68">
        <v>0</v>
      </c>
      <c r="G30" s="165">
        <v>0</v>
      </c>
      <c r="H30" s="168"/>
      <c r="I30" s="168"/>
      <c r="J30" s="168"/>
      <c r="K30" s="168"/>
      <c r="L30" s="168"/>
      <c r="M30" s="168"/>
      <c r="N30" s="168"/>
      <c r="O30" s="168"/>
    </row>
    <row r="31" spans="2:15" ht="15" customHeight="1" x14ac:dyDescent="0.2">
      <c r="B31" s="164" t="s">
        <v>200</v>
      </c>
      <c r="C31" s="165">
        <f t="shared" si="0"/>
        <v>5851</v>
      </c>
      <c r="D31" s="68">
        <v>2143</v>
      </c>
      <c r="E31" s="165">
        <v>3708</v>
      </c>
      <c r="F31" s="68">
        <v>0</v>
      </c>
      <c r="G31" s="165">
        <v>0</v>
      </c>
      <c r="H31" s="168"/>
      <c r="I31" s="168"/>
      <c r="J31" s="168"/>
      <c r="K31" s="168"/>
      <c r="L31" s="168"/>
      <c r="M31" s="168"/>
      <c r="N31" s="168"/>
      <c r="O31" s="168"/>
    </row>
    <row r="32" spans="2:15" ht="15" customHeight="1" x14ac:dyDescent="0.2">
      <c r="B32" s="164" t="s">
        <v>201</v>
      </c>
      <c r="C32" s="165">
        <f t="shared" si="0"/>
        <v>18</v>
      </c>
      <c r="D32" s="68">
        <v>14</v>
      </c>
      <c r="E32" s="165">
        <v>0</v>
      </c>
      <c r="F32" s="68">
        <v>0</v>
      </c>
      <c r="G32" s="165">
        <v>4</v>
      </c>
      <c r="H32" s="168"/>
      <c r="I32" s="168"/>
      <c r="J32" s="168"/>
      <c r="K32" s="168"/>
      <c r="L32" s="168"/>
      <c r="M32" s="168"/>
      <c r="N32" s="168"/>
      <c r="O32" s="168"/>
    </row>
    <row r="33" spans="2:26" ht="15" customHeight="1" x14ac:dyDescent="0.2">
      <c r="B33" s="164" t="s">
        <v>202</v>
      </c>
      <c r="C33" s="165">
        <f t="shared" si="0"/>
        <v>143</v>
      </c>
      <c r="D33" s="68">
        <v>98</v>
      </c>
      <c r="E33" s="165">
        <v>10</v>
      </c>
      <c r="F33" s="68">
        <v>24</v>
      </c>
      <c r="G33" s="165">
        <v>11</v>
      </c>
      <c r="H33" s="168"/>
      <c r="I33" s="168"/>
      <c r="J33" s="168"/>
      <c r="K33" s="168"/>
      <c r="L33" s="168"/>
      <c r="M33" s="168"/>
      <c r="N33" s="168"/>
      <c r="O33" s="168"/>
    </row>
    <row r="34" spans="2:26" ht="15" customHeight="1" x14ac:dyDescent="0.2">
      <c r="B34" s="164" t="s">
        <v>203</v>
      </c>
      <c r="C34" s="165">
        <f t="shared" si="0"/>
        <v>296</v>
      </c>
      <c r="D34" s="68">
        <v>0</v>
      </c>
      <c r="E34" s="165">
        <v>272</v>
      </c>
      <c r="F34" s="68">
        <v>0</v>
      </c>
      <c r="G34" s="165">
        <v>24</v>
      </c>
      <c r="H34" s="168"/>
      <c r="I34" s="168"/>
      <c r="J34" s="168"/>
      <c r="K34" s="168"/>
      <c r="L34" s="168"/>
      <c r="M34" s="168"/>
      <c r="N34" s="168"/>
      <c r="O34" s="168"/>
    </row>
    <row r="35" spans="2:26" ht="15" customHeight="1" x14ac:dyDescent="0.2">
      <c r="B35" s="164" t="s">
        <v>204</v>
      </c>
      <c r="C35" s="165">
        <f t="shared" si="0"/>
        <v>30</v>
      </c>
      <c r="D35" s="68">
        <v>0</v>
      </c>
      <c r="E35" s="165">
        <v>0</v>
      </c>
      <c r="F35" s="68">
        <v>21</v>
      </c>
      <c r="G35" s="165">
        <v>9</v>
      </c>
      <c r="H35" s="168"/>
      <c r="I35" s="168"/>
      <c r="J35" s="168"/>
      <c r="K35" s="168"/>
      <c r="L35" s="168"/>
      <c r="M35" s="168"/>
      <c r="N35" s="168"/>
      <c r="O35" s="168"/>
    </row>
    <row r="36" spans="2:26" ht="15" customHeight="1" x14ac:dyDescent="0.2">
      <c r="B36" s="164" t="s">
        <v>205</v>
      </c>
      <c r="C36" s="165">
        <f t="shared" si="0"/>
        <v>10</v>
      </c>
      <c r="D36" s="68">
        <v>0</v>
      </c>
      <c r="E36" s="165">
        <v>7</v>
      </c>
      <c r="F36" s="68">
        <v>0</v>
      </c>
      <c r="G36" s="165">
        <v>3</v>
      </c>
      <c r="H36" s="168"/>
      <c r="I36" s="168"/>
      <c r="J36" s="168"/>
      <c r="K36" s="168"/>
      <c r="L36" s="168"/>
      <c r="M36" s="168"/>
      <c r="N36" s="168"/>
      <c r="O36" s="168"/>
    </row>
    <row r="37" spans="2:26" ht="15" customHeight="1" x14ac:dyDescent="0.2">
      <c r="B37" s="164" t="s">
        <v>206</v>
      </c>
      <c r="C37" s="165">
        <f t="shared" si="0"/>
        <v>12</v>
      </c>
      <c r="D37" s="68">
        <v>0</v>
      </c>
      <c r="E37" s="165">
        <v>0</v>
      </c>
      <c r="F37" s="68">
        <v>0</v>
      </c>
      <c r="G37" s="165">
        <v>12</v>
      </c>
      <c r="H37" s="168"/>
      <c r="I37" s="168"/>
      <c r="J37" s="168"/>
      <c r="K37" s="168"/>
      <c r="L37" s="168"/>
      <c r="M37" s="168"/>
      <c r="N37" s="168"/>
      <c r="O37" s="168"/>
    </row>
    <row r="38" spans="2:26" ht="15" customHeight="1" x14ac:dyDescent="0.2">
      <c r="B38" s="164" t="s">
        <v>207</v>
      </c>
      <c r="C38" s="165">
        <f t="shared" si="0"/>
        <v>179</v>
      </c>
      <c r="D38" s="68">
        <v>119</v>
      </c>
      <c r="E38" s="165">
        <v>6</v>
      </c>
      <c r="F38" s="68">
        <v>40</v>
      </c>
      <c r="G38" s="165">
        <v>14</v>
      </c>
      <c r="H38" s="168"/>
      <c r="I38" s="168"/>
      <c r="J38" s="168"/>
      <c r="K38" s="168"/>
      <c r="L38" s="168"/>
      <c r="M38" s="168"/>
      <c r="N38" s="168"/>
      <c r="O38" s="168"/>
    </row>
    <row r="39" spans="2:26" ht="15" customHeight="1" x14ac:dyDescent="0.2">
      <c r="B39" s="169" t="s">
        <v>208</v>
      </c>
      <c r="C39" s="170">
        <f t="shared" si="0"/>
        <v>121696</v>
      </c>
      <c r="D39" s="170">
        <v>72641</v>
      </c>
      <c r="E39" s="170">
        <v>47741</v>
      </c>
      <c r="F39" s="170">
        <v>529</v>
      </c>
      <c r="G39" s="170">
        <v>785</v>
      </c>
      <c r="H39" s="168"/>
      <c r="I39" s="168"/>
      <c r="J39" s="168"/>
      <c r="K39" s="168"/>
      <c r="L39" s="168"/>
      <c r="M39" s="168"/>
      <c r="N39" s="168"/>
      <c r="O39" s="168"/>
    </row>
    <row r="40" spans="2:26" ht="15" customHeight="1" x14ac:dyDescent="0.2">
      <c r="B40" s="223" t="s">
        <v>209</v>
      </c>
      <c r="C40" s="223"/>
      <c r="D40" s="223"/>
      <c r="E40" s="223"/>
      <c r="F40" s="223"/>
      <c r="G40" s="223"/>
      <c r="H40" s="168"/>
      <c r="I40" s="168"/>
      <c r="J40" s="168"/>
      <c r="K40" s="168"/>
      <c r="L40" s="168"/>
      <c r="M40" s="168"/>
      <c r="N40" s="168"/>
      <c r="O40" s="168"/>
    </row>
    <row r="41" spans="2:26" x14ac:dyDescent="0.2">
      <c r="H41" s="168"/>
      <c r="I41" s="168"/>
      <c r="J41" s="168"/>
      <c r="K41" s="168"/>
      <c r="L41" s="168"/>
      <c r="M41" s="168"/>
      <c r="N41" s="168"/>
      <c r="O41" s="168"/>
    </row>
    <row r="42" spans="2:26" ht="26.25" customHeight="1" x14ac:dyDescent="0.2">
      <c r="F42" s="168"/>
      <c r="G42" s="168"/>
      <c r="H42" s="168"/>
      <c r="I42" s="168"/>
      <c r="J42" s="168"/>
      <c r="K42" s="168"/>
      <c r="L42" s="168"/>
      <c r="M42" s="168"/>
    </row>
    <row r="43" spans="2:26" ht="33" customHeight="1" x14ac:dyDescent="0.2"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</row>
    <row r="44" spans="2:26" x14ac:dyDescent="0.2">
      <c r="B44" s="172"/>
      <c r="C44" s="173"/>
      <c r="D44" s="173"/>
      <c r="E44" s="173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2:26" x14ac:dyDescent="0.25"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</row>
    <row r="46" spans="2:26" x14ac:dyDescent="0.25"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</row>
    <row r="47" spans="2:26" x14ac:dyDescent="0.25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</row>
    <row r="48" spans="2:26" x14ac:dyDescent="0.25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2:15" x14ac:dyDescent="0.25"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2:15" x14ac:dyDescent="0.25"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</row>
    <row r="51" spans="2:15" x14ac:dyDescent="0.25"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</row>
    <row r="52" spans="2:15" x14ac:dyDescent="0.25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</row>
    <row r="53" spans="2:15" x14ac:dyDescent="0.25"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</row>
    <row r="54" spans="2:15" x14ac:dyDescent="0.25"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</row>
    <row r="55" spans="2:15" x14ac:dyDescent="0.25"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</row>
    <row r="56" spans="2:15" x14ac:dyDescent="0.25"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</row>
    <row r="57" spans="2:15" x14ac:dyDescent="0.25"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</row>
    <row r="58" spans="2:15" x14ac:dyDescent="0.25"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</row>
    <row r="59" spans="2:15" x14ac:dyDescent="0.25"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</row>
    <row r="60" spans="2:15" x14ac:dyDescent="0.25"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</row>
    <row r="61" spans="2:15" x14ac:dyDescent="0.25"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 x14ac:dyDescent="0.3"/>
    <row r="28" spans="2:12" ht="30" customHeight="1" thickBot="1" x14ac:dyDescent="0.3">
      <c r="B28" s="11"/>
      <c r="C28" s="11"/>
      <c r="D28" s="11"/>
      <c r="E28" s="11"/>
      <c r="F28" s="11"/>
      <c r="G28" s="11"/>
      <c r="H28" s="11"/>
      <c r="I28" s="11"/>
      <c r="J28" s="36" t="s">
        <v>60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12" width="10.7109375" style="160" customWidth="1"/>
    <col min="13" max="13" width="16.5703125" style="160" customWidth="1"/>
    <col min="14" max="14" width="11.140625" style="160" customWidth="1"/>
    <col min="15" max="15" width="9.28515625" style="160" customWidth="1"/>
    <col min="16" max="255" width="16.5703125" style="160"/>
    <col min="256" max="256" width="3.7109375" style="160" customWidth="1"/>
    <col min="257" max="257" width="10.42578125" style="160" customWidth="1"/>
    <col min="258" max="258" width="23.140625" style="160" customWidth="1"/>
    <col min="259" max="259" width="11" style="160" customWidth="1"/>
    <col min="260" max="260" width="8.85546875" style="160" customWidth="1"/>
    <col min="261" max="261" width="10.42578125" style="160" customWidth="1"/>
    <col min="262" max="262" width="8.5703125" style="160" customWidth="1"/>
    <col min="263" max="263" width="9.5703125" style="160" customWidth="1"/>
    <col min="264" max="264" width="9.7109375" style="160" customWidth="1"/>
    <col min="265" max="265" width="9.85546875" style="160" customWidth="1"/>
    <col min="266" max="266" width="10" style="160" customWidth="1"/>
    <col min="267" max="267" width="10.7109375" style="160" customWidth="1"/>
    <col min="268" max="268" width="10.140625" style="160" customWidth="1"/>
    <col min="269" max="269" width="16.5703125" style="160" customWidth="1"/>
    <col min="270" max="270" width="11.140625" style="160" customWidth="1"/>
    <col min="271" max="271" width="9.28515625" style="160" customWidth="1"/>
    <col min="272" max="511" width="16.5703125" style="160"/>
    <col min="512" max="512" width="3.7109375" style="160" customWidth="1"/>
    <col min="513" max="513" width="10.42578125" style="160" customWidth="1"/>
    <col min="514" max="514" width="23.140625" style="160" customWidth="1"/>
    <col min="515" max="515" width="11" style="160" customWidth="1"/>
    <col min="516" max="516" width="8.85546875" style="160" customWidth="1"/>
    <col min="517" max="517" width="10.42578125" style="160" customWidth="1"/>
    <col min="518" max="518" width="8.5703125" style="160" customWidth="1"/>
    <col min="519" max="519" width="9.5703125" style="160" customWidth="1"/>
    <col min="520" max="520" width="9.7109375" style="160" customWidth="1"/>
    <col min="521" max="521" width="9.85546875" style="160" customWidth="1"/>
    <col min="522" max="522" width="10" style="160" customWidth="1"/>
    <col min="523" max="523" width="10.7109375" style="160" customWidth="1"/>
    <col min="524" max="524" width="10.140625" style="160" customWidth="1"/>
    <col min="525" max="525" width="16.5703125" style="160" customWidth="1"/>
    <col min="526" max="526" width="11.140625" style="160" customWidth="1"/>
    <col min="527" max="527" width="9.28515625" style="160" customWidth="1"/>
    <col min="528" max="767" width="16.5703125" style="160"/>
    <col min="768" max="768" width="3.7109375" style="160" customWidth="1"/>
    <col min="769" max="769" width="10.42578125" style="160" customWidth="1"/>
    <col min="770" max="770" width="23.140625" style="160" customWidth="1"/>
    <col min="771" max="771" width="11" style="160" customWidth="1"/>
    <col min="772" max="772" width="8.85546875" style="160" customWidth="1"/>
    <col min="773" max="773" width="10.42578125" style="160" customWidth="1"/>
    <col min="774" max="774" width="8.5703125" style="160" customWidth="1"/>
    <col min="775" max="775" width="9.5703125" style="160" customWidth="1"/>
    <col min="776" max="776" width="9.7109375" style="160" customWidth="1"/>
    <col min="777" max="777" width="9.85546875" style="160" customWidth="1"/>
    <col min="778" max="778" width="10" style="160" customWidth="1"/>
    <col min="779" max="779" width="10.7109375" style="160" customWidth="1"/>
    <col min="780" max="780" width="10.140625" style="160" customWidth="1"/>
    <col min="781" max="781" width="16.5703125" style="160" customWidth="1"/>
    <col min="782" max="782" width="11.140625" style="160" customWidth="1"/>
    <col min="783" max="783" width="9.28515625" style="160" customWidth="1"/>
    <col min="784" max="1023" width="16.5703125" style="160"/>
    <col min="1024" max="1024" width="3.7109375" style="160" customWidth="1"/>
    <col min="1025" max="1025" width="10.42578125" style="160" customWidth="1"/>
    <col min="1026" max="1026" width="23.140625" style="160" customWidth="1"/>
    <col min="1027" max="1027" width="11" style="160" customWidth="1"/>
    <col min="1028" max="1028" width="8.85546875" style="160" customWidth="1"/>
    <col min="1029" max="1029" width="10.42578125" style="160" customWidth="1"/>
    <col min="1030" max="1030" width="8.5703125" style="160" customWidth="1"/>
    <col min="1031" max="1031" width="9.5703125" style="160" customWidth="1"/>
    <col min="1032" max="1032" width="9.7109375" style="160" customWidth="1"/>
    <col min="1033" max="1033" width="9.85546875" style="160" customWidth="1"/>
    <col min="1034" max="1034" width="10" style="160" customWidth="1"/>
    <col min="1035" max="1035" width="10.7109375" style="160" customWidth="1"/>
    <col min="1036" max="1036" width="10.140625" style="160" customWidth="1"/>
    <col min="1037" max="1037" width="16.5703125" style="160" customWidth="1"/>
    <col min="1038" max="1038" width="11.140625" style="160" customWidth="1"/>
    <col min="1039" max="1039" width="9.28515625" style="160" customWidth="1"/>
    <col min="1040" max="1279" width="16.5703125" style="160"/>
    <col min="1280" max="1280" width="3.7109375" style="160" customWidth="1"/>
    <col min="1281" max="1281" width="10.42578125" style="160" customWidth="1"/>
    <col min="1282" max="1282" width="23.140625" style="160" customWidth="1"/>
    <col min="1283" max="1283" width="11" style="160" customWidth="1"/>
    <col min="1284" max="1284" width="8.85546875" style="160" customWidth="1"/>
    <col min="1285" max="1285" width="10.42578125" style="160" customWidth="1"/>
    <col min="1286" max="1286" width="8.5703125" style="160" customWidth="1"/>
    <col min="1287" max="1287" width="9.5703125" style="160" customWidth="1"/>
    <col min="1288" max="1288" width="9.7109375" style="160" customWidth="1"/>
    <col min="1289" max="1289" width="9.85546875" style="160" customWidth="1"/>
    <col min="1290" max="1290" width="10" style="160" customWidth="1"/>
    <col min="1291" max="1291" width="10.7109375" style="160" customWidth="1"/>
    <col min="1292" max="1292" width="10.140625" style="160" customWidth="1"/>
    <col min="1293" max="1293" width="16.5703125" style="160" customWidth="1"/>
    <col min="1294" max="1294" width="11.140625" style="160" customWidth="1"/>
    <col min="1295" max="1295" width="9.28515625" style="160" customWidth="1"/>
    <col min="1296" max="1535" width="16.5703125" style="160"/>
    <col min="1536" max="1536" width="3.7109375" style="160" customWidth="1"/>
    <col min="1537" max="1537" width="10.42578125" style="160" customWidth="1"/>
    <col min="1538" max="1538" width="23.140625" style="160" customWidth="1"/>
    <col min="1539" max="1539" width="11" style="160" customWidth="1"/>
    <col min="1540" max="1540" width="8.85546875" style="160" customWidth="1"/>
    <col min="1541" max="1541" width="10.42578125" style="160" customWidth="1"/>
    <col min="1542" max="1542" width="8.5703125" style="160" customWidth="1"/>
    <col min="1543" max="1543" width="9.5703125" style="160" customWidth="1"/>
    <col min="1544" max="1544" width="9.7109375" style="160" customWidth="1"/>
    <col min="1545" max="1545" width="9.85546875" style="160" customWidth="1"/>
    <col min="1546" max="1546" width="10" style="160" customWidth="1"/>
    <col min="1547" max="1547" width="10.7109375" style="160" customWidth="1"/>
    <col min="1548" max="1548" width="10.140625" style="160" customWidth="1"/>
    <col min="1549" max="1549" width="16.5703125" style="160" customWidth="1"/>
    <col min="1550" max="1550" width="11.140625" style="160" customWidth="1"/>
    <col min="1551" max="1551" width="9.28515625" style="160" customWidth="1"/>
    <col min="1552" max="1791" width="16.5703125" style="160"/>
    <col min="1792" max="1792" width="3.7109375" style="160" customWidth="1"/>
    <col min="1793" max="1793" width="10.42578125" style="160" customWidth="1"/>
    <col min="1794" max="1794" width="23.140625" style="160" customWidth="1"/>
    <col min="1795" max="1795" width="11" style="160" customWidth="1"/>
    <col min="1796" max="1796" width="8.85546875" style="160" customWidth="1"/>
    <col min="1797" max="1797" width="10.42578125" style="160" customWidth="1"/>
    <col min="1798" max="1798" width="8.5703125" style="160" customWidth="1"/>
    <col min="1799" max="1799" width="9.5703125" style="160" customWidth="1"/>
    <col min="1800" max="1800" width="9.7109375" style="160" customWidth="1"/>
    <col min="1801" max="1801" width="9.85546875" style="160" customWidth="1"/>
    <col min="1802" max="1802" width="10" style="160" customWidth="1"/>
    <col min="1803" max="1803" width="10.7109375" style="160" customWidth="1"/>
    <col min="1804" max="1804" width="10.140625" style="160" customWidth="1"/>
    <col min="1805" max="1805" width="16.5703125" style="160" customWidth="1"/>
    <col min="1806" max="1806" width="11.140625" style="160" customWidth="1"/>
    <col min="1807" max="1807" width="9.28515625" style="160" customWidth="1"/>
    <col min="1808" max="2047" width="16.5703125" style="160"/>
    <col min="2048" max="2048" width="3.7109375" style="160" customWidth="1"/>
    <col min="2049" max="2049" width="10.42578125" style="160" customWidth="1"/>
    <col min="2050" max="2050" width="23.140625" style="160" customWidth="1"/>
    <col min="2051" max="2051" width="11" style="160" customWidth="1"/>
    <col min="2052" max="2052" width="8.85546875" style="160" customWidth="1"/>
    <col min="2053" max="2053" width="10.42578125" style="160" customWidth="1"/>
    <col min="2054" max="2054" width="8.5703125" style="160" customWidth="1"/>
    <col min="2055" max="2055" width="9.5703125" style="160" customWidth="1"/>
    <col min="2056" max="2056" width="9.7109375" style="160" customWidth="1"/>
    <col min="2057" max="2057" width="9.85546875" style="160" customWidth="1"/>
    <col min="2058" max="2058" width="10" style="160" customWidth="1"/>
    <col min="2059" max="2059" width="10.7109375" style="160" customWidth="1"/>
    <col min="2060" max="2060" width="10.140625" style="160" customWidth="1"/>
    <col min="2061" max="2061" width="16.5703125" style="160" customWidth="1"/>
    <col min="2062" max="2062" width="11.140625" style="160" customWidth="1"/>
    <col min="2063" max="2063" width="9.28515625" style="160" customWidth="1"/>
    <col min="2064" max="2303" width="16.5703125" style="160"/>
    <col min="2304" max="2304" width="3.7109375" style="160" customWidth="1"/>
    <col min="2305" max="2305" width="10.42578125" style="160" customWidth="1"/>
    <col min="2306" max="2306" width="23.140625" style="160" customWidth="1"/>
    <col min="2307" max="2307" width="11" style="160" customWidth="1"/>
    <col min="2308" max="2308" width="8.85546875" style="160" customWidth="1"/>
    <col min="2309" max="2309" width="10.42578125" style="160" customWidth="1"/>
    <col min="2310" max="2310" width="8.5703125" style="160" customWidth="1"/>
    <col min="2311" max="2311" width="9.5703125" style="160" customWidth="1"/>
    <col min="2312" max="2312" width="9.7109375" style="160" customWidth="1"/>
    <col min="2313" max="2313" width="9.85546875" style="160" customWidth="1"/>
    <col min="2314" max="2314" width="10" style="160" customWidth="1"/>
    <col min="2315" max="2315" width="10.7109375" style="160" customWidth="1"/>
    <col min="2316" max="2316" width="10.140625" style="160" customWidth="1"/>
    <col min="2317" max="2317" width="16.5703125" style="160" customWidth="1"/>
    <col min="2318" max="2318" width="11.140625" style="160" customWidth="1"/>
    <col min="2319" max="2319" width="9.28515625" style="160" customWidth="1"/>
    <col min="2320" max="2559" width="16.5703125" style="160"/>
    <col min="2560" max="2560" width="3.7109375" style="160" customWidth="1"/>
    <col min="2561" max="2561" width="10.42578125" style="160" customWidth="1"/>
    <col min="2562" max="2562" width="23.140625" style="160" customWidth="1"/>
    <col min="2563" max="2563" width="11" style="160" customWidth="1"/>
    <col min="2564" max="2564" width="8.85546875" style="160" customWidth="1"/>
    <col min="2565" max="2565" width="10.42578125" style="160" customWidth="1"/>
    <col min="2566" max="2566" width="8.5703125" style="160" customWidth="1"/>
    <col min="2567" max="2567" width="9.5703125" style="160" customWidth="1"/>
    <col min="2568" max="2568" width="9.7109375" style="160" customWidth="1"/>
    <col min="2569" max="2569" width="9.85546875" style="160" customWidth="1"/>
    <col min="2570" max="2570" width="10" style="160" customWidth="1"/>
    <col min="2571" max="2571" width="10.7109375" style="160" customWidth="1"/>
    <col min="2572" max="2572" width="10.140625" style="160" customWidth="1"/>
    <col min="2573" max="2573" width="16.5703125" style="160" customWidth="1"/>
    <col min="2574" max="2574" width="11.140625" style="160" customWidth="1"/>
    <col min="2575" max="2575" width="9.28515625" style="160" customWidth="1"/>
    <col min="2576" max="2815" width="16.5703125" style="160"/>
    <col min="2816" max="2816" width="3.7109375" style="160" customWidth="1"/>
    <col min="2817" max="2817" width="10.42578125" style="160" customWidth="1"/>
    <col min="2818" max="2818" width="23.140625" style="160" customWidth="1"/>
    <col min="2819" max="2819" width="11" style="160" customWidth="1"/>
    <col min="2820" max="2820" width="8.85546875" style="160" customWidth="1"/>
    <col min="2821" max="2821" width="10.42578125" style="160" customWidth="1"/>
    <col min="2822" max="2822" width="8.5703125" style="160" customWidth="1"/>
    <col min="2823" max="2823" width="9.5703125" style="160" customWidth="1"/>
    <col min="2824" max="2824" width="9.7109375" style="160" customWidth="1"/>
    <col min="2825" max="2825" width="9.85546875" style="160" customWidth="1"/>
    <col min="2826" max="2826" width="10" style="160" customWidth="1"/>
    <col min="2827" max="2827" width="10.7109375" style="160" customWidth="1"/>
    <col min="2828" max="2828" width="10.140625" style="160" customWidth="1"/>
    <col min="2829" max="2829" width="16.5703125" style="160" customWidth="1"/>
    <col min="2830" max="2830" width="11.140625" style="160" customWidth="1"/>
    <col min="2831" max="2831" width="9.28515625" style="160" customWidth="1"/>
    <col min="2832" max="3071" width="16.5703125" style="160"/>
    <col min="3072" max="3072" width="3.7109375" style="160" customWidth="1"/>
    <col min="3073" max="3073" width="10.42578125" style="160" customWidth="1"/>
    <col min="3074" max="3074" width="23.140625" style="160" customWidth="1"/>
    <col min="3075" max="3075" width="11" style="160" customWidth="1"/>
    <col min="3076" max="3076" width="8.85546875" style="160" customWidth="1"/>
    <col min="3077" max="3077" width="10.42578125" style="160" customWidth="1"/>
    <col min="3078" max="3078" width="8.5703125" style="160" customWidth="1"/>
    <col min="3079" max="3079" width="9.5703125" style="160" customWidth="1"/>
    <col min="3080" max="3080" width="9.7109375" style="160" customWidth="1"/>
    <col min="3081" max="3081" width="9.85546875" style="160" customWidth="1"/>
    <col min="3082" max="3082" width="10" style="160" customWidth="1"/>
    <col min="3083" max="3083" width="10.7109375" style="160" customWidth="1"/>
    <col min="3084" max="3084" width="10.140625" style="160" customWidth="1"/>
    <col min="3085" max="3085" width="16.5703125" style="160" customWidth="1"/>
    <col min="3086" max="3086" width="11.140625" style="160" customWidth="1"/>
    <col min="3087" max="3087" width="9.28515625" style="160" customWidth="1"/>
    <col min="3088" max="3327" width="16.5703125" style="160"/>
    <col min="3328" max="3328" width="3.7109375" style="160" customWidth="1"/>
    <col min="3329" max="3329" width="10.42578125" style="160" customWidth="1"/>
    <col min="3330" max="3330" width="23.140625" style="160" customWidth="1"/>
    <col min="3331" max="3331" width="11" style="160" customWidth="1"/>
    <col min="3332" max="3332" width="8.85546875" style="160" customWidth="1"/>
    <col min="3333" max="3333" width="10.42578125" style="160" customWidth="1"/>
    <col min="3334" max="3334" width="8.5703125" style="160" customWidth="1"/>
    <col min="3335" max="3335" width="9.5703125" style="160" customWidth="1"/>
    <col min="3336" max="3336" width="9.7109375" style="160" customWidth="1"/>
    <col min="3337" max="3337" width="9.85546875" style="160" customWidth="1"/>
    <col min="3338" max="3338" width="10" style="160" customWidth="1"/>
    <col min="3339" max="3339" width="10.7109375" style="160" customWidth="1"/>
    <col min="3340" max="3340" width="10.140625" style="160" customWidth="1"/>
    <col min="3341" max="3341" width="16.5703125" style="160" customWidth="1"/>
    <col min="3342" max="3342" width="11.140625" style="160" customWidth="1"/>
    <col min="3343" max="3343" width="9.28515625" style="160" customWidth="1"/>
    <col min="3344" max="3583" width="16.5703125" style="160"/>
    <col min="3584" max="3584" width="3.7109375" style="160" customWidth="1"/>
    <col min="3585" max="3585" width="10.42578125" style="160" customWidth="1"/>
    <col min="3586" max="3586" width="23.140625" style="160" customWidth="1"/>
    <col min="3587" max="3587" width="11" style="160" customWidth="1"/>
    <col min="3588" max="3588" width="8.85546875" style="160" customWidth="1"/>
    <col min="3589" max="3589" width="10.42578125" style="160" customWidth="1"/>
    <col min="3590" max="3590" width="8.5703125" style="160" customWidth="1"/>
    <col min="3591" max="3591" width="9.5703125" style="160" customWidth="1"/>
    <col min="3592" max="3592" width="9.7109375" style="160" customWidth="1"/>
    <col min="3593" max="3593" width="9.85546875" style="160" customWidth="1"/>
    <col min="3594" max="3594" width="10" style="160" customWidth="1"/>
    <col min="3595" max="3595" width="10.7109375" style="160" customWidth="1"/>
    <col min="3596" max="3596" width="10.140625" style="160" customWidth="1"/>
    <col min="3597" max="3597" width="16.5703125" style="160" customWidth="1"/>
    <col min="3598" max="3598" width="11.140625" style="160" customWidth="1"/>
    <col min="3599" max="3599" width="9.28515625" style="160" customWidth="1"/>
    <col min="3600" max="3839" width="16.5703125" style="160"/>
    <col min="3840" max="3840" width="3.7109375" style="160" customWidth="1"/>
    <col min="3841" max="3841" width="10.42578125" style="160" customWidth="1"/>
    <col min="3842" max="3842" width="23.140625" style="160" customWidth="1"/>
    <col min="3843" max="3843" width="11" style="160" customWidth="1"/>
    <col min="3844" max="3844" width="8.85546875" style="160" customWidth="1"/>
    <col min="3845" max="3845" width="10.42578125" style="160" customWidth="1"/>
    <col min="3846" max="3846" width="8.5703125" style="160" customWidth="1"/>
    <col min="3847" max="3847" width="9.5703125" style="160" customWidth="1"/>
    <col min="3848" max="3848" width="9.7109375" style="160" customWidth="1"/>
    <col min="3849" max="3849" width="9.85546875" style="160" customWidth="1"/>
    <col min="3850" max="3850" width="10" style="160" customWidth="1"/>
    <col min="3851" max="3851" width="10.7109375" style="160" customWidth="1"/>
    <col min="3852" max="3852" width="10.140625" style="160" customWidth="1"/>
    <col min="3853" max="3853" width="16.5703125" style="160" customWidth="1"/>
    <col min="3854" max="3854" width="11.140625" style="160" customWidth="1"/>
    <col min="3855" max="3855" width="9.28515625" style="160" customWidth="1"/>
    <col min="3856" max="4095" width="16.5703125" style="160"/>
    <col min="4096" max="4096" width="3.7109375" style="160" customWidth="1"/>
    <col min="4097" max="4097" width="10.42578125" style="160" customWidth="1"/>
    <col min="4098" max="4098" width="23.140625" style="160" customWidth="1"/>
    <col min="4099" max="4099" width="11" style="160" customWidth="1"/>
    <col min="4100" max="4100" width="8.85546875" style="160" customWidth="1"/>
    <col min="4101" max="4101" width="10.42578125" style="160" customWidth="1"/>
    <col min="4102" max="4102" width="8.5703125" style="160" customWidth="1"/>
    <col min="4103" max="4103" width="9.5703125" style="160" customWidth="1"/>
    <col min="4104" max="4104" width="9.7109375" style="160" customWidth="1"/>
    <col min="4105" max="4105" width="9.85546875" style="160" customWidth="1"/>
    <col min="4106" max="4106" width="10" style="160" customWidth="1"/>
    <col min="4107" max="4107" width="10.7109375" style="160" customWidth="1"/>
    <col min="4108" max="4108" width="10.140625" style="160" customWidth="1"/>
    <col min="4109" max="4109" width="16.5703125" style="160" customWidth="1"/>
    <col min="4110" max="4110" width="11.140625" style="160" customWidth="1"/>
    <col min="4111" max="4111" width="9.28515625" style="160" customWidth="1"/>
    <col min="4112" max="4351" width="16.5703125" style="160"/>
    <col min="4352" max="4352" width="3.7109375" style="160" customWidth="1"/>
    <col min="4353" max="4353" width="10.42578125" style="160" customWidth="1"/>
    <col min="4354" max="4354" width="23.140625" style="160" customWidth="1"/>
    <col min="4355" max="4355" width="11" style="160" customWidth="1"/>
    <col min="4356" max="4356" width="8.85546875" style="160" customWidth="1"/>
    <col min="4357" max="4357" width="10.42578125" style="160" customWidth="1"/>
    <col min="4358" max="4358" width="8.5703125" style="160" customWidth="1"/>
    <col min="4359" max="4359" width="9.5703125" style="160" customWidth="1"/>
    <col min="4360" max="4360" width="9.7109375" style="160" customWidth="1"/>
    <col min="4361" max="4361" width="9.85546875" style="160" customWidth="1"/>
    <col min="4362" max="4362" width="10" style="160" customWidth="1"/>
    <col min="4363" max="4363" width="10.7109375" style="160" customWidth="1"/>
    <col min="4364" max="4364" width="10.140625" style="160" customWidth="1"/>
    <col min="4365" max="4365" width="16.5703125" style="160" customWidth="1"/>
    <col min="4366" max="4366" width="11.140625" style="160" customWidth="1"/>
    <col min="4367" max="4367" width="9.28515625" style="160" customWidth="1"/>
    <col min="4368" max="4607" width="16.5703125" style="160"/>
    <col min="4608" max="4608" width="3.7109375" style="160" customWidth="1"/>
    <col min="4609" max="4609" width="10.42578125" style="160" customWidth="1"/>
    <col min="4610" max="4610" width="23.140625" style="160" customWidth="1"/>
    <col min="4611" max="4611" width="11" style="160" customWidth="1"/>
    <col min="4612" max="4612" width="8.85546875" style="160" customWidth="1"/>
    <col min="4613" max="4613" width="10.42578125" style="160" customWidth="1"/>
    <col min="4614" max="4614" width="8.5703125" style="160" customWidth="1"/>
    <col min="4615" max="4615" width="9.5703125" style="160" customWidth="1"/>
    <col min="4616" max="4616" width="9.7109375" style="160" customWidth="1"/>
    <col min="4617" max="4617" width="9.85546875" style="160" customWidth="1"/>
    <col min="4618" max="4618" width="10" style="160" customWidth="1"/>
    <col min="4619" max="4619" width="10.7109375" style="160" customWidth="1"/>
    <col min="4620" max="4620" width="10.140625" style="160" customWidth="1"/>
    <col min="4621" max="4621" width="16.5703125" style="160" customWidth="1"/>
    <col min="4622" max="4622" width="11.140625" style="160" customWidth="1"/>
    <col min="4623" max="4623" width="9.28515625" style="160" customWidth="1"/>
    <col min="4624" max="4863" width="16.5703125" style="160"/>
    <col min="4864" max="4864" width="3.7109375" style="160" customWidth="1"/>
    <col min="4865" max="4865" width="10.42578125" style="160" customWidth="1"/>
    <col min="4866" max="4866" width="23.140625" style="160" customWidth="1"/>
    <col min="4867" max="4867" width="11" style="160" customWidth="1"/>
    <col min="4868" max="4868" width="8.85546875" style="160" customWidth="1"/>
    <col min="4869" max="4869" width="10.42578125" style="160" customWidth="1"/>
    <col min="4870" max="4870" width="8.5703125" style="160" customWidth="1"/>
    <col min="4871" max="4871" width="9.5703125" style="160" customWidth="1"/>
    <col min="4872" max="4872" width="9.7109375" style="160" customWidth="1"/>
    <col min="4873" max="4873" width="9.85546875" style="160" customWidth="1"/>
    <col min="4874" max="4874" width="10" style="160" customWidth="1"/>
    <col min="4875" max="4875" width="10.7109375" style="160" customWidth="1"/>
    <col min="4876" max="4876" width="10.140625" style="160" customWidth="1"/>
    <col min="4877" max="4877" width="16.5703125" style="160" customWidth="1"/>
    <col min="4878" max="4878" width="11.140625" style="160" customWidth="1"/>
    <col min="4879" max="4879" width="9.28515625" style="160" customWidth="1"/>
    <col min="4880" max="5119" width="16.5703125" style="160"/>
    <col min="5120" max="5120" width="3.7109375" style="160" customWidth="1"/>
    <col min="5121" max="5121" width="10.42578125" style="160" customWidth="1"/>
    <col min="5122" max="5122" width="23.140625" style="160" customWidth="1"/>
    <col min="5123" max="5123" width="11" style="160" customWidth="1"/>
    <col min="5124" max="5124" width="8.85546875" style="160" customWidth="1"/>
    <col min="5125" max="5125" width="10.42578125" style="160" customWidth="1"/>
    <col min="5126" max="5126" width="8.5703125" style="160" customWidth="1"/>
    <col min="5127" max="5127" width="9.5703125" style="160" customWidth="1"/>
    <col min="5128" max="5128" width="9.7109375" style="160" customWidth="1"/>
    <col min="5129" max="5129" width="9.85546875" style="160" customWidth="1"/>
    <col min="5130" max="5130" width="10" style="160" customWidth="1"/>
    <col min="5131" max="5131" width="10.7109375" style="160" customWidth="1"/>
    <col min="5132" max="5132" width="10.140625" style="160" customWidth="1"/>
    <col min="5133" max="5133" width="16.5703125" style="160" customWidth="1"/>
    <col min="5134" max="5134" width="11.140625" style="160" customWidth="1"/>
    <col min="5135" max="5135" width="9.28515625" style="160" customWidth="1"/>
    <col min="5136" max="5375" width="16.5703125" style="160"/>
    <col min="5376" max="5376" width="3.7109375" style="160" customWidth="1"/>
    <col min="5377" max="5377" width="10.42578125" style="160" customWidth="1"/>
    <col min="5378" max="5378" width="23.140625" style="160" customWidth="1"/>
    <col min="5379" max="5379" width="11" style="160" customWidth="1"/>
    <col min="5380" max="5380" width="8.85546875" style="160" customWidth="1"/>
    <col min="5381" max="5381" width="10.42578125" style="160" customWidth="1"/>
    <col min="5382" max="5382" width="8.5703125" style="160" customWidth="1"/>
    <col min="5383" max="5383" width="9.5703125" style="160" customWidth="1"/>
    <col min="5384" max="5384" width="9.7109375" style="160" customWidth="1"/>
    <col min="5385" max="5385" width="9.85546875" style="160" customWidth="1"/>
    <col min="5386" max="5386" width="10" style="160" customWidth="1"/>
    <col min="5387" max="5387" width="10.7109375" style="160" customWidth="1"/>
    <col min="5388" max="5388" width="10.140625" style="160" customWidth="1"/>
    <col min="5389" max="5389" width="16.5703125" style="160" customWidth="1"/>
    <col min="5390" max="5390" width="11.140625" style="160" customWidth="1"/>
    <col min="5391" max="5391" width="9.28515625" style="160" customWidth="1"/>
    <col min="5392" max="5631" width="16.5703125" style="160"/>
    <col min="5632" max="5632" width="3.7109375" style="160" customWidth="1"/>
    <col min="5633" max="5633" width="10.42578125" style="160" customWidth="1"/>
    <col min="5634" max="5634" width="23.140625" style="160" customWidth="1"/>
    <col min="5635" max="5635" width="11" style="160" customWidth="1"/>
    <col min="5636" max="5636" width="8.85546875" style="160" customWidth="1"/>
    <col min="5637" max="5637" width="10.42578125" style="160" customWidth="1"/>
    <col min="5638" max="5638" width="8.5703125" style="160" customWidth="1"/>
    <col min="5639" max="5639" width="9.5703125" style="160" customWidth="1"/>
    <col min="5640" max="5640" width="9.7109375" style="160" customWidth="1"/>
    <col min="5641" max="5641" width="9.85546875" style="160" customWidth="1"/>
    <col min="5642" max="5642" width="10" style="160" customWidth="1"/>
    <col min="5643" max="5643" width="10.7109375" style="160" customWidth="1"/>
    <col min="5644" max="5644" width="10.140625" style="160" customWidth="1"/>
    <col min="5645" max="5645" width="16.5703125" style="160" customWidth="1"/>
    <col min="5646" max="5646" width="11.140625" style="160" customWidth="1"/>
    <col min="5647" max="5647" width="9.28515625" style="160" customWidth="1"/>
    <col min="5648" max="5887" width="16.5703125" style="160"/>
    <col min="5888" max="5888" width="3.7109375" style="160" customWidth="1"/>
    <col min="5889" max="5889" width="10.42578125" style="160" customWidth="1"/>
    <col min="5890" max="5890" width="23.140625" style="160" customWidth="1"/>
    <col min="5891" max="5891" width="11" style="160" customWidth="1"/>
    <col min="5892" max="5892" width="8.85546875" style="160" customWidth="1"/>
    <col min="5893" max="5893" width="10.42578125" style="160" customWidth="1"/>
    <col min="5894" max="5894" width="8.5703125" style="160" customWidth="1"/>
    <col min="5895" max="5895" width="9.5703125" style="160" customWidth="1"/>
    <col min="5896" max="5896" width="9.7109375" style="160" customWidth="1"/>
    <col min="5897" max="5897" width="9.85546875" style="160" customWidth="1"/>
    <col min="5898" max="5898" width="10" style="160" customWidth="1"/>
    <col min="5899" max="5899" width="10.7109375" style="160" customWidth="1"/>
    <col min="5900" max="5900" width="10.140625" style="160" customWidth="1"/>
    <col min="5901" max="5901" width="16.5703125" style="160" customWidth="1"/>
    <col min="5902" max="5902" width="11.140625" style="160" customWidth="1"/>
    <col min="5903" max="5903" width="9.28515625" style="160" customWidth="1"/>
    <col min="5904" max="6143" width="16.5703125" style="160"/>
    <col min="6144" max="6144" width="3.7109375" style="160" customWidth="1"/>
    <col min="6145" max="6145" width="10.42578125" style="160" customWidth="1"/>
    <col min="6146" max="6146" width="23.140625" style="160" customWidth="1"/>
    <col min="6147" max="6147" width="11" style="160" customWidth="1"/>
    <col min="6148" max="6148" width="8.85546875" style="160" customWidth="1"/>
    <col min="6149" max="6149" width="10.42578125" style="160" customWidth="1"/>
    <col min="6150" max="6150" width="8.5703125" style="160" customWidth="1"/>
    <col min="6151" max="6151" width="9.5703125" style="160" customWidth="1"/>
    <col min="6152" max="6152" width="9.7109375" style="160" customWidth="1"/>
    <col min="6153" max="6153" width="9.85546875" style="160" customWidth="1"/>
    <col min="6154" max="6154" width="10" style="160" customWidth="1"/>
    <col min="6155" max="6155" width="10.7109375" style="160" customWidth="1"/>
    <col min="6156" max="6156" width="10.140625" style="160" customWidth="1"/>
    <col min="6157" max="6157" width="16.5703125" style="160" customWidth="1"/>
    <col min="6158" max="6158" width="11.140625" style="160" customWidth="1"/>
    <col min="6159" max="6159" width="9.28515625" style="160" customWidth="1"/>
    <col min="6160" max="6399" width="16.5703125" style="160"/>
    <col min="6400" max="6400" width="3.7109375" style="160" customWidth="1"/>
    <col min="6401" max="6401" width="10.42578125" style="160" customWidth="1"/>
    <col min="6402" max="6402" width="23.140625" style="160" customWidth="1"/>
    <col min="6403" max="6403" width="11" style="160" customWidth="1"/>
    <col min="6404" max="6404" width="8.85546875" style="160" customWidth="1"/>
    <col min="6405" max="6405" width="10.42578125" style="160" customWidth="1"/>
    <col min="6406" max="6406" width="8.5703125" style="160" customWidth="1"/>
    <col min="6407" max="6407" width="9.5703125" style="160" customWidth="1"/>
    <col min="6408" max="6408" width="9.7109375" style="160" customWidth="1"/>
    <col min="6409" max="6409" width="9.85546875" style="160" customWidth="1"/>
    <col min="6410" max="6410" width="10" style="160" customWidth="1"/>
    <col min="6411" max="6411" width="10.7109375" style="160" customWidth="1"/>
    <col min="6412" max="6412" width="10.140625" style="160" customWidth="1"/>
    <col min="6413" max="6413" width="16.5703125" style="160" customWidth="1"/>
    <col min="6414" max="6414" width="11.140625" style="160" customWidth="1"/>
    <col min="6415" max="6415" width="9.28515625" style="160" customWidth="1"/>
    <col min="6416" max="6655" width="16.5703125" style="160"/>
    <col min="6656" max="6656" width="3.7109375" style="160" customWidth="1"/>
    <col min="6657" max="6657" width="10.42578125" style="160" customWidth="1"/>
    <col min="6658" max="6658" width="23.140625" style="160" customWidth="1"/>
    <col min="6659" max="6659" width="11" style="160" customWidth="1"/>
    <col min="6660" max="6660" width="8.85546875" style="160" customWidth="1"/>
    <col min="6661" max="6661" width="10.42578125" style="160" customWidth="1"/>
    <col min="6662" max="6662" width="8.5703125" style="160" customWidth="1"/>
    <col min="6663" max="6663" width="9.5703125" style="160" customWidth="1"/>
    <col min="6664" max="6664" width="9.7109375" style="160" customWidth="1"/>
    <col min="6665" max="6665" width="9.85546875" style="160" customWidth="1"/>
    <col min="6666" max="6666" width="10" style="160" customWidth="1"/>
    <col min="6667" max="6667" width="10.7109375" style="160" customWidth="1"/>
    <col min="6668" max="6668" width="10.140625" style="160" customWidth="1"/>
    <col min="6669" max="6669" width="16.5703125" style="160" customWidth="1"/>
    <col min="6670" max="6670" width="11.140625" style="160" customWidth="1"/>
    <col min="6671" max="6671" width="9.28515625" style="160" customWidth="1"/>
    <col min="6672" max="6911" width="16.5703125" style="160"/>
    <col min="6912" max="6912" width="3.7109375" style="160" customWidth="1"/>
    <col min="6913" max="6913" width="10.42578125" style="160" customWidth="1"/>
    <col min="6914" max="6914" width="23.140625" style="160" customWidth="1"/>
    <col min="6915" max="6915" width="11" style="160" customWidth="1"/>
    <col min="6916" max="6916" width="8.85546875" style="160" customWidth="1"/>
    <col min="6917" max="6917" width="10.42578125" style="160" customWidth="1"/>
    <col min="6918" max="6918" width="8.5703125" style="160" customWidth="1"/>
    <col min="6919" max="6919" width="9.5703125" style="160" customWidth="1"/>
    <col min="6920" max="6920" width="9.7109375" style="160" customWidth="1"/>
    <col min="6921" max="6921" width="9.85546875" style="160" customWidth="1"/>
    <col min="6922" max="6922" width="10" style="160" customWidth="1"/>
    <col min="6923" max="6923" width="10.7109375" style="160" customWidth="1"/>
    <col min="6924" max="6924" width="10.140625" style="160" customWidth="1"/>
    <col min="6925" max="6925" width="16.5703125" style="160" customWidth="1"/>
    <col min="6926" max="6926" width="11.140625" style="160" customWidth="1"/>
    <col min="6927" max="6927" width="9.28515625" style="160" customWidth="1"/>
    <col min="6928" max="7167" width="16.5703125" style="160"/>
    <col min="7168" max="7168" width="3.7109375" style="160" customWidth="1"/>
    <col min="7169" max="7169" width="10.42578125" style="160" customWidth="1"/>
    <col min="7170" max="7170" width="23.140625" style="160" customWidth="1"/>
    <col min="7171" max="7171" width="11" style="160" customWidth="1"/>
    <col min="7172" max="7172" width="8.85546875" style="160" customWidth="1"/>
    <col min="7173" max="7173" width="10.42578125" style="160" customWidth="1"/>
    <col min="7174" max="7174" width="8.5703125" style="160" customWidth="1"/>
    <col min="7175" max="7175" width="9.5703125" style="160" customWidth="1"/>
    <col min="7176" max="7176" width="9.7109375" style="160" customWidth="1"/>
    <col min="7177" max="7177" width="9.85546875" style="160" customWidth="1"/>
    <col min="7178" max="7178" width="10" style="160" customWidth="1"/>
    <col min="7179" max="7179" width="10.7109375" style="160" customWidth="1"/>
    <col min="7180" max="7180" width="10.140625" style="160" customWidth="1"/>
    <col min="7181" max="7181" width="16.5703125" style="160" customWidth="1"/>
    <col min="7182" max="7182" width="11.140625" style="160" customWidth="1"/>
    <col min="7183" max="7183" width="9.28515625" style="160" customWidth="1"/>
    <col min="7184" max="7423" width="16.5703125" style="160"/>
    <col min="7424" max="7424" width="3.7109375" style="160" customWidth="1"/>
    <col min="7425" max="7425" width="10.42578125" style="160" customWidth="1"/>
    <col min="7426" max="7426" width="23.140625" style="160" customWidth="1"/>
    <col min="7427" max="7427" width="11" style="160" customWidth="1"/>
    <col min="7428" max="7428" width="8.85546875" style="160" customWidth="1"/>
    <col min="7429" max="7429" width="10.42578125" style="160" customWidth="1"/>
    <col min="7430" max="7430" width="8.5703125" style="160" customWidth="1"/>
    <col min="7431" max="7431" width="9.5703125" style="160" customWidth="1"/>
    <col min="7432" max="7432" width="9.7109375" style="160" customWidth="1"/>
    <col min="7433" max="7433" width="9.85546875" style="160" customWidth="1"/>
    <col min="7434" max="7434" width="10" style="160" customWidth="1"/>
    <col min="7435" max="7435" width="10.7109375" style="160" customWidth="1"/>
    <col min="7436" max="7436" width="10.140625" style="160" customWidth="1"/>
    <col min="7437" max="7437" width="16.5703125" style="160" customWidth="1"/>
    <col min="7438" max="7438" width="11.140625" style="160" customWidth="1"/>
    <col min="7439" max="7439" width="9.28515625" style="160" customWidth="1"/>
    <col min="7440" max="7679" width="16.5703125" style="160"/>
    <col min="7680" max="7680" width="3.7109375" style="160" customWidth="1"/>
    <col min="7681" max="7681" width="10.42578125" style="160" customWidth="1"/>
    <col min="7682" max="7682" width="23.140625" style="160" customWidth="1"/>
    <col min="7683" max="7683" width="11" style="160" customWidth="1"/>
    <col min="7684" max="7684" width="8.85546875" style="160" customWidth="1"/>
    <col min="7685" max="7685" width="10.42578125" style="160" customWidth="1"/>
    <col min="7686" max="7686" width="8.5703125" style="160" customWidth="1"/>
    <col min="7687" max="7687" width="9.5703125" style="160" customWidth="1"/>
    <col min="7688" max="7688" width="9.7109375" style="160" customWidth="1"/>
    <col min="7689" max="7689" width="9.85546875" style="160" customWidth="1"/>
    <col min="7690" max="7690" width="10" style="160" customWidth="1"/>
    <col min="7691" max="7691" width="10.7109375" style="160" customWidth="1"/>
    <col min="7692" max="7692" width="10.140625" style="160" customWidth="1"/>
    <col min="7693" max="7693" width="16.5703125" style="160" customWidth="1"/>
    <col min="7694" max="7694" width="11.140625" style="160" customWidth="1"/>
    <col min="7695" max="7695" width="9.28515625" style="160" customWidth="1"/>
    <col min="7696" max="7935" width="16.5703125" style="160"/>
    <col min="7936" max="7936" width="3.7109375" style="160" customWidth="1"/>
    <col min="7937" max="7937" width="10.42578125" style="160" customWidth="1"/>
    <col min="7938" max="7938" width="23.140625" style="160" customWidth="1"/>
    <col min="7939" max="7939" width="11" style="160" customWidth="1"/>
    <col min="7940" max="7940" width="8.85546875" style="160" customWidth="1"/>
    <col min="7941" max="7941" width="10.42578125" style="160" customWidth="1"/>
    <col min="7942" max="7942" width="8.5703125" style="160" customWidth="1"/>
    <col min="7943" max="7943" width="9.5703125" style="160" customWidth="1"/>
    <col min="7944" max="7944" width="9.7109375" style="160" customWidth="1"/>
    <col min="7945" max="7945" width="9.85546875" style="160" customWidth="1"/>
    <col min="7946" max="7946" width="10" style="160" customWidth="1"/>
    <col min="7947" max="7947" width="10.7109375" style="160" customWidth="1"/>
    <col min="7948" max="7948" width="10.140625" style="160" customWidth="1"/>
    <col min="7949" max="7949" width="16.5703125" style="160" customWidth="1"/>
    <col min="7950" max="7950" width="11.140625" style="160" customWidth="1"/>
    <col min="7951" max="7951" width="9.28515625" style="160" customWidth="1"/>
    <col min="7952" max="8191" width="16.5703125" style="160"/>
    <col min="8192" max="8192" width="3.7109375" style="160" customWidth="1"/>
    <col min="8193" max="8193" width="10.42578125" style="160" customWidth="1"/>
    <col min="8194" max="8194" width="23.140625" style="160" customWidth="1"/>
    <col min="8195" max="8195" width="11" style="160" customWidth="1"/>
    <col min="8196" max="8196" width="8.85546875" style="160" customWidth="1"/>
    <col min="8197" max="8197" width="10.42578125" style="160" customWidth="1"/>
    <col min="8198" max="8198" width="8.5703125" style="160" customWidth="1"/>
    <col min="8199" max="8199" width="9.5703125" style="160" customWidth="1"/>
    <col min="8200" max="8200" width="9.7109375" style="160" customWidth="1"/>
    <col min="8201" max="8201" width="9.85546875" style="160" customWidth="1"/>
    <col min="8202" max="8202" width="10" style="160" customWidth="1"/>
    <col min="8203" max="8203" width="10.7109375" style="160" customWidth="1"/>
    <col min="8204" max="8204" width="10.140625" style="160" customWidth="1"/>
    <col min="8205" max="8205" width="16.5703125" style="160" customWidth="1"/>
    <col min="8206" max="8206" width="11.140625" style="160" customWidth="1"/>
    <col min="8207" max="8207" width="9.28515625" style="160" customWidth="1"/>
    <col min="8208" max="8447" width="16.5703125" style="160"/>
    <col min="8448" max="8448" width="3.7109375" style="160" customWidth="1"/>
    <col min="8449" max="8449" width="10.42578125" style="160" customWidth="1"/>
    <col min="8450" max="8450" width="23.140625" style="160" customWidth="1"/>
    <col min="8451" max="8451" width="11" style="160" customWidth="1"/>
    <col min="8452" max="8452" width="8.85546875" style="160" customWidth="1"/>
    <col min="8453" max="8453" width="10.42578125" style="160" customWidth="1"/>
    <col min="8454" max="8454" width="8.5703125" style="160" customWidth="1"/>
    <col min="8455" max="8455" width="9.5703125" style="160" customWidth="1"/>
    <col min="8456" max="8456" width="9.7109375" style="160" customWidth="1"/>
    <col min="8457" max="8457" width="9.85546875" style="160" customWidth="1"/>
    <col min="8458" max="8458" width="10" style="160" customWidth="1"/>
    <col min="8459" max="8459" width="10.7109375" style="160" customWidth="1"/>
    <col min="8460" max="8460" width="10.140625" style="160" customWidth="1"/>
    <col min="8461" max="8461" width="16.5703125" style="160" customWidth="1"/>
    <col min="8462" max="8462" width="11.140625" style="160" customWidth="1"/>
    <col min="8463" max="8463" width="9.28515625" style="160" customWidth="1"/>
    <col min="8464" max="8703" width="16.5703125" style="160"/>
    <col min="8704" max="8704" width="3.7109375" style="160" customWidth="1"/>
    <col min="8705" max="8705" width="10.42578125" style="160" customWidth="1"/>
    <col min="8706" max="8706" width="23.140625" style="160" customWidth="1"/>
    <col min="8707" max="8707" width="11" style="160" customWidth="1"/>
    <col min="8708" max="8708" width="8.85546875" style="160" customWidth="1"/>
    <col min="8709" max="8709" width="10.42578125" style="160" customWidth="1"/>
    <col min="8710" max="8710" width="8.5703125" style="160" customWidth="1"/>
    <col min="8711" max="8711" width="9.5703125" style="160" customWidth="1"/>
    <col min="8712" max="8712" width="9.7109375" style="160" customWidth="1"/>
    <col min="8713" max="8713" width="9.85546875" style="160" customWidth="1"/>
    <col min="8714" max="8714" width="10" style="160" customWidth="1"/>
    <col min="8715" max="8715" width="10.7109375" style="160" customWidth="1"/>
    <col min="8716" max="8716" width="10.140625" style="160" customWidth="1"/>
    <col min="8717" max="8717" width="16.5703125" style="160" customWidth="1"/>
    <col min="8718" max="8718" width="11.140625" style="160" customWidth="1"/>
    <col min="8719" max="8719" width="9.28515625" style="160" customWidth="1"/>
    <col min="8720" max="8959" width="16.5703125" style="160"/>
    <col min="8960" max="8960" width="3.7109375" style="160" customWidth="1"/>
    <col min="8961" max="8961" width="10.42578125" style="160" customWidth="1"/>
    <col min="8962" max="8962" width="23.140625" style="160" customWidth="1"/>
    <col min="8963" max="8963" width="11" style="160" customWidth="1"/>
    <col min="8964" max="8964" width="8.85546875" style="160" customWidth="1"/>
    <col min="8965" max="8965" width="10.42578125" style="160" customWidth="1"/>
    <col min="8966" max="8966" width="8.5703125" style="160" customWidth="1"/>
    <col min="8967" max="8967" width="9.5703125" style="160" customWidth="1"/>
    <col min="8968" max="8968" width="9.7109375" style="160" customWidth="1"/>
    <col min="8969" max="8969" width="9.85546875" style="160" customWidth="1"/>
    <col min="8970" max="8970" width="10" style="160" customWidth="1"/>
    <col min="8971" max="8971" width="10.7109375" style="160" customWidth="1"/>
    <col min="8972" max="8972" width="10.140625" style="160" customWidth="1"/>
    <col min="8973" max="8973" width="16.5703125" style="160" customWidth="1"/>
    <col min="8974" max="8974" width="11.140625" style="160" customWidth="1"/>
    <col min="8975" max="8975" width="9.28515625" style="160" customWidth="1"/>
    <col min="8976" max="9215" width="16.5703125" style="160"/>
    <col min="9216" max="9216" width="3.7109375" style="160" customWidth="1"/>
    <col min="9217" max="9217" width="10.42578125" style="160" customWidth="1"/>
    <col min="9218" max="9218" width="23.140625" style="160" customWidth="1"/>
    <col min="9219" max="9219" width="11" style="160" customWidth="1"/>
    <col min="9220" max="9220" width="8.85546875" style="160" customWidth="1"/>
    <col min="9221" max="9221" width="10.42578125" style="160" customWidth="1"/>
    <col min="9222" max="9222" width="8.5703125" style="160" customWidth="1"/>
    <col min="9223" max="9223" width="9.5703125" style="160" customWidth="1"/>
    <col min="9224" max="9224" width="9.7109375" style="160" customWidth="1"/>
    <col min="9225" max="9225" width="9.85546875" style="160" customWidth="1"/>
    <col min="9226" max="9226" width="10" style="160" customWidth="1"/>
    <col min="9227" max="9227" width="10.7109375" style="160" customWidth="1"/>
    <col min="9228" max="9228" width="10.140625" style="160" customWidth="1"/>
    <col min="9229" max="9229" width="16.5703125" style="160" customWidth="1"/>
    <col min="9230" max="9230" width="11.140625" style="160" customWidth="1"/>
    <col min="9231" max="9231" width="9.28515625" style="160" customWidth="1"/>
    <col min="9232" max="9471" width="16.5703125" style="160"/>
    <col min="9472" max="9472" width="3.7109375" style="160" customWidth="1"/>
    <col min="9473" max="9473" width="10.42578125" style="160" customWidth="1"/>
    <col min="9474" max="9474" width="23.140625" style="160" customWidth="1"/>
    <col min="9475" max="9475" width="11" style="160" customWidth="1"/>
    <col min="9476" max="9476" width="8.85546875" style="160" customWidth="1"/>
    <col min="9477" max="9477" width="10.42578125" style="160" customWidth="1"/>
    <col min="9478" max="9478" width="8.5703125" style="160" customWidth="1"/>
    <col min="9479" max="9479" width="9.5703125" style="160" customWidth="1"/>
    <col min="9480" max="9480" width="9.7109375" style="160" customWidth="1"/>
    <col min="9481" max="9481" width="9.85546875" style="160" customWidth="1"/>
    <col min="9482" max="9482" width="10" style="160" customWidth="1"/>
    <col min="9483" max="9483" width="10.7109375" style="160" customWidth="1"/>
    <col min="9484" max="9484" width="10.140625" style="160" customWidth="1"/>
    <col min="9485" max="9485" width="16.5703125" style="160" customWidth="1"/>
    <col min="9486" max="9486" width="11.140625" style="160" customWidth="1"/>
    <col min="9487" max="9487" width="9.28515625" style="160" customWidth="1"/>
    <col min="9488" max="9727" width="16.5703125" style="160"/>
    <col min="9728" max="9728" width="3.7109375" style="160" customWidth="1"/>
    <col min="9729" max="9729" width="10.42578125" style="160" customWidth="1"/>
    <col min="9730" max="9730" width="23.140625" style="160" customWidth="1"/>
    <col min="9731" max="9731" width="11" style="160" customWidth="1"/>
    <col min="9732" max="9732" width="8.85546875" style="160" customWidth="1"/>
    <col min="9733" max="9733" width="10.42578125" style="160" customWidth="1"/>
    <col min="9734" max="9734" width="8.5703125" style="160" customWidth="1"/>
    <col min="9735" max="9735" width="9.5703125" style="160" customWidth="1"/>
    <col min="9736" max="9736" width="9.7109375" style="160" customWidth="1"/>
    <col min="9737" max="9737" width="9.85546875" style="160" customWidth="1"/>
    <col min="9738" max="9738" width="10" style="160" customWidth="1"/>
    <col min="9739" max="9739" width="10.7109375" style="160" customWidth="1"/>
    <col min="9740" max="9740" width="10.140625" style="160" customWidth="1"/>
    <col min="9741" max="9741" width="16.5703125" style="160" customWidth="1"/>
    <col min="9742" max="9742" width="11.140625" style="160" customWidth="1"/>
    <col min="9743" max="9743" width="9.28515625" style="160" customWidth="1"/>
    <col min="9744" max="9983" width="16.5703125" style="160"/>
    <col min="9984" max="9984" width="3.7109375" style="160" customWidth="1"/>
    <col min="9985" max="9985" width="10.42578125" style="160" customWidth="1"/>
    <col min="9986" max="9986" width="23.140625" style="160" customWidth="1"/>
    <col min="9987" max="9987" width="11" style="160" customWidth="1"/>
    <col min="9988" max="9988" width="8.85546875" style="160" customWidth="1"/>
    <col min="9989" max="9989" width="10.42578125" style="160" customWidth="1"/>
    <col min="9990" max="9990" width="8.5703125" style="160" customWidth="1"/>
    <col min="9991" max="9991" width="9.5703125" style="160" customWidth="1"/>
    <col min="9992" max="9992" width="9.7109375" style="160" customWidth="1"/>
    <col min="9993" max="9993" width="9.85546875" style="160" customWidth="1"/>
    <col min="9994" max="9994" width="10" style="160" customWidth="1"/>
    <col min="9995" max="9995" width="10.7109375" style="160" customWidth="1"/>
    <col min="9996" max="9996" width="10.140625" style="160" customWidth="1"/>
    <col min="9997" max="9997" width="16.5703125" style="160" customWidth="1"/>
    <col min="9998" max="9998" width="11.140625" style="160" customWidth="1"/>
    <col min="9999" max="9999" width="9.28515625" style="160" customWidth="1"/>
    <col min="10000" max="10239" width="16.5703125" style="160"/>
    <col min="10240" max="10240" width="3.7109375" style="160" customWidth="1"/>
    <col min="10241" max="10241" width="10.42578125" style="160" customWidth="1"/>
    <col min="10242" max="10242" width="23.140625" style="160" customWidth="1"/>
    <col min="10243" max="10243" width="11" style="160" customWidth="1"/>
    <col min="10244" max="10244" width="8.85546875" style="160" customWidth="1"/>
    <col min="10245" max="10245" width="10.42578125" style="160" customWidth="1"/>
    <col min="10246" max="10246" width="8.5703125" style="160" customWidth="1"/>
    <col min="10247" max="10247" width="9.5703125" style="160" customWidth="1"/>
    <col min="10248" max="10248" width="9.7109375" style="160" customWidth="1"/>
    <col min="10249" max="10249" width="9.85546875" style="160" customWidth="1"/>
    <col min="10250" max="10250" width="10" style="160" customWidth="1"/>
    <col min="10251" max="10251" width="10.7109375" style="160" customWidth="1"/>
    <col min="10252" max="10252" width="10.140625" style="160" customWidth="1"/>
    <col min="10253" max="10253" width="16.5703125" style="160" customWidth="1"/>
    <col min="10254" max="10254" width="11.140625" style="160" customWidth="1"/>
    <col min="10255" max="10255" width="9.28515625" style="160" customWidth="1"/>
    <col min="10256" max="10495" width="16.5703125" style="160"/>
    <col min="10496" max="10496" width="3.7109375" style="160" customWidth="1"/>
    <col min="10497" max="10497" width="10.42578125" style="160" customWidth="1"/>
    <col min="10498" max="10498" width="23.140625" style="160" customWidth="1"/>
    <col min="10499" max="10499" width="11" style="160" customWidth="1"/>
    <col min="10500" max="10500" width="8.85546875" style="160" customWidth="1"/>
    <col min="10501" max="10501" width="10.42578125" style="160" customWidth="1"/>
    <col min="10502" max="10502" width="8.5703125" style="160" customWidth="1"/>
    <col min="10503" max="10503" width="9.5703125" style="160" customWidth="1"/>
    <col min="10504" max="10504" width="9.7109375" style="160" customWidth="1"/>
    <col min="10505" max="10505" width="9.85546875" style="160" customWidth="1"/>
    <col min="10506" max="10506" width="10" style="160" customWidth="1"/>
    <col min="10507" max="10507" width="10.7109375" style="160" customWidth="1"/>
    <col min="10508" max="10508" width="10.140625" style="160" customWidth="1"/>
    <col min="10509" max="10509" width="16.5703125" style="160" customWidth="1"/>
    <col min="10510" max="10510" width="11.140625" style="160" customWidth="1"/>
    <col min="10511" max="10511" width="9.28515625" style="160" customWidth="1"/>
    <col min="10512" max="10751" width="16.5703125" style="160"/>
    <col min="10752" max="10752" width="3.7109375" style="160" customWidth="1"/>
    <col min="10753" max="10753" width="10.42578125" style="160" customWidth="1"/>
    <col min="10754" max="10754" width="23.140625" style="160" customWidth="1"/>
    <col min="10755" max="10755" width="11" style="160" customWidth="1"/>
    <col min="10756" max="10756" width="8.85546875" style="160" customWidth="1"/>
    <col min="10757" max="10757" width="10.42578125" style="160" customWidth="1"/>
    <col min="10758" max="10758" width="8.5703125" style="160" customWidth="1"/>
    <col min="10759" max="10759" width="9.5703125" style="160" customWidth="1"/>
    <col min="10760" max="10760" width="9.7109375" style="160" customWidth="1"/>
    <col min="10761" max="10761" width="9.85546875" style="160" customWidth="1"/>
    <col min="10762" max="10762" width="10" style="160" customWidth="1"/>
    <col min="10763" max="10763" width="10.7109375" style="160" customWidth="1"/>
    <col min="10764" max="10764" width="10.140625" style="160" customWidth="1"/>
    <col min="10765" max="10765" width="16.5703125" style="160" customWidth="1"/>
    <col min="10766" max="10766" width="11.140625" style="160" customWidth="1"/>
    <col min="10767" max="10767" width="9.28515625" style="160" customWidth="1"/>
    <col min="10768" max="11007" width="16.5703125" style="160"/>
    <col min="11008" max="11008" width="3.7109375" style="160" customWidth="1"/>
    <col min="11009" max="11009" width="10.42578125" style="160" customWidth="1"/>
    <col min="11010" max="11010" width="23.140625" style="160" customWidth="1"/>
    <col min="11011" max="11011" width="11" style="160" customWidth="1"/>
    <col min="11012" max="11012" width="8.85546875" style="160" customWidth="1"/>
    <col min="11013" max="11013" width="10.42578125" style="160" customWidth="1"/>
    <col min="11014" max="11014" width="8.5703125" style="160" customWidth="1"/>
    <col min="11015" max="11015" width="9.5703125" style="160" customWidth="1"/>
    <col min="11016" max="11016" width="9.7109375" style="160" customWidth="1"/>
    <col min="11017" max="11017" width="9.85546875" style="160" customWidth="1"/>
    <col min="11018" max="11018" width="10" style="160" customWidth="1"/>
    <col min="11019" max="11019" width="10.7109375" style="160" customWidth="1"/>
    <col min="11020" max="11020" width="10.140625" style="160" customWidth="1"/>
    <col min="11021" max="11021" width="16.5703125" style="160" customWidth="1"/>
    <col min="11022" max="11022" width="11.140625" style="160" customWidth="1"/>
    <col min="11023" max="11023" width="9.28515625" style="160" customWidth="1"/>
    <col min="11024" max="11263" width="16.5703125" style="160"/>
    <col min="11264" max="11264" width="3.7109375" style="160" customWidth="1"/>
    <col min="11265" max="11265" width="10.42578125" style="160" customWidth="1"/>
    <col min="11266" max="11266" width="23.140625" style="160" customWidth="1"/>
    <col min="11267" max="11267" width="11" style="160" customWidth="1"/>
    <col min="11268" max="11268" width="8.85546875" style="160" customWidth="1"/>
    <col min="11269" max="11269" width="10.42578125" style="160" customWidth="1"/>
    <col min="11270" max="11270" width="8.5703125" style="160" customWidth="1"/>
    <col min="11271" max="11271" width="9.5703125" style="160" customWidth="1"/>
    <col min="11272" max="11272" width="9.7109375" style="160" customWidth="1"/>
    <col min="11273" max="11273" width="9.85546875" style="160" customWidth="1"/>
    <col min="11274" max="11274" width="10" style="160" customWidth="1"/>
    <col min="11275" max="11275" width="10.7109375" style="160" customWidth="1"/>
    <col min="11276" max="11276" width="10.140625" style="160" customWidth="1"/>
    <col min="11277" max="11277" width="16.5703125" style="160" customWidth="1"/>
    <col min="11278" max="11278" width="11.140625" style="160" customWidth="1"/>
    <col min="11279" max="11279" width="9.28515625" style="160" customWidth="1"/>
    <col min="11280" max="11519" width="16.5703125" style="160"/>
    <col min="11520" max="11520" width="3.7109375" style="160" customWidth="1"/>
    <col min="11521" max="11521" width="10.42578125" style="160" customWidth="1"/>
    <col min="11522" max="11522" width="23.140625" style="160" customWidth="1"/>
    <col min="11523" max="11523" width="11" style="160" customWidth="1"/>
    <col min="11524" max="11524" width="8.85546875" style="160" customWidth="1"/>
    <col min="11525" max="11525" width="10.42578125" style="160" customWidth="1"/>
    <col min="11526" max="11526" width="8.5703125" style="160" customWidth="1"/>
    <col min="11527" max="11527" width="9.5703125" style="160" customWidth="1"/>
    <col min="11528" max="11528" width="9.7109375" style="160" customWidth="1"/>
    <col min="11529" max="11529" width="9.85546875" style="160" customWidth="1"/>
    <col min="11530" max="11530" width="10" style="160" customWidth="1"/>
    <col min="11531" max="11531" width="10.7109375" style="160" customWidth="1"/>
    <col min="11532" max="11532" width="10.140625" style="160" customWidth="1"/>
    <col min="11533" max="11533" width="16.5703125" style="160" customWidth="1"/>
    <col min="11534" max="11534" width="11.140625" style="160" customWidth="1"/>
    <col min="11535" max="11535" width="9.28515625" style="160" customWidth="1"/>
    <col min="11536" max="11775" width="16.5703125" style="160"/>
    <col min="11776" max="11776" width="3.7109375" style="160" customWidth="1"/>
    <col min="11777" max="11777" width="10.42578125" style="160" customWidth="1"/>
    <col min="11778" max="11778" width="23.140625" style="160" customWidth="1"/>
    <col min="11779" max="11779" width="11" style="160" customWidth="1"/>
    <col min="11780" max="11780" width="8.85546875" style="160" customWidth="1"/>
    <col min="11781" max="11781" width="10.42578125" style="160" customWidth="1"/>
    <col min="11782" max="11782" width="8.5703125" style="160" customWidth="1"/>
    <col min="11783" max="11783" width="9.5703125" style="160" customWidth="1"/>
    <col min="11784" max="11784" width="9.7109375" style="160" customWidth="1"/>
    <col min="11785" max="11785" width="9.85546875" style="160" customWidth="1"/>
    <col min="11786" max="11786" width="10" style="160" customWidth="1"/>
    <col min="11787" max="11787" width="10.7109375" style="160" customWidth="1"/>
    <col min="11788" max="11788" width="10.140625" style="160" customWidth="1"/>
    <col min="11789" max="11789" width="16.5703125" style="160" customWidth="1"/>
    <col min="11790" max="11790" width="11.140625" style="160" customWidth="1"/>
    <col min="11791" max="11791" width="9.28515625" style="160" customWidth="1"/>
    <col min="11792" max="12031" width="16.5703125" style="160"/>
    <col min="12032" max="12032" width="3.7109375" style="160" customWidth="1"/>
    <col min="12033" max="12033" width="10.42578125" style="160" customWidth="1"/>
    <col min="12034" max="12034" width="23.140625" style="160" customWidth="1"/>
    <col min="12035" max="12035" width="11" style="160" customWidth="1"/>
    <col min="12036" max="12036" width="8.85546875" style="160" customWidth="1"/>
    <col min="12037" max="12037" width="10.42578125" style="160" customWidth="1"/>
    <col min="12038" max="12038" width="8.5703125" style="160" customWidth="1"/>
    <col min="12039" max="12039" width="9.5703125" style="160" customWidth="1"/>
    <col min="12040" max="12040" width="9.7109375" style="160" customWidth="1"/>
    <col min="12041" max="12041" width="9.85546875" style="160" customWidth="1"/>
    <col min="12042" max="12042" width="10" style="160" customWidth="1"/>
    <col min="12043" max="12043" width="10.7109375" style="160" customWidth="1"/>
    <col min="12044" max="12044" width="10.140625" style="160" customWidth="1"/>
    <col min="12045" max="12045" width="16.5703125" style="160" customWidth="1"/>
    <col min="12046" max="12046" width="11.140625" style="160" customWidth="1"/>
    <col min="12047" max="12047" width="9.28515625" style="160" customWidth="1"/>
    <col min="12048" max="12287" width="16.5703125" style="160"/>
    <col min="12288" max="12288" width="3.7109375" style="160" customWidth="1"/>
    <col min="12289" max="12289" width="10.42578125" style="160" customWidth="1"/>
    <col min="12290" max="12290" width="23.140625" style="160" customWidth="1"/>
    <col min="12291" max="12291" width="11" style="160" customWidth="1"/>
    <col min="12292" max="12292" width="8.85546875" style="160" customWidth="1"/>
    <col min="12293" max="12293" width="10.42578125" style="160" customWidth="1"/>
    <col min="12294" max="12294" width="8.5703125" style="160" customWidth="1"/>
    <col min="12295" max="12295" width="9.5703125" style="160" customWidth="1"/>
    <col min="12296" max="12296" width="9.7109375" style="160" customWidth="1"/>
    <col min="12297" max="12297" width="9.85546875" style="160" customWidth="1"/>
    <col min="12298" max="12298" width="10" style="160" customWidth="1"/>
    <col min="12299" max="12299" width="10.7109375" style="160" customWidth="1"/>
    <col min="12300" max="12300" width="10.140625" style="160" customWidth="1"/>
    <col min="12301" max="12301" width="16.5703125" style="160" customWidth="1"/>
    <col min="12302" max="12302" width="11.140625" style="160" customWidth="1"/>
    <col min="12303" max="12303" width="9.28515625" style="160" customWidth="1"/>
    <col min="12304" max="12543" width="16.5703125" style="160"/>
    <col min="12544" max="12544" width="3.7109375" style="160" customWidth="1"/>
    <col min="12545" max="12545" width="10.42578125" style="160" customWidth="1"/>
    <col min="12546" max="12546" width="23.140625" style="160" customWidth="1"/>
    <col min="12547" max="12547" width="11" style="160" customWidth="1"/>
    <col min="12548" max="12548" width="8.85546875" style="160" customWidth="1"/>
    <col min="12549" max="12549" width="10.42578125" style="160" customWidth="1"/>
    <col min="12550" max="12550" width="8.5703125" style="160" customWidth="1"/>
    <col min="12551" max="12551" width="9.5703125" style="160" customWidth="1"/>
    <col min="12552" max="12552" width="9.7109375" style="160" customWidth="1"/>
    <col min="12553" max="12553" width="9.85546875" style="160" customWidth="1"/>
    <col min="12554" max="12554" width="10" style="160" customWidth="1"/>
    <col min="12555" max="12555" width="10.7109375" style="160" customWidth="1"/>
    <col min="12556" max="12556" width="10.140625" style="160" customWidth="1"/>
    <col min="12557" max="12557" width="16.5703125" style="160" customWidth="1"/>
    <col min="12558" max="12558" width="11.140625" style="160" customWidth="1"/>
    <col min="12559" max="12559" width="9.28515625" style="160" customWidth="1"/>
    <col min="12560" max="12799" width="16.5703125" style="160"/>
    <col min="12800" max="12800" width="3.7109375" style="160" customWidth="1"/>
    <col min="12801" max="12801" width="10.42578125" style="160" customWidth="1"/>
    <col min="12802" max="12802" width="23.140625" style="160" customWidth="1"/>
    <col min="12803" max="12803" width="11" style="160" customWidth="1"/>
    <col min="12804" max="12804" width="8.85546875" style="160" customWidth="1"/>
    <col min="12805" max="12805" width="10.42578125" style="160" customWidth="1"/>
    <col min="12806" max="12806" width="8.5703125" style="160" customWidth="1"/>
    <col min="12807" max="12807" width="9.5703125" style="160" customWidth="1"/>
    <col min="12808" max="12808" width="9.7109375" style="160" customWidth="1"/>
    <col min="12809" max="12809" width="9.85546875" style="160" customWidth="1"/>
    <col min="12810" max="12810" width="10" style="160" customWidth="1"/>
    <col min="12811" max="12811" width="10.7109375" style="160" customWidth="1"/>
    <col min="12812" max="12812" width="10.140625" style="160" customWidth="1"/>
    <col min="12813" max="12813" width="16.5703125" style="160" customWidth="1"/>
    <col min="12814" max="12814" width="11.140625" style="160" customWidth="1"/>
    <col min="12815" max="12815" width="9.28515625" style="160" customWidth="1"/>
    <col min="12816" max="13055" width="16.5703125" style="160"/>
    <col min="13056" max="13056" width="3.7109375" style="160" customWidth="1"/>
    <col min="13057" max="13057" width="10.42578125" style="160" customWidth="1"/>
    <col min="13058" max="13058" width="23.140625" style="160" customWidth="1"/>
    <col min="13059" max="13059" width="11" style="160" customWidth="1"/>
    <col min="13060" max="13060" width="8.85546875" style="160" customWidth="1"/>
    <col min="13061" max="13061" width="10.42578125" style="160" customWidth="1"/>
    <col min="13062" max="13062" width="8.5703125" style="160" customWidth="1"/>
    <col min="13063" max="13063" width="9.5703125" style="160" customWidth="1"/>
    <col min="13064" max="13064" width="9.7109375" style="160" customWidth="1"/>
    <col min="13065" max="13065" width="9.85546875" style="160" customWidth="1"/>
    <col min="13066" max="13066" width="10" style="160" customWidth="1"/>
    <col min="13067" max="13067" width="10.7109375" style="160" customWidth="1"/>
    <col min="13068" max="13068" width="10.140625" style="160" customWidth="1"/>
    <col min="13069" max="13069" width="16.5703125" style="160" customWidth="1"/>
    <col min="13070" max="13070" width="11.140625" style="160" customWidth="1"/>
    <col min="13071" max="13071" width="9.28515625" style="160" customWidth="1"/>
    <col min="13072" max="13311" width="16.5703125" style="160"/>
    <col min="13312" max="13312" width="3.7109375" style="160" customWidth="1"/>
    <col min="13313" max="13313" width="10.42578125" style="160" customWidth="1"/>
    <col min="13314" max="13314" width="23.140625" style="160" customWidth="1"/>
    <col min="13315" max="13315" width="11" style="160" customWidth="1"/>
    <col min="13316" max="13316" width="8.85546875" style="160" customWidth="1"/>
    <col min="13317" max="13317" width="10.42578125" style="160" customWidth="1"/>
    <col min="13318" max="13318" width="8.5703125" style="160" customWidth="1"/>
    <col min="13319" max="13319" width="9.5703125" style="160" customWidth="1"/>
    <col min="13320" max="13320" width="9.7109375" style="160" customWidth="1"/>
    <col min="13321" max="13321" width="9.85546875" style="160" customWidth="1"/>
    <col min="13322" max="13322" width="10" style="160" customWidth="1"/>
    <col min="13323" max="13323" width="10.7109375" style="160" customWidth="1"/>
    <col min="13324" max="13324" width="10.140625" style="160" customWidth="1"/>
    <col min="13325" max="13325" width="16.5703125" style="160" customWidth="1"/>
    <col min="13326" max="13326" width="11.140625" style="160" customWidth="1"/>
    <col min="13327" max="13327" width="9.28515625" style="160" customWidth="1"/>
    <col min="13328" max="13567" width="16.5703125" style="160"/>
    <col min="13568" max="13568" width="3.7109375" style="160" customWidth="1"/>
    <col min="13569" max="13569" width="10.42578125" style="160" customWidth="1"/>
    <col min="13570" max="13570" width="23.140625" style="160" customWidth="1"/>
    <col min="13571" max="13571" width="11" style="160" customWidth="1"/>
    <col min="13572" max="13572" width="8.85546875" style="160" customWidth="1"/>
    <col min="13573" max="13573" width="10.42578125" style="160" customWidth="1"/>
    <col min="13574" max="13574" width="8.5703125" style="160" customWidth="1"/>
    <col min="13575" max="13575" width="9.5703125" style="160" customWidth="1"/>
    <col min="13576" max="13576" width="9.7109375" style="160" customWidth="1"/>
    <col min="13577" max="13577" width="9.85546875" style="160" customWidth="1"/>
    <col min="13578" max="13578" width="10" style="160" customWidth="1"/>
    <col min="13579" max="13579" width="10.7109375" style="160" customWidth="1"/>
    <col min="13580" max="13580" width="10.140625" style="160" customWidth="1"/>
    <col min="13581" max="13581" width="16.5703125" style="160" customWidth="1"/>
    <col min="13582" max="13582" width="11.140625" style="160" customWidth="1"/>
    <col min="13583" max="13583" width="9.28515625" style="160" customWidth="1"/>
    <col min="13584" max="13823" width="16.5703125" style="160"/>
    <col min="13824" max="13824" width="3.7109375" style="160" customWidth="1"/>
    <col min="13825" max="13825" width="10.42578125" style="160" customWidth="1"/>
    <col min="13826" max="13826" width="23.140625" style="160" customWidth="1"/>
    <col min="13827" max="13827" width="11" style="160" customWidth="1"/>
    <col min="13828" max="13828" width="8.85546875" style="160" customWidth="1"/>
    <col min="13829" max="13829" width="10.42578125" style="160" customWidth="1"/>
    <col min="13830" max="13830" width="8.5703125" style="160" customWidth="1"/>
    <col min="13831" max="13831" width="9.5703125" style="160" customWidth="1"/>
    <col min="13832" max="13832" width="9.7109375" style="160" customWidth="1"/>
    <col min="13833" max="13833" width="9.85546875" style="160" customWidth="1"/>
    <col min="13834" max="13834" width="10" style="160" customWidth="1"/>
    <col min="13835" max="13835" width="10.7109375" style="160" customWidth="1"/>
    <col min="13836" max="13836" width="10.140625" style="160" customWidth="1"/>
    <col min="13837" max="13837" width="16.5703125" style="160" customWidth="1"/>
    <col min="13838" max="13838" width="11.140625" style="160" customWidth="1"/>
    <col min="13839" max="13839" width="9.28515625" style="160" customWidth="1"/>
    <col min="13840" max="14079" width="16.5703125" style="160"/>
    <col min="14080" max="14080" width="3.7109375" style="160" customWidth="1"/>
    <col min="14081" max="14081" width="10.42578125" style="160" customWidth="1"/>
    <col min="14082" max="14082" width="23.140625" style="160" customWidth="1"/>
    <col min="14083" max="14083" width="11" style="160" customWidth="1"/>
    <col min="14084" max="14084" width="8.85546875" style="160" customWidth="1"/>
    <col min="14085" max="14085" width="10.42578125" style="160" customWidth="1"/>
    <col min="14086" max="14086" width="8.5703125" style="160" customWidth="1"/>
    <col min="14087" max="14087" width="9.5703125" style="160" customWidth="1"/>
    <col min="14088" max="14088" width="9.7109375" style="160" customWidth="1"/>
    <col min="14089" max="14089" width="9.85546875" style="160" customWidth="1"/>
    <col min="14090" max="14090" width="10" style="160" customWidth="1"/>
    <col min="14091" max="14091" width="10.7109375" style="160" customWidth="1"/>
    <col min="14092" max="14092" width="10.140625" style="160" customWidth="1"/>
    <col min="14093" max="14093" width="16.5703125" style="160" customWidth="1"/>
    <col min="14094" max="14094" width="11.140625" style="160" customWidth="1"/>
    <col min="14095" max="14095" width="9.28515625" style="160" customWidth="1"/>
    <col min="14096" max="14335" width="16.5703125" style="160"/>
    <col min="14336" max="14336" width="3.7109375" style="160" customWidth="1"/>
    <col min="14337" max="14337" width="10.42578125" style="160" customWidth="1"/>
    <col min="14338" max="14338" width="23.140625" style="160" customWidth="1"/>
    <col min="14339" max="14339" width="11" style="160" customWidth="1"/>
    <col min="14340" max="14340" width="8.85546875" style="160" customWidth="1"/>
    <col min="14341" max="14341" width="10.42578125" style="160" customWidth="1"/>
    <col min="14342" max="14342" width="8.5703125" style="160" customWidth="1"/>
    <col min="14343" max="14343" width="9.5703125" style="160" customWidth="1"/>
    <col min="14344" max="14344" width="9.7109375" style="160" customWidth="1"/>
    <col min="14345" max="14345" width="9.85546875" style="160" customWidth="1"/>
    <col min="14346" max="14346" width="10" style="160" customWidth="1"/>
    <col min="14347" max="14347" width="10.7109375" style="160" customWidth="1"/>
    <col min="14348" max="14348" width="10.140625" style="160" customWidth="1"/>
    <col min="14349" max="14349" width="16.5703125" style="160" customWidth="1"/>
    <col min="14350" max="14350" width="11.140625" style="160" customWidth="1"/>
    <col min="14351" max="14351" width="9.28515625" style="160" customWidth="1"/>
    <col min="14352" max="14591" width="16.5703125" style="160"/>
    <col min="14592" max="14592" width="3.7109375" style="160" customWidth="1"/>
    <col min="14593" max="14593" width="10.42578125" style="160" customWidth="1"/>
    <col min="14594" max="14594" width="23.140625" style="160" customWidth="1"/>
    <col min="14595" max="14595" width="11" style="160" customWidth="1"/>
    <col min="14596" max="14596" width="8.85546875" style="160" customWidth="1"/>
    <col min="14597" max="14597" width="10.42578125" style="160" customWidth="1"/>
    <col min="14598" max="14598" width="8.5703125" style="160" customWidth="1"/>
    <col min="14599" max="14599" width="9.5703125" style="160" customWidth="1"/>
    <col min="14600" max="14600" width="9.7109375" style="160" customWidth="1"/>
    <col min="14601" max="14601" width="9.85546875" style="160" customWidth="1"/>
    <col min="14602" max="14602" width="10" style="160" customWidth="1"/>
    <col min="14603" max="14603" width="10.7109375" style="160" customWidth="1"/>
    <col min="14604" max="14604" width="10.140625" style="160" customWidth="1"/>
    <col min="14605" max="14605" width="16.5703125" style="160" customWidth="1"/>
    <col min="14606" max="14606" width="11.140625" style="160" customWidth="1"/>
    <col min="14607" max="14607" width="9.28515625" style="160" customWidth="1"/>
    <col min="14608" max="14847" width="16.5703125" style="160"/>
    <col min="14848" max="14848" width="3.7109375" style="160" customWidth="1"/>
    <col min="14849" max="14849" width="10.42578125" style="160" customWidth="1"/>
    <col min="14850" max="14850" width="23.140625" style="160" customWidth="1"/>
    <col min="14851" max="14851" width="11" style="160" customWidth="1"/>
    <col min="14852" max="14852" width="8.85546875" style="160" customWidth="1"/>
    <col min="14853" max="14853" width="10.42578125" style="160" customWidth="1"/>
    <col min="14854" max="14854" width="8.5703125" style="160" customWidth="1"/>
    <col min="14855" max="14855" width="9.5703125" style="160" customWidth="1"/>
    <col min="14856" max="14856" width="9.7109375" style="160" customWidth="1"/>
    <col min="14857" max="14857" width="9.85546875" style="160" customWidth="1"/>
    <col min="14858" max="14858" width="10" style="160" customWidth="1"/>
    <col min="14859" max="14859" width="10.7109375" style="160" customWidth="1"/>
    <col min="14860" max="14860" width="10.140625" style="160" customWidth="1"/>
    <col min="14861" max="14861" width="16.5703125" style="160" customWidth="1"/>
    <col min="14862" max="14862" width="11.140625" style="160" customWidth="1"/>
    <col min="14863" max="14863" width="9.28515625" style="160" customWidth="1"/>
    <col min="14864" max="15103" width="16.5703125" style="160"/>
    <col min="15104" max="15104" width="3.7109375" style="160" customWidth="1"/>
    <col min="15105" max="15105" width="10.42578125" style="160" customWidth="1"/>
    <col min="15106" max="15106" width="23.140625" style="160" customWidth="1"/>
    <col min="15107" max="15107" width="11" style="160" customWidth="1"/>
    <col min="15108" max="15108" width="8.85546875" style="160" customWidth="1"/>
    <col min="15109" max="15109" width="10.42578125" style="160" customWidth="1"/>
    <col min="15110" max="15110" width="8.5703125" style="160" customWidth="1"/>
    <col min="15111" max="15111" width="9.5703125" style="160" customWidth="1"/>
    <col min="15112" max="15112" width="9.7109375" style="160" customWidth="1"/>
    <col min="15113" max="15113" width="9.85546875" style="160" customWidth="1"/>
    <col min="15114" max="15114" width="10" style="160" customWidth="1"/>
    <col min="15115" max="15115" width="10.7109375" style="160" customWidth="1"/>
    <col min="15116" max="15116" width="10.140625" style="160" customWidth="1"/>
    <col min="15117" max="15117" width="16.5703125" style="160" customWidth="1"/>
    <col min="15118" max="15118" width="11.140625" style="160" customWidth="1"/>
    <col min="15119" max="15119" width="9.28515625" style="160" customWidth="1"/>
    <col min="15120" max="15359" width="16.5703125" style="160"/>
    <col min="15360" max="15360" width="3.7109375" style="160" customWidth="1"/>
    <col min="15361" max="15361" width="10.42578125" style="160" customWidth="1"/>
    <col min="15362" max="15362" width="23.140625" style="160" customWidth="1"/>
    <col min="15363" max="15363" width="11" style="160" customWidth="1"/>
    <col min="15364" max="15364" width="8.85546875" style="160" customWidth="1"/>
    <col min="15365" max="15365" width="10.42578125" style="160" customWidth="1"/>
    <col min="15366" max="15366" width="8.5703125" style="160" customWidth="1"/>
    <col min="15367" max="15367" width="9.5703125" style="160" customWidth="1"/>
    <col min="15368" max="15368" width="9.7109375" style="160" customWidth="1"/>
    <col min="15369" max="15369" width="9.85546875" style="160" customWidth="1"/>
    <col min="15370" max="15370" width="10" style="160" customWidth="1"/>
    <col min="15371" max="15371" width="10.7109375" style="160" customWidth="1"/>
    <col min="15372" max="15372" width="10.140625" style="160" customWidth="1"/>
    <col min="15373" max="15373" width="16.5703125" style="160" customWidth="1"/>
    <col min="15374" max="15374" width="11.140625" style="160" customWidth="1"/>
    <col min="15375" max="15375" width="9.28515625" style="160" customWidth="1"/>
    <col min="15376" max="15615" width="16.5703125" style="160"/>
    <col min="15616" max="15616" width="3.7109375" style="160" customWidth="1"/>
    <col min="15617" max="15617" width="10.42578125" style="160" customWidth="1"/>
    <col min="15618" max="15618" width="23.140625" style="160" customWidth="1"/>
    <col min="15619" max="15619" width="11" style="160" customWidth="1"/>
    <col min="15620" max="15620" width="8.85546875" style="160" customWidth="1"/>
    <col min="15621" max="15621" width="10.42578125" style="160" customWidth="1"/>
    <col min="15622" max="15622" width="8.5703125" style="160" customWidth="1"/>
    <col min="15623" max="15623" width="9.5703125" style="160" customWidth="1"/>
    <col min="15624" max="15624" width="9.7109375" style="160" customWidth="1"/>
    <col min="15625" max="15625" width="9.85546875" style="160" customWidth="1"/>
    <col min="15626" max="15626" width="10" style="160" customWidth="1"/>
    <col min="15627" max="15627" width="10.7109375" style="160" customWidth="1"/>
    <col min="15628" max="15628" width="10.140625" style="160" customWidth="1"/>
    <col min="15629" max="15629" width="16.5703125" style="160" customWidth="1"/>
    <col min="15630" max="15630" width="11.140625" style="160" customWidth="1"/>
    <col min="15631" max="15631" width="9.28515625" style="160" customWidth="1"/>
    <col min="15632" max="15871" width="16.5703125" style="160"/>
    <col min="15872" max="15872" width="3.7109375" style="160" customWidth="1"/>
    <col min="15873" max="15873" width="10.42578125" style="160" customWidth="1"/>
    <col min="15874" max="15874" width="23.140625" style="160" customWidth="1"/>
    <col min="15875" max="15875" width="11" style="160" customWidth="1"/>
    <col min="15876" max="15876" width="8.85546875" style="160" customWidth="1"/>
    <col min="15877" max="15877" width="10.42578125" style="160" customWidth="1"/>
    <col min="15878" max="15878" width="8.5703125" style="160" customWidth="1"/>
    <col min="15879" max="15879" width="9.5703125" style="160" customWidth="1"/>
    <col min="15880" max="15880" width="9.7109375" style="160" customWidth="1"/>
    <col min="15881" max="15881" width="9.85546875" style="160" customWidth="1"/>
    <col min="15882" max="15882" width="10" style="160" customWidth="1"/>
    <col min="15883" max="15883" width="10.7109375" style="160" customWidth="1"/>
    <col min="15884" max="15884" width="10.140625" style="160" customWidth="1"/>
    <col min="15885" max="15885" width="16.5703125" style="160" customWidth="1"/>
    <col min="15886" max="15886" width="11.140625" style="160" customWidth="1"/>
    <col min="15887" max="15887" width="9.28515625" style="160" customWidth="1"/>
    <col min="15888" max="16127" width="16.5703125" style="160"/>
    <col min="16128" max="16128" width="3.7109375" style="160" customWidth="1"/>
    <col min="16129" max="16129" width="10.42578125" style="160" customWidth="1"/>
    <col min="16130" max="16130" width="23.140625" style="160" customWidth="1"/>
    <col min="16131" max="16131" width="11" style="160" customWidth="1"/>
    <col min="16132" max="16132" width="8.85546875" style="160" customWidth="1"/>
    <col min="16133" max="16133" width="10.42578125" style="160" customWidth="1"/>
    <col min="16134" max="16134" width="8.5703125" style="160" customWidth="1"/>
    <col min="16135" max="16135" width="9.5703125" style="160" customWidth="1"/>
    <col min="16136" max="16136" width="9.7109375" style="160" customWidth="1"/>
    <col min="16137" max="16137" width="9.85546875" style="160" customWidth="1"/>
    <col min="16138" max="16138" width="10" style="160" customWidth="1"/>
    <col min="16139" max="16139" width="10.7109375" style="160" customWidth="1"/>
    <col min="16140" max="16140" width="10.140625" style="160" customWidth="1"/>
    <col min="16141" max="16141" width="16.5703125" style="160" customWidth="1"/>
    <col min="16142" max="16142" width="11.140625" style="160" customWidth="1"/>
    <col min="16143" max="16143" width="9.28515625" style="160" customWidth="1"/>
    <col min="16144" max="16384" width="16.5703125" style="160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61" customFormat="1" ht="36" customHeight="1" x14ac:dyDescent="0.25">
      <c r="B5" s="225" t="s">
        <v>210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7" s="161" customFormat="1" ht="15" customHeight="1" x14ac:dyDescent="0.25">
      <c r="B6" s="230" t="s">
        <v>48</v>
      </c>
      <c r="C6" s="231" t="s">
        <v>176</v>
      </c>
      <c r="D6" s="231"/>
      <c r="E6" s="232" t="s">
        <v>211</v>
      </c>
      <c r="F6" s="232"/>
      <c r="G6" s="231" t="s">
        <v>177</v>
      </c>
      <c r="H6" s="231"/>
      <c r="I6" s="232" t="s">
        <v>178</v>
      </c>
      <c r="J6" s="232"/>
      <c r="K6" s="231" t="s">
        <v>179</v>
      </c>
      <c r="L6" s="231"/>
    </row>
    <row r="7" spans="2:17" s="161" customFormat="1" ht="30" customHeight="1" x14ac:dyDescent="0.25">
      <c r="B7" s="230"/>
      <c r="C7" s="61" t="s">
        <v>277</v>
      </c>
      <c r="D7" s="94" t="s">
        <v>212</v>
      </c>
      <c r="E7" s="40" t="s">
        <v>277</v>
      </c>
      <c r="F7" s="163" t="s">
        <v>212</v>
      </c>
      <c r="G7" s="42" t="s">
        <v>277</v>
      </c>
      <c r="H7" s="94" t="s">
        <v>212</v>
      </c>
      <c r="I7" s="40" t="s">
        <v>277</v>
      </c>
      <c r="J7" s="163" t="s">
        <v>212</v>
      </c>
      <c r="K7" s="42" t="s">
        <v>277</v>
      </c>
      <c r="L7" s="94" t="s">
        <v>212</v>
      </c>
    </row>
    <row r="8" spans="2:17" ht="15" customHeight="1" x14ac:dyDescent="0.25">
      <c r="B8" s="174" t="s">
        <v>27</v>
      </c>
      <c r="C8" s="175">
        <v>43044</v>
      </c>
      <c r="D8" s="54">
        <v>0.35370102550617932</v>
      </c>
      <c r="E8" s="176">
        <v>29534</v>
      </c>
      <c r="F8" s="177">
        <v>0.40657479935573576</v>
      </c>
      <c r="G8" s="175">
        <v>13474</v>
      </c>
      <c r="H8" s="54">
        <v>0.28223120588173689</v>
      </c>
      <c r="I8" s="176">
        <v>22</v>
      </c>
      <c r="J8" s="178">
        <v>4.1587901701323253E-2</v>
      </c>
      <c r="K8" s="175">
        <v>14</v>
      </c>
      <c r="L8" s="54">
        <v>1.7834394904458598E-2</v>
      </c>
      <c r="M8" s="179"/>
      <c r="N8" s="179"/>
    </row>
    <row r="9" spans="2:17" ht="15" customHeight="1" x14ac:dyDescent="0.25">
      <c r="B9" s="174" t="s">
        <v>180</v>
      </c>
      <c r="C9" s="175">
        <v>17</v>
      </c>
      <c r="D9" s="54">
        <v>1.3969234814620036E-4</v>
      </c>
      <c r="E9" s="176">
        <v>0</v>
      </c>
      <c r="F9" s="180">
        <v>0</v>
      </c>
      <c r="G9" s="175">
        <v>0</v>
      </c>
      <c r="H9" s="181">
        <v>0</v>
      </c>
      <c r="I9" s="176">
        <v>0</v>
      </c>
      <c r="J9" s="182" t="s">
        <v>86</v>
      </c>
      <c r="K9" s="175">
        <v>17</v>
      </c>
      <c r="L9" s="54">
        <v>2.1656050955414011E-2</v>
      </c>
      <c r="M9" s="179"/>
      <c r="N9" s="179"/>
    </row>
    <row r="10" spans="2:17" ht="15" customHeight="1" x14ac:dyDescent="0.25">
      <c r="B10" s="174" t="s">
        <v>181</v>
      </c>
      <c r="C10" s="175">
        <v>116</v>
      </c>
      <c r="D10" s="54">
        <v>9.5319484617407307E-4</v>
      </c>
      <c r="E10" s="176">
        <v>18</v>
      </c>
      <c r="F10" s="177">
        <v>2.4779394556792995E-4</v>
      </c>
      <c r="G10" s="175">
        <v>24</v>
      </c>
      <c r="H10" s="54">
        <v>5.027125531513793E-4</v>
      </c>
      <c r="I10" s="176">
        <v>0</v>
      </c>
      <c r="J10" s="182" t="s">
        <v>86</v>
      </c>
      <c r="K10" s="175">
        <v>74</v>
      </c>
      <c r="L10" s="54">
        <v>9.4267515923566886E-2</v>
      </c>
      <c r="M10" s="179"/>
      <c r="N10" s="179"/>
    </row>
    <row r="11" spans="2:17" ht="15" customHeight="1" x14ac:dyDescent="0.25">
      <c r="B11" s="174" t="s">
        <v>28</v>
      </c>
      <c r="C11" s="175">
        <v>36641</v>
      </c>
      <c r="D11" s="54">
        <v>0.30108631343676046</v>
      </c>
      <c r="E11" s="176">
        <v>15533</v>
      </c>
      <c r="F11" s="177">
        <v>0.21383240869481424</v>
      </c>
      <c r="G11" s="175">
        <v>21088</v>
      </c>
      <c r="H11" s="54">
        <v>0.44171676336901194</v>
      </c>
      <c r="I11" s="176">
        <v>0</v>
      </c>
      <c r="J11" s="182" t="s">
        <v>86</v>
      </c>
      <c r="K11" s="175">
        <v>20</v>
      </c>
      <c r="L11" s="54">
        <v>2.5477707006369428E-2</v>
      </c>
      <c r="M11" s="179"/>
      <c r="N11" s="179"/>
    </row>
    <row r="12" spans="2:17" ht="15" customHeight="1" x14ac:dyDescent="0.25">
      <c r="B12" s="174" t="s">
        <v>213</v>
      </c>
      <c r="C12" s="175">
        <v>266</v>
      </c>
      <c r="D12" s="54">
        <v>2.185774388640547E-3</v>
      </c>
      <c r="E12" s="176">
        <v>234</v>
      </c>
      <c r="F12" s="180">
        <v>0</v>
      </c>
      <c r="G12" s="175">
        <v>0</v>
      </c>
      <c r="H12" s="181">
        <v>0</v>
      </c>
      <c r="I12" s="176">
        <v>0</v>
      </c>
      <c r="J12" s="182" t="s">
        <v>86</v>
      </c>
      <c r="K12" s="175">
        <v>32</v>
      </c>
      <c r="L12" s="54">
        <v>4.0764331210191081E-2</v>
      </c>
      <c r="M12" s="179"/>
      <c r="N12" s="179"/>
    </row>
    <row r="13" spans="2:17" ht="15" customHeight="1" x14ac:dyDescent="0.25">
      <c r="B13" s="174" t="s">
        <v>183</v>
      </c>
      <c r="C13" s="175">
        <v>1028</v>
      </c>
      <c r="D13" s="54">
        <v>8.447278464370234E-3</v>
      </c>
      <c r="E13" s="176">
        <v>986</v>
      </c>
      <c r="F13" s="177">
        <v>1.357360168499883E-2</v>
      </c>
      <c r="G13" s="175">
        <v>30</v>
      </c>
      <c r="H13" s="54">
        <v>6.2839069143922417E-4</v>
      </c>
      <c r="I13" s="176">
        <v>0</v>
      </c>
      <c r="J13" s="182" t="s">
        <v>86</v>
      </c>
      <c r="K13" s="175">
        <v>12</v>
      </c>
      <c r="L13" s="54">
        <v>1.5286624203821656E-2</v>
      </c>
      <c r="M13" s="179"/>
      <c r="N13" s="179"/>
    </row>
    <row r="14" spans="2:17" ht="15" customHeight="1" x14ac:dyDescent="0.25">
      <c r="B14" s="174" t="s">
        <v>184</v>
      </c>
      <c r="C14" s="175">
        <v>43</v>
      </c>
      <c r="D14" s="54">
        <v>3.5333946884038919E-4</v>
      </c>
      <c r="E14" s="176">
        <v>0</v>
      </c>
      <c r="F14" s="180">
        <v>4</v>
      </c>
      <c r="G14" s="175">
        <v>4</v>
      </c>
      <c r="H14" s="181">
        <v>0</v>
      </c>
      <c r="I14" s="176">
        <v>0</v>
      </c>
      <c r="J14" s="182" t="s">
        <v>86</v>
      </c>
      <c r="K14" s="175">
        <v>39</v>
      </c>
      <c r="L14" s="54">
        <v>4.9681528662420385E-2</v>
      </c>
      <c r="M14" s="179"/>
      <c r="N14" s="179"/>
      <c r="O14" s="179"/>
      <c r="P14" s="179"/>
      <c r="Q14" s="179"/>
    </row>
    <row r="15" spans="2:17" ht="15" customHeight="1" x14ac:dyDescent="0.25">
      <c r="B15" s="174" t="s">
        <v>185</v>
      </c>
      <c r="C15" s="175">
        <v>205</v>
      </c>
      <c r="D15" s="54">
        <v>1.684525374704181E-3</v>
      </c>
      <c r="E15" s="176">
        <v>46</v>
      </c>
      <c r="F15" s="177">
        <v>6.3325119422915428E-4</v>
      </c>
      <c r="G15" s="175">
        <v>16</v>
      </c>
      <c r="H15" s="54">
        <v>3.3514170210091957E-4</v>
      </c>
      <c r="I15" s="176">
        <v>108</v>
      </c>
      <c r="J15" s="178">
        <v>0.20415879017013233</v>
      </c>
      <c r="K15" s="175">
        <v>35</v>
      </c>
      <c r="L15" s="54">
        <v>4.4585987261146494E-2</v>
      </c>
      <c r="M15" s="179"/>
      <c r="N15" s="179"/>
      <c r="O15" s="179"/>
      <c r="P15" s="179"/>
      <c r="Q15" s="179"/>
    </row>
    <row r="16" spans="2:17" ht="15" customHeight="1" x14ac:dyDescent="0.25">
      <c r="B16" s="174" t="s">
        <v>186</v>
      </c>
      <c r="C16" s="175">
        <v>1372</v>
      </c>
      <c r="D16" s="54">
        <v>1.1273994215093347E-2</v>
      </c>
      <c r="E16" s="176">
        <v>907</v>
      </c>
      <c r="F16" s="177">
        <v>1.2486061590561804E-2</v>
      </c>
      <c r="G16" s="175">
        <v>370</v>
      </c>
      <c r="H16" s="54">
        <v>7.7501518610837644E-3</v>
      </c>
      <c r="I16" s="176">
        <v>38</v>
      </c>
      <c r="J16" s="178">
        <v>7.1833648393194713E-2</v>
      </c>
      <c r="K16" s="175">
        <v>57</v>
      </c>
      <c r="L16" s="54">
        <v>7.2611464968152864E-2</v>
      </c>
      <c r="M16" s="179"/>
      <c r="N16" s="179"/>
      <c r="O16" s="179"/>
      <c r="P16" s="179"/>
      <c r="Q16" s="179"/>
    </row>
    <row r="17" spans="2:17" ht="15" customHeight="1" x14ac:dyDescent="0.25">
      <c r="B17" s="174" t="s">
        <v>214</v>
      </c>
      <c r="C17" s="175">
        <v>4</v>
      </c>
      <c r="D17" s="54">
        <v>3.286878779910597E-5</v>
      </c>
      <c r="E17" s="176">
        <v>0</v>
      </c>
      <c r="F17" s="180">
        <v>0</v>
      </c>
      <c r="G17" s="175">
        <v>0</v>
      </c>
      <c r="H17" s="181">
        <v>0</v>
      </c>
      <c r="I17" s="176">
        <v>0</v>
      </c>
      <c r="J17" s="182" t="s">
        <v>86</v>
      </c>
      <c r="K17" s="175">
        <v>4</v>
      </c>
      <c r="L17" s="54">
        <v>5.0955414012738851E-3</v>
      </c>
      <c r="M17" s="179"/>
      <c r="N17" s="179"/>
      <c r="O17" s="179"/>
      <c r="P17" s="179"/>
      <c r="Q17" s="179"/>
    </row>
    <row r="18" spans="2:17" ht="15" customHeight="1" x14ac:dyDescent="0.25">
      <c r="B18" s="174" t="s">
        <v>215</v>
      </c>
      <c r="C18" s="175">
        <v>2313</v>
      </c>
      <c r="D18" s="54">
        <v>1.9006376544833028E-2</v>
      </c>
      <c r="E18" s="176">
        <v>2261</v>
      </c>
      <c r="F18" s="177">
        <v>3.112567282939387E-2</v>
      </c>
      <c r="G18" s="175">
        <v>0</v>
      </c>
      <c r="H18" s="54">
        <v>0</v>
      </c>
      <c r="I18" s="176">
        <v>15</v>
      </c>
      <c r="J18" s="178">
        <v>2.835538752362949E-2</v>
      </c>
      <c r="K18" s="175">
        <v>37</v>
      </c>
      <c r="L18" s="54">
        <v>4.7133757961783443E-2</v>
      </c>
      <c r="M18" s="179"/>
      <c r="N18" s="179"/>
      <c r="O18" s="179"/>
      <c r="P18" s="179"/>
      <c r="Q18" s="179"/>
    </row>
    <row r="19" spans="2:17" ht="15" customHeight="1" x14ac:dyDescent="0.25">
      <c r="B19" s="174" t="s">
        <v>216</v>
      </c>
      <c r="C19" s="175">
        <v>76</v>
      </c>
      <c r="D19" s="54">
        <v>6.245069681830134E-4</v>
      </c>
      <c r="E19" s="176">
        <v>0</v>
      </c>
      <c r="F19" s="180">
        <v>0</v>
      </c>
      <c r="G19" s="175">
        <v>0</v>
      </c>
      <c r="H19" s="183" t="s">
        <v>86</v>
      </c>
      <c r="I19" s="176">
        <v>65</v>
      </c>
      <c r="J19" s="178">
        <v>0.12287334593572778</v>
      </c>
      <c r="K19" s="175">
        <v>11</v>
      </c>
      <c r="L19" s="54">
        <v>1.4012738853503185E-2</v>
      </c>
      <c r="M19" s="179"/>
      <c r="N19" s="179"/>
      <c r="O19" s="179"/>
      <c r="P19" s="179"/>
      <c r="Q19" s="179"/>
    </row>
    <row r="20" spans="2:17" ht="15" customHeight="1" x14ac:dyDescent="0.25">
      <c r="B20" s="174" t="s">
        <v>190</v>
      </c>
      <c r="C20" s="175">
        <v>110</v>
      </c>
      <c r="D20" s="54">
        <v>9.0389166447541413E-4</v>
      </c>
      <c r="E20" s="176">
        <v>16</v>
      </c>
      <c r="F20" s="180">
        <v>0</v>
      </c>
      <c r="G20" s="175">
        <v>0</v>
      </c>
      <c r="H20" s="183" t="s">
        <v>86</v>
      </c>
      <c r="I20" s="176">
        <v>0</v>
      </c>
      <c r="J20" s="182" t="s">
        <v>86</v>
      </c>
      <c r="K20" s="175">
        <v>94</v>
      </c>
      <c r="L20" s="54">
        <v>0.11974522292993631</v>
      </c>
      <c r="M20" s="179"/>
      <c r="N20" s="179"/>
      <c r="O20" s="179"/>
      <c r="P20" s="179"/>
      <c r="Q20" s="179"/>
    </row>
    <row r="21" spans="2:17" ht="15" customHeight="1" x14ac:dyDescent="0.25">
      <c r="B21" s="174" t="s">
        <v>217</v>
      </c>
      <c r="C21" s="175">
        <v>1039</v>
      </c>
      <c r="D21" s="54">
        <v>8.5376676308177753E-3</v>
      </c>
      <c r="E21" s="176">
        <v>750</v>
      </c>
      <c r="F21" s="177">
        <v>1.0324747731997081E-2</v>
      </c>
      <c r="G21" s="175">
        <v>222</v>
      </c>
      <c r="H21" s="54">
        <v>4.6500911166502583E-3</v>
      </c>
      <c r="I21" s="176">
        <v>22</v>
      </c>
      <c r="J21" s="178">
        <v>4.1587901701323253E-2</v>
      </c>
      <c r="K21" s="175">
        <v>45</v>
      </c>
      <c r="L21" s="54">
        <v>5.7324840764331211E-2</v>
      </c>
      <c r="M21" s="179"/>
      <c r="N21" s="179"/>
      <c r="O21" s="179"/>
      <c r="P21" s="179"/>
      <c r="Q21" s="179"/>
    </row>
    <row r="22" spans="2:17" ht="15" customHeight="1" x14ac:dyDescent="0.25">
      <c r="B22" s="174" t="s">
        <v>218</v>
      </c>
      <c r="C22" s="175">
        <v>26</v>
      </c>
      <c r="D22" s="54">
        <v>2.136471206941888E-4</v>
      </c>
      <c r="E22" s="176">
        <v>0</v>
      </c>
      <c r="F22" s="180">
        <v>0</v>
      </c>
      <c r="G22" s="175">
        <v>0</v>
      </c>
      <c r="H22" s="183" t="s">
        <v>86</v>
      </c>
      <c r="I22" s="176">
        <v>0</v>
      </c>
      <c r="J22" s="182" t="s">
        <v>86</v>
      </c>
      <c r="K22" s="175">
        <v>26</v>
      </c>
      <c r="L22" s="54">
        <v>3.3121019108280254E-2</v>
      </c>
      <c r="M22" s="179"/>
      <c r="N22" s="179"/>
      <c r="O22" s="179"/>
      <c r="P22" s="179"/>
      <c r="Q22" s="179"/>
    </row>
    <row r="23" spans="2:17" ht="15" customHeight="1" x14ac:dyDescent="0.25">
      <c r="B23" s="174" t="s">
        <v>219</v>
      </c>
      <c r="C23" s="175">
        <v>155</v>
      </c>
      <c r="D23" s="54">
        <v>1.2736655272153562E-3</v>
      </c>
      <c r="E23" s="176">
        <v>67</v>
      </c>
      <c r="F23" s="177">
        <v>9.2234413072507266E-4</v>
      </c>
      <c r="G23" s="175">
        <v>34</v>
      </c>
      <c r="H23" s="54">
        <v>7.1217611696445398E-4</v>
      </c>
      <c r="I23" s="176">
        <v>28</v>
      </c>
      <c r="J23" s="178">
        <v>5.2930056710775046E-2</v>
      </c>
      <c r="K23" s="175">
        <v>26</v>
      </c>
      <c r="L23" s="54">
        <v>3.3121019108280254E-2</v>
      </c>
      <c r="M23" s="179"/>
      <c r="N23" s="179"/>
      <c r="O23" s="179"/>
      <c r="P23" s="179"/>
      <c r="Q23" s="179"/>
    </row>
    <row r="24" spans="2:17" ht="15" customHeight="1" x14ac:dyDescent="0.25">
      <c r="B24" s="174" t="s">
        <v>29</v>
      </c>
      <c r="C24" s="175">
        <v>19304</v>
      </c>
      <c r="D24" s="54">
        <v>0.1586247699184854</v>
      </c>
      <c r="E24" s="176">
        <v>14051</v>
      </c>
      <c r="F24" s="177">
        <v>0.19343070717638799</v>
      </c>
      <c r="G24" s="175">
        <v>5253</v>
      </c>
      <c r="H24" s="54">
        <v>0.11003121007100815</v>
      </c>
      <c r="I24" s="176">
        <v>0</v>
      </c>
      <c r="J24" s="182" t="s">
        <v>86</v>
      </c>
      <c r="K24" s="175">
        <v>0</v>
      </c>
      <c r="L24" s="85" t="s">
        <v>86</v>
      </c>
      <c r="M24" s="179"/>
      <c r="N24" s="179"/>
      <c r="O24" s="179"/>
      <c r="P24" s="179"/>
      <c r="Q24" s="179"/>
    </row>
    <row r="25" spans="2:17" ht="15" customHeight="1" x14ac:dyDescent="0.25">
      <c r="B25" s="174" t="s">
        <v>194</v>
      </c>
      <c r="C25" s="175">
        <v>1862</v>
      </c>
      <c r="D25" s="54">
        <v>1.5300420720483829E-2</v>
      </c>
      <c r="E25" s="176">
        <v>1355</v>
      </c>
      <c r="F25" s="177">
        <v>1.8653377569141393E-2</v>
      </c>
      <c r="G25" s="175">
        <v>342</v>
      </c>
      <c r="H25" s="54">
        <v>7.163653882407155E-3</v>
      </c>
      <c r="I25" s="176">
        <v>78</v>
      </c>
      <c r="J25" s="178">
        <v>0.14744801512287334</v>
      </c>
      <c r="K25" s="175">
        <v>87</v>
      </c>
      <c r="L25" s="54">
        <v>0.11082802547770701</v>
      </c>
      <c r="M25" s="179"/>
      <c r="N25" s="179"/>
      <c r="O25" s="179"/>
      <c r="P25" s="179"/>
      <c r="Q25" s="179"/>
    </row>
    <row r="26" spans="2:17" ht="15" customHeight="1" x14ac:dyDescent="0.25">
      <c r="B26" s="174" t="s">
        <v>195</v>
      </c>
      <c r="C26" s="175">
        <v>77</v>
      </c>
      <c r="D26" s="54">
        <v>6.3272416513278991E-4</v>
      </c>
      <c r="E26" s="176">
        <v>21</v>
      </c>
      <c r="F26" s="177">
        <v>2.8909293649591826E-4</v>
      </c>
      <c r="G26" s="175">
        <v>7</v>
      </c>
      <c r="H26" s="54">
        <v>1.466244946691523E-4</v>
      </c>
      <c r="I26" s="176">
        <v>20</v>
      </c>
      <c r="J26" s="178">
        <v>3.780718336483932E-2</v>
      </c>
      <c r="K26" s="175">
        <v>29</v>
      </c>
      <c r="L26" s="54">
        <v>3.6942675159235668E-2</v>
      </c>
      <c r="M26" s="179"/>
      <c r="N26" s="179"/>
      <c r="O26" s="179"/>
      <c r="P26" s="179"/>
      <c r="Q26" s="179"/>
    </row>
    <row r="27" spans="2:17" ht="15" customHeight="1" x14ac:dyDescent="0.25">
      <c r="B27" s="174" t="s">
        <v>196</v>
      </c>
      <c r="C27" s="175">
        <v>32</v>
      </c>
      <c r="D27" s="54">
        <v>2.6295030239284776E-4</v>
      </c>
      <c r="E27" s="176">
        <v>0</v>
      </c>
      <c r="F27" s="180">
        <v>3</v>
      </c>
      <c r="G27" s="175">
        <v>3</v>
      </c>
      <c r="H27" s="183" t="s">
        <v>86</v>
      </c>
      <c r="I27" s="176">
        <v>16</v>
      </c>
      <c r="J27" s="178">
        <v>3.0245746691871456E-2</v>
      </c>
      <c r="K27" s="175">
        <v>13</v>
      </c>
      <c r="L27" s="54">
        <v>1.6560509554140127E-2</v>
      </c>
      <c r="M27" s="179"/>
      <c r="N27" s="179"/>
      <c r="O27" s="179"/>
      <c r="P27" s="179"/>
      <c r="Q27" s="179"/>
    </row>
    <row r="28" spans="2:17" ht="15" customHeight="1" x14ac:dyDescent="0.25">
      <c r="B28" s="174" t="s">
        <v>197</v>
      </c>
      <c r="C28" s="175">
        <v>3959</v>
      </c>
      <c r="D28" s="54">
        <v>3.2531882724165136E-2</v>
      </c>
      <c r="E28" s="176">
        <v>1040</v>
      </c>
      <c r="F28" s="177">
        <v>1.431698352170262E-2</v>
      </c>
      <c r="G28" s="175">
        <v>2859</v>
      </c>
      <c r="H28" s="54">
        <v>5.9885632894158061E-2</v>
      </c>
      <c r="I28" s="176">
        <v>32</v>
      </c>
      <c r="J28" s="182" t="s">
        <v>86</v>
      </c>
      <c r="K28" s="175">
        <v>28</v>
      </c>
      <c r="L28" s="54">
        <v>3.5668789808917196E-2</v>
      </c>
      <c r="M28" s="179"/>
      <c r="N28" s="179"/>
      <c r="O28" s="179"/>
      <c r="P28" s="179"/>
      <c r="Q28" s="179"/>
    </row>
    <row r="29" spans="2:17" ht="15" customHeight="1" x14ac:dyDescent="0.25">
      <c r="B29" s="174" t="s">
        <v>220</v>
      </c>
      <c r="C29" s="175">
        <v>2658</v>
      </c>
      <c r="D29" s="54">
        <v>2.1841309492505918E-2</v>
      </c>
      <c r="E29" s="176">
        <v>2644</v>
      </c>
      <c r="F29" s="177">
        <v>3.6398177337867044E-2</v>
      </c>
      <c r="G29" s="175">
        <v>6</v>
      </c>
      <c r="H29" s="54">
        <v>1.2567813828784482E-4</v>
      </c>
      <c r="I29" s="176">
        <v>0</v>
      </c>
      <c r="J29" s="182" t="s">
        <v>86</v>
      </c>
      <c r="K29" s="175">
        <v>8</v>
      </c>
      <c r="L29" s="54">
        <v>1.019108280254777E-2</v>
      </c>
      <c r="M29" s="179"/>
      <c r="N29" s="179"/>
      <c r="O29" s="179"/>
      <c r="P29" s="179"/>
      <c r="Q29" s="179"/>
    </row>
    <row r="30" spans="2:17" ht="15" customHeight="1" x14ac:dyDescent="0.25">
      <c r="B30" s="174" t="s">
        <v>199</v>
      </c>
      <c r="C30" s="175">
        <v>810</v>
      </c>
      <c r="D30" s="54">
        <v>6.655929529318959E-3</v>
      </c>
      <c r="E30" s="176">
        <v>804</v>
      </c>
      <c r="F30" s="177">
        <v>1.1068129568700871E-2</v>
      </c>
      <c r="G30" s="175">
        <v>6</v>
      </c>
      <c r="H30" s="54">
        <v>1.2567813828784482E-4</v>
      </c>
      <c r="I30" s="176">
        <v>0</v>
      </c>
      <c r="J30" s="182" t="s">
        <v>86</v>
      </c>
      <c r="K30" s="175">
        <v>0</v>
      </c>
      <c r="L30" s="85" t="s">
        <v>86</v>
      </c>
      <c r="M30" s="179"/>
      <c r="N30" s="179"/>
      <c r="O30" s="179"/>
      <c r="P30" s="179"/>
      <c r="Q30" s="179"/>
    </row>
    <row r="31" spans="2:17" ht="15" customHeight="1" x14ac:dyDescent="0.25">
      <c r="B31" s="174" t="s">
        <v>200</v>
      </c>
      <c r="C31" s="175">
        <v>5851</v>
      </c>
      <c r="D31" s="54">
        <v>4.8078819353142253E-2</v>
      </c>
      <c r="E31" s="176">
        <v>2143</v>
      </c>
      <c r="F31" s="177">
        <v>2.9501245852892995E-2</v>
      </c>
      <c r="G31" s="175">
        <v>3708</v>
      </c>
      <c r="H31" s="54">
        <v>7.7669089461888108E-2</v>
      </c>
      <c r="I31" s="176">
        <v>0</v>
      </c>
      <c r="J31" s="182" t="s">
        <v>86</v>
      </c>
      <c r="K31" s="175">
        <v>0</v>
      </c>
      <c r="L31" s="85" t="s">
        <v>86</v>
      </c>
      <c r="M31" s="179"/>
      <c r="N31" s="179"/>
      <c r="O31" s="179"/>
      <c r="P31" s="179"/>
      <c r="Q31" s="179"/>
    </row>
    <row r="32" spans="2:17" ht="15" customHeight="1" x14ac:dyDescent="0.25">
      <c r="B32" s="174" t="s">
        <v>221</v>
      </c>
      <c r="C32" s="175">
        <v>18</v>
      </c>
      <c r="D32" s="54">
        <v>1.4790954509597687E-4</v>
      </c>
      <c r="E32" s="176">
        <v>14</v>
      </c>
      <c r="F32" s="177">
        <v>1.9272862433061219E-4</v>
      </c>
      <c r="G32" s="175">
        <v>0</v>
      </c>
      <c r="H32" s="183" t="s">
        <v>86</v>
      </c>
      <c r="I32" s="176">
        <v>0</v>
      </c>
      <c r="J32" s="182" t="s">
        <v>86</v>
      </c>
      <c r="K32" s="175">
        <v>4</v>
      </c>
      <c r="L32" s="54">
        <v>5.0955414012738851E-3</v>
      </c>
      <c r="M32" s="179"/>
      <c r="N32" s="179"/>
      <c r="O32" s="179"/>
      <c r="P32" s="179"/>
      <c r="Q32" s="179"/>
    </row>
    <row r="33" spans="2:17" ht="15" customHeight="1" x14ac:dyDescent="0.25">
      <c r="B33" s="174" t="s">
        <v>202</v>
      </c>
      <c r="C33" s="175">
        <v>143</v>
      </c>
      <c r="D33" s="54">
        <v>1.1750591638180383E-3</v>
      </c>
      <c r="E33" s="176">
        <v>98</v>
      </c>
      <c r="F33" s="177">
        <v>1.3491003703142853E-3</v>
      </c>
      <c r="G33" s="175">
        <v>10</v>
      </c>
      <c r="H33" s="54">
        <v>2.0946356381307472E-4</v>
      </c>
      <c r="I33" s="176">
        <v>24</v>
      </c>
      <c r="J33" s="182" t="s">
        <v>86</v>
      </c>
      <c r="K33" s="175">
        <v>11</v>
      </c>
      <c r="L33" s="85" t="s">
        <v>86</v>
      </c>
      <c r="M33" s="179"/>
      <c r="N33" s="179"/>
      <c r="O33" s="179"/>
      <c r="P33" s="179"/>
      <c r="Q33" s="179"/>
    </row>
    <row r="34" spans="2:17" ht="15" customHeight="1" x14ac:dyDescent="0.25">
      <c r="B34" s="174" t="s">
        <v>203</v>
      </c>
      <c r="C34" s="175">
        <v>296</v>
      </c>
      <c r="D34" s="54">
        <v>2.4322902971338415E-3</v>
      </c>
      <c r="E34" s="176">
        <v>0</v>
      </c>
      <c r="F34" s="177">
        <v>0</v>
      </c>
      <c r="G34" s="175">
        <v>272</v>
      </c>
      <c r="H34" s="54">
        <v>5.6974089357156319E-3</v>
      </c>
      <c r="I34" s="176">
        <v>0</v>
      </c>
      <c r="J34" s="182" t="s">
        <v>86</v>
      </c>
      <c r="K34" s="175">
        <v>24</v>
      </c>
      <c r="L34" s="54">
        <v>3.0573248407643312E-2</v>
      </c>
      <c r="M34" s="179"/>
      <c r="N34" s="179"/>
      <c r="O34" s="179"/>
      <c r="P34" s="179"/>
      <c r="Q34" s="179"/>
    </row>
    <row r="35" spans="2:17" ht="15" customHeight="1" x14ac:dyDescent="0.25">
      <c r="B35" s="174" t="s">
        <v>204</v>
      </c>
      <c r="C35" s="175">
        <v>30</v>
      </c>
      <c r="D35" s="54">
        <v>2.4651590849329475E-4</v>
      </c>
      <c r="E35" s="176">
        <v>0</v>
      </c>
      <c r="F35" s="177">
        <v>0</v>
      </c>
      <c r="G35" s="175">
        <v>0</v>
      </c>
      <c r="H35" s="183" t="s">
        <v>86</v>
      </c>
      <c r="I35" s="176">
        <v>21</v>
      </c>
      <c r="J35" s="178">
        <v>3.9697542533081283E-2</v>
      </c>
      <c r="K35" s="175">
        <v>9</v>
      </c>
      <c r="L35" s="85" t="s">
        <v>86</v>
      </c>
      <c r="M35" s="179"/>
      <c r="N35" s="179"/>
      <c r="O35" s="179"/>
      <c r="P35" s="179"/>
      <c r="Q35" s="179"/>
    </row>
    <row r="36" spans="2:17" ht="15" customHeight="1" x14ac:dyDescent="0.25">
      <c r="B36" s="174" t="s">
        <v>205</v>
      </c>
      <c r="C36" s="175">
        <v>10</v>
      </c>
      <c r="D36" s="54">
        <v>8.2171969497764916E-5</v>
      </c>
      <c r="E36" s="176">
        <v>0</v>
      </c>
      <c r="F36" s="177">
        <v>0</v>
      </c>
      <c r="G36" s="175">
        <v>7</v>
      </c>
      <c r="H36" s="54">
        <v>1.466244946691523E-4</v>
      </c>
      <c r="I36" s="176">
        <v>0</v>
      </c>
      <c r="J36" s="182" t="s">
        <v>86</v>
      </c>
      <c r="K36" s="175">
        <v>3</v>
      </c>
      <c r="L36" s="54">
        <v>3.821656050955414E-3</v>
      </c>
      <c r="M36" s="179"/>
      <c r="N36" s="179"/>
      <c r="O36" s="179"/>
      <c r="P36" s="179"/>
      <c r="Q36" s="179"/>
    </row>
    <row r="37" spans="2:17" ht="15" customHeight="1" x14ac:dyDescent="0.25">
      <c r="B37" s="174" t="s">
        <v>222</v>
      </c>
      <c r="C37" s="175">
        <v>12</v>
      </c>
      <c r="D37" s="54">
        <v>9.8606363397317904E-5</v>
      </c>
      <c r="E37" s="176">
        <v>0</v>
      </c>
      <c r="F37" s="177">
        <v>0</v>
      </c>
      <c r="G37" s="175">
        <v>0</v>
      </c>
      <c r="H37" s="183" t="s">
        <v>86</v>
      </c>
      <c r="I37" s="176">
        <v>0</v>
      </c>
      <c r="J37" s="182" t="s">
        <v>86</v>
      </c>
      <c r="K37" s="175">
        <v>12</v>
      </c>
      <c r="L37" s="54">
        <v>1.5286624203821656E-2</v>
      </c>
      <c r="M37" s="179"/>
      <c r="N37" s="179"/>
      <c r="O37" s="179"/>
      <c r="P37" s="179"/>
      <c r="Q37" s="179"/>
    </row>
    <row r="38" spans="2:17" ht="15" customHeight="1" x14ac:dyDescent="0.25">
      <c r="B38" s="174" t="s">
        <v>207</v>
      </c>
      <c r="C38" s="175">
        <v>179</v>
      </c>
      <c r="D38" s="54">
        <v>1.4708782540099922E-3</v>
      </c>
      <c r="E38" s="176">
        <v>119</v>
      </c>
      <c r="F38" s="177">
        <v>1.6381933068102036E-3</v>
      </c>
      <c r="G38" s="175">
        <v>6</v>
      </c>
      <c r="H38" s="54">
        <v>1.2567813828784482E-4</v>
      </c>
      <c r="I38" s="176">
        <v>40</v>
      </c>
      <c r="J38" s="178">
        <v>7.5614366729678639E-2</v>
      </c>
      <c r="K38" s="175">
        <v>14</v>
      </c>
      <c r="L38" s="54">
        <v>1.7834394904458598E-2</v>
      </c>
      <c r="M38" s="179"/>
      <c r="N38" s="179"/>
      <c r="O38" s="179"/>
      <c r="P38" s="179"/>
      <c r="Q38" s="179"/>
    </row>
    <row r="39" spans="2:17" ht="15" customHeight="1" x14ac:dyDescent="0.25">
      <c r="B39" s="169" t="s">
        <v>223</v>
      </c>
      <c r="C39" s="184">
        <v>121696</v>
      </c>
      <c r="D39" s="185">
        <v>1</v>
      </c>
      <c r="E39" s="184">
        <v>72641</v>
      </c>
      <c r="F39" s="185">
        <v>1</v>
      </c>
      <c r="G39" s="184">
        <v>47741</v>
      </c>
      <c r="H39" s="186">
        <v>1</v>
      </c>
      <c r="I39" s="184">
        <v>529</v>
      </c>
      <c r="J39" s="186">
        <v>1</v>
      </c>
      <c r="K39" s="184">
        <v>785</v>
      </c>
      <c r="L39" s="185">
        <v>1</v>
      </c>
    </row>
    <row r="40" spans="2:17" ht="30" customHeight="1" x14ac:dyDescent="0.25">
      <c r="B40" s="229" t="s">
        <v>224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9"/>
    </row>
    <row r="41" spans="2:17" x14ac:dyDescent="0.25">
      <c r="B41" s="187" t="s">
        <v>225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60" customWidth="1"/>
    <col min="2" max="2" width="21.7109375" style="160" customWidth="1"/>
    <col min="3" max="4" width="11.7109375" style="188" customWidth="1"/>
    <col min="5" max="5" width="9.7109375" style="160" customWidth="1"/>
    <col min="6" max="6" width="21.7109375" style="160" customWidth="1"/>
    <col min="7" max="8" width="11.7109375" style="188" customWidth="1"/>
    <col min="9" max="255" width="16.5703125" style="160"/>
    <col min="256" max="257" width="14.28515625" style="160" customWidth="1"/>
    <col min="258" max="258" width="25.7109375" style="160" customWidth="1"/>
    <col min="259" max="259" width="13.85546875" style="160" customWidth="1"/>
    <col min="260" max="260" width="13.7109375" style="160" customWidth="1"/>
    <col min="261" max="263" width="9.7109375" style="160" customWidth="1"/>
    <col min="264" max="511" width="16.5703125" style="160"/>
    <col min="512" max="513" width="14.28515625" style="160" customWidth="1"/>
    <col min="514" max="514" width="25.7109375" style="160" customWidth="1"/>
    <col min="515" max="515" width="13.85546875" style="160" customWidth="1"/>
    <col min="516" max="516" width="13.7109375" style="160" customWidth="1"/>
    <col min="517" max="519" width="9.7109375" style="160" customWidth="1"/>
    <col min="520" max="767" width="16.5703125" style="160"/>
    <col min="768" max="769" width="14.28515625" style="160" customWidth="1"/>
    <col min="770" max="770" width="25.7109375" style="160" customWidth="1"/>
    <col min="771" max="771" width="13.85546875" style="160" customWidth="1"/>
    <col min="772" max="772" width="13.7109375" style="160" customWidth="1"/>
    <col min="773" max="775" width="9.7109375" style="160" customWidth="1"/>
    <col min="776" max="1023" width="16.5703125" style="160"/>
    <col min="1024" max="1025" width="14.28515625" style="160" customWidth="1"/>
    <col min="1026" max="1026" width="25.7109375" style="160" customWidth="1"/>
    <col min="1027" max="1027" width="13.85546875" style="160" customWidth="1"/>
    <col min="1028" max="1028" width="13.7109375" style="160" customWidth="1"/>
    <col min="1029" max="1031" width="9.7109375" style="160" customWidth="1"/>
    <col min="1032" max="1279" width="16.5703125" style="160"/>
    <col min="1280" max="1281" width="14.28515625" style="160" customWidth="1"/>
    <col min="1282" max="1282" width="25.7109375" style="160" customWidth="1"/>
    <col min="1283" max="1283" width="13.85546875" style="160" customWidth="1"/>
    <col min="1284" max="1284" width="13.7109375" style="160" customWidth="1"/>
    <col min="1285" max="1287" width="9.7109375" style="160" customWidth="1"/>
    <col min="1288" max="1535" width="16.5703125" style="160"/>
    <col min="1536" max="1537" width="14.28515625" style="160" customWidth="1"/>
    <col min="1538" max="1538" width="25.7109375" style="160" customWidth="1"/>
    <col min="1539" max="1539" width="13.85546875" style="160" customWidth="1"/>
    <col min="1540" max="1540" width="13.7109375" style="160" customWidth="1"/>
    <col min="1541" max="1543" width="9.7109375" style="160" customWidth="1"/>
    <col min="1544" max="1791" width="16.5703125" style="160"/>
    <col min="1792" max="1793" width="14.28515625" style="160" customWidth="1"/>
    <col min="1794" max="1794" width="25.7109375" style="160" customWidth="1"/>
    <col min="1795" max="1795" width="13.85546875" style="160" customWidth="1"/>
    <col min="1796" max="1796" width="13.7109375" style="160" customWidth="1"/>
    <col min="1797" max="1799" width="9.7109375" style="160" customWidth="1"/>
    <col min="1800" max="2047" width="16.5703125" style="160"/>
    <col min="2048" max="2049" width="14.28515625" style="160" customWidth="1"/>
    <col min="2050" max="2050" width="25.7109375" style="160" customWidth="1"/>
    <col min="2051" max="2051" width="13.85546875" style="160" customWidth="1"/>
    <col min="2052" max="2052" width="13.7109375" style="160" customWidth="1"/>
    <col min="2053" max="2055" width="9.7109375" style="160" customWidth="1"/>
    <col min="2056" max="2303" width="16.5703125" style="160"/>
    <col min="2304" max="2305" width="14.28515625" style="160" customWidth="1"/>
    <col min="2306" max="2306" width="25.7109375" style="160" customWidth="1"/>
    <col min="2307" max="2307" width="13.85546875" style="160" customWidth="1"/>
    <col min="2308" max="2308" width="13.7109375" style="160" customWidth="1"/>
    <col min="2309" max="2311" width="9.7109375" style="160" customWidth="1"/>
    <col min="2312" max="2559" width="16.5703125" style="160"/>
    <col min="2560" max="2561" width="14.28515625" style="160" customWidth="1"/>
    <col min="2562" max="2562" width="25.7109375" style="160" customWidth="1"/>
    <col min="2563" max="2563" width="13.85546875" style="160" customWidth="1"/>
    <col min="2564" max="2564" width="13.7109375" style="160" customWidth="1"/>
    <col min="2565" max="2567" width="9.7109375" style="160" customWidth="1"/>
    <col min="2568" max="2815" width="16.5703125" style="160"/>
    <col min="2816" max="2817" width="14.28515625" style="160" customWidth="1"/>
    <col min="2818" max="2818" width="25.7109375" style="160" customWidth="1"/>
    <col min="2819" max="2819" width="13.85546875" style="160" customWidth="1"/>
    <col min="2820" max="2820" width="13.7109375" style="160" customWidth="1"/>
    <col min="2821" max="2823" width="9.7109375" style="160" customWidth="1"/>
    <col min="2824" max="3071" width="16.5703125" style="160"/>
    <col min="3072" max="3073" width="14.28515625" style="160" customWidth="1"/>
    <col min="3074" max="3074" width="25.7109375" style="160" customWidth="1"/>
    <col min="3075" max="3075" width="13.85546875" style="160" customWidth="1"/>
    <col min="3076" max="3076" width="13.7109375" style="160" customWidth="1"/>
    <col min="3077" max="3079" width="9.7109375" style="160" customWidth="1"/>
    <col min="3080" max="3327" width="16.5703125" style="160"/>
    <col min="3328" max="3329" width="14.28515625" style="160" customWidth="1"/>
    <col min="3330" max="3330" width="25.7109375" style="160" customWidth="1"/>
    <col min="3331" max="3331" width="13.85546875" style="160" customWidth="1"/>
    <col min="3332" max="3332" width="13.7109375" style="160" customWidth="1"/>
    <col min="3333" max="3335" width="9.7109375" style="160" customWidth="1"/>
    <col min="3336" max="3583" width="16.5703125" style="160"/>
    <col min="3584" max="3585" width="14.28515625" style="160" customWidth="1"/>
    <col min="3586" max="3586" width="25.7109375" style="160" customWidth="1"/>
    <col min="3587" max="3587" width="13.85546875" style="160" customWidth="1"/>
    <col min="3588" max="3588" width="13.7109375" style="160" customWidth="1"/>
    <col min="3589" max="3591" width="9.7109375" style="160" customWidth="1"/>
    <col min="3592" max="3839" width="16.5703125" style="160"/>
    <col min="3840" max="3841" width="14.28515625" style="160" customWidth="1"/>
    <col min="3842" max="3842" width="25.7109375" style="160" customWidth="1"/>
    <col min="3843" max="3843" width="13.85546875" style="160" customWidth="1"/>
    <col min="3844" max="3844" width="13.7109375" style="160" customWidth="1"/>
    <col min="3845" max="3847" width="9.7109375" style="160" customWidth="1"/>
    <col min="3848" max="4095" width="16.5703125" style="160"/>
    <col min="4096" max="4097" width="14.28515625" style="160" customWidth="1"/>
    <col min="4098" max="4098" width="25.7109375" style="160" customWidth="1"/>
    <col min="4099" max="4099" width="13.85546875" style="160" customWidth="1"/>
    <col min="4100" max="4100" width="13.7109375" style="160" customWidth="1"/>
    <col min="4101" max="4103" width="9.7109375" style="160" customWidth="1"/>
    <col min="4104" max="4351" width="16.5703125" style="160"/>
    <col min="4352" max="4353" width="14.28515625" style="160" customWidth="1"/>
    <col min="4354" max="4354" width="25.7109375" style="160" customWidth="1"/>
    <col min="4355" max="4355" width="13.85546875" style="160" customWidth="1"/>
    <col min="4356" max="4356" width="13.7109375" style="160" customWidth="1"/>
    <col min="4357" max="4359" width="9.7109375" style="160" customWidth="1"/>
    <col min="4360" max="4607" width="16.5703125" style="160"/>
    <col min="4608" max="4609" width="14.28515625" style="160" customWidth="1"/>
    <col min="4610" max="4610" width="25.7109375" style="160" customWidth="1"/>
    <col min="4611" max="4611" width="13.85546875" style="160" customWidth="1"/>
    <col min="4612" max="4612" width="13.7109375" style="160" customWidth="1"/>
    <col min="4613" max="4615" width="9.7109375" style="160" customWidth="1"/>
    <col min="4616" max="4863" width="16.5703125" style="160"/>
    <col min="4864" max="4865" width="14.28515625" style="160" customWidth="1"/>
    <col min="4866" max="4866" width="25.7109375" style="160" customWidth="1"/>
    <col min="4867" max="4867" width="13.85546875" style="160" customWidth="1"/>
    <col min="4868" max="4868" width="13.7109375" style="160" customWidth="1"/>
    <col min="4869" max="4871" width="9.7109375" style="160" customWidth="1"/>
    <col min="4872" max="5119" width="16.5703125" style="160"/>
    <col min="5120" max="5121" width="14.28515625" style="160" customWidth="1"/>
    <col min="5122" max="5122" width="25.7109375" style="160" customWidth="1"/>
    <col min="5123" max="5123" width="13.85546875" style="160" customWidth="1"/>
    <col min="5124" max="5124" width="13.7109375" style="160" customWidth="1"/>
    <col min="5125" max="5127" width="9.7109375" style="160" customWidth="1"/>
    <col min="5128" max="5375" width="16.5703125" style="160"/>
    <col min="5376" max="5377" width="14.28515625" style="160" customWidth="1"/>
    <col min="5378" max="5378" width="25.7109375" style="160" customWidth="1"/>
    <col min="5379" max="5379" width="13.85546875" style="160" customWidth="1"/>
    <col min="5380" max="5380" width="13.7109375" style="160" customWidth="1"/>
    <col min="5381" max="5383" width="9.7109375" style="160" customWidth="1"/>
    <col min="5384" max="5631" width="16.5703125" style="160"/>
    <col min="5632" max="5633" width="14.28515625" style="160" customWidth="1"/>
    <col min="5634" max="5634" width="25.7109375" style="160" customWidth="1"/>
    <col min="5635" max="5635" width="13.85546875" style="160" customWidth="1"/>
    <col min="5636" max="5636" width="13.7109375" style="160" customWidth="1"/>
    <col min="5637" max="5639" width="9.7109375" style="160" customWidth="1"/>
    <col min="5640" max="5887" width="16.5703125" style="160"/>
    <col min="5888" max="5889" width="14.28515625" style="160" customWidth="1"/>
    <col min="5890" max="5890" width="25.7109375" style="160" customWidth="1"/>
    <col min="5891" max="5891" width="13.85546875" style="160" customWidth="1"/>
    <col min="5892" max="5892" width="13.7109375" style="160" customWidth="1"/>
    <col min="5893" max="5895" width="9.7109375" style="160" customWidth="1"/>
    <col min="5896" max="6143" width="16.5703125" style="160"/>
    <col min="6144" max="6145" width="14.28515625" style="160" customWidth="1"/>
    <col min="6146" max="6146" width="25.7109375" style="160" customWidth="1"/>
    <col min="6147" max="6147" width="13.85546875" style="160" customWidth="1"/>
    <col min="6148" max="6148" width="13.7109375" style="160" customWidth="1"/>
    <col min="6149" max="6151" width="9.7109375" style="160" customWidth="1"/>
    <col min="6152" max="6399" width="16.5703125" style="160"/>
    <col min="6400" max="6401" width="14.28515625" style="160" customWidth="1"/>
    <col min="6402" max="6402" width="25.7109375" style="160" customWidth="1"/>
    <col min="6403" max="6403" width="13.85546875" style="160" customWidth="1"/>
    <col min="6404" max="6404" width="13.7109375" style="160" customWidth="1"/>
    <col min="6405" max="6407" width="9.7109375" style="160" customWidth="1"/>
    <col min="6408" max="6655" width="16.5703125" style="160"/>
    <col min="6656" max="6657" width="14.28515625" style="160" customWidth="1"/>
    <col min="6658" max="6658" width="25.7109375" style="160" customWidth="1"/>
    <col min="6659" max="6659" width="13.85546875" style="160" customWidth="1"/>
    <col min="6660" max="6660" width="13.7109375" style="160" customWidth="1"/>
    <col min="6661" max="6663" width="9.7109375" style="160" customWidth="1"/>
    <col min="6664" max="6911" width="16.5703125" style="160"/>
    <col min="6912" max="6913" width="14.28515625" style="160" customWidth="1"/>
    <col min="6914" max="6914" width="25.7109375" style="160" customWidth="1"/>
    <col min="6915" max="6915" width="13.85546875" style="160" customWidth="1"/>
    <col min="6916" max="6916" width="13.7109375" style="160" customWidth="1"/>
    <col min="6917" max="6919" width="9.7109375" style="160" customWidth="1"/>
    <col min="6920" max="7167" width="16.5703125" style="160"/>
    <col min="7168" max="7169" width="14.28515625" style="160" customWidth="1"/>
    <col min="7170" max="7170" width="25.7109375" style="160" customWidth="1"/>
    <col min="7171" max="7171" width="13.85546875" style="160" customWidth="1"/>
    <col min="7172" max="7172" width="13.7109375" style="160" customWidth="1"/>
    <col min="7173" max="7175" width="9.7109375" style="160" customWidth="1"/>
    <col min="7176" max="7423" width="16.5703125" style="160"/>
    <col min="7424" max="7425" width="14.28515625" style="160" customWidth="1"/>
    <col min="7426" max="7426" width="25.7109375" style="160" customWidth="1"/>
    <col min="7427" max="7427" width="13.85546875" style="160" customWidth="1"/>
    <col min="7428" max="7428" width="13.7109375" style="160" customWidth="1"/>
    <col min="7429" max="7431" width="9.7109375" style="160" customWidth="1"/>
    <col min="7432" max="7679" width="16.5703125" style="160"/>
    <col min="7680" max="7681" width="14.28515625" style="160" customWidth="1"/>
    <col min="7682" max="7682" width="25.7109375" style="160" customWidth="1"/>
    <col min="7683" max="7683" width="13.85546875" style="160" customWidth="1"/>
    <col min="7684" max="7684" width="13.7109375" style="160" customWidth="1"/>
    <col min="7685" max="7687" width="9.7109375" style="160" customWidth="1"/>
    <col min="7688" max="7935" width="16.5703125" style="160"/>
    <col min="7936" max="7937" width="14.28515625" style="160" customWidth="1"/>
    <col min="7938" max="7938" width="25.7109375" style="160" customWidth="1"/>
    <col min="7939" max="7939" width="13.85546875" style="160" customWidth="1"/>
    <col min="7940" max="7940" width="13.7109375" style="160" customWidth="1"/>
    <col min="7941" max="7943" width="9.7109375" style="160" customWidth="1"/>
    <col min="7944" max="8191" width="16.5703125" style="160"/>
    <col min="8192" max="8193" width="14.28515625" style="160" customWidth="1"/>
    <col min="8194" max="8194" width="25.7109375" style="160" customWidth="1"/>
    <col min="8195" max="8195" width="13.85546875" style="160" customWidth="1"/>
    <col min="8196" max="8196" width="13.7109375" style="160" customWidth="1"/>
    <col min="8197" max="8199" width="9.7109375" style="160" customWidth="1"/>
    <col min="8200" max="8447" width="16.5703125" style="160"/>
    <col min="8448" max="8449" width="14.28515625" style="160" customWidth="1"/>
    <col min="8450" max="8450" width="25.7109375" style="160" customWidth="1"/>
    <col min="8451" max="8451" width="13.85546875" style="160" customWidth="1"/>
    <col min="8452" max="8452" width="13.7109375" style="160" customWidth="1"/>
    <col min="8453" max="8455" width="9.7109375" style="160" customWidth="1"/>
    <col min="8456" max="8703" width="16.5703125" style="160"/>
    <col min="8704" max="8705" width="14.28515625" style="160" customWidth="1"/>
    <col min="8706" max="8706" width="25.7109375" style="160" customWidth="1"/>
    <col min="8707" max="8707" width="13.85546875" style="160" customWidth="1"/>
    <col min="8708" max="8708" width="13.7109375" style="160" customWidth="1"/>
    <col min="8709" max="8711" width="9.7109375" style="160" customWidth="1"/>
    <col min="8712" max="8959" width="16.5703125" style="160"/>
    <col min="8960" max="8961" width="14.28515625" style="160" customWidth="1"/>
    <col min="8962" max="8962" width="25.7109375" style="160" customWidth="1"/>
    <col min="8963" max="8963" width="13.85546875" style="160" customWidth="1"/>
    <col min="8964" max="8964" width="13.7109375" style="160" customWidth="1"/>
    <col min="8965" max="8967" width="9.7109375" style="160" customWidth="1"/>
    <col min="8968" max="9215" width="16.5703125" style="160"/>
    <col min="9216" max="9217" width="14.28515625" style="160" customWidth="1"/>
    <col min="9218" max="9218" width="25.7109375" style="160" customWidth="1"/>
    <col min="9219" max="9219" width="13.85546875" style="160" customWidth="1"/>
    <col min="9220" max="9220" width="13.7109375" style="160" customWidth="1"/>
    <col min="9221" max="9223" width="9.7109375" style="160" customWidth="1"/>
    <col min="9224" max="9471" width="16.5703125" style="160"/>
    <col min="9472" max="9473" width="14.28515625" style="160" customWidth="1"/>
    <col min="9474" max="9474" width="25.7109375" style="160" customWidth="1"/>
    <col min="9475" max="9475" width="13.85546875" style="160" customWidth="1"/>
    <col min="9476" max="9476" width="13.7109375" style="160" customWidth="1"/>
    <col min="9477" max="9479" width="9.7109375" style="160" customWidth="1"/>
    <col min="9480" max="9727" width="16.5703125" style="160"/>
    <col min="9728" max="9729" width="14.28515625" style="160" customWidth="1"/>
    <col min="9730" max="9730" width="25.7109375" style="160" customWidth="1"/>
    <col min="9731" max="9731" width="13.85546875" style="160" customWidth="1"/>
    <col min="9732" max="9732" width="13.7109375" style="160" customWidth="1"/>
    <col min="9733" max="9735" width="9.7109375" style="160" customWidth="1"/>
    <col min="9736" max="9983" width="16.5703125" style="160"/>
    <col min="9984" max="9985" width="14.28515625" style="160" customWidth="1"/>
    <col min="9986" max="9986" width="25.7109375" style="160" customWidth="1"/>
    <col min="9987" max="9987" width="13.85546875" style="160" customWidth="1"/>
    <col min="9988" max="9988" width="13.7109375" style="160" customWidth="1"/>
    <col min="9989" max="9991" width="9.7109375" style="160" customWidth="1"/>
    <col min="9992" max="10239" width="16.5703125" style="160"/>
    <col min="10240" max="10241" width="14.28515625" style="160" customWidth="1"/>
    <col min="10242" max="10242" width="25.7109375" style="160" customWidth="1"/>
    <col min="10243" max="10243" width="13.85546875" style="160" customWidth="1"/>
    <col min="10244" max="10244" width="13.7109375" style="160" customWidth="1"/>
    <col min="10245" max="10247" width="9.7109375" style="160" customWidth="1"/>
    <col min="10248" max="10495" width="16.5703125" style="160"/>
    <col min="10496" max="10497" width="14.28515625" style="160" customWidth="1"/>
    <col min="10498" max="10498" width="25.7109375" style="160" customWidth="1"/>
    <col min="10499" max="10499" width="13.85546875" style="160" customWidth="1"/>
    <col min="10500" max="10500" width="13.7109375" style="160" customWidth="1"/>
    <col min="10501" max="10503" width="9.7109375" style="160" customWidth="1"/>
    <col min="10504" max="10751" width="16.5703125" style="160"/>
    <col min="10752" max="10753" width="14.28515625" style="160" customWidth="1"/>
    <col min="10754" max="10754" width="25.7109375" style="160" customWidth="1"/>
    <col min="10755" max="10755" width="13.85546875" style="160" customWidth="1"/>
    <col min="10756" max="10756" width="13.7109375" style="160" customWidth="1"/>
    <col min="10757" max="10759" width="9.7109375" style="160" customWidth="1"/>
    <col min="10760" max="11007" width="16.5703125" style="160"/>
    <col min="11008" max="11009" width="14.28515625" style="160" customWidth="1"/>
    <col min="11010" max="11010" width="25.7109375" style="160" customWidth="1"/>
    <col min="11011" max="11011" width="13.85546875" style="160" customWidth="1"/>
    <col min="11012" max="11012" width="13.7109375" style="160" customWidth="1"/>
    <col min="11013" max="11015" width="9.7109375" style="160" customWidth="1"/>
    <col min="11016" max="11263" width="16.5703125" style="160"/>
    <col min="11264" max="11265" width="14.28515625" style="160" customWidth="1"/>
    <col min="11266" max="11266" width="25.7109375" style="160" customWidth="1"/>
    <col min="11267" max="11267" width="13.85546875" style="160" customWidth="1"/>
    <col min="11268" max="11268" width="13.7109375" style="160" customWidth="1"/>
    <col min="11269" max="11271" width="9.7109375" style="160" customWidth="1"/>
    <col min="11272" max="11519" width="16.5703125" style="160"/>
    <col min="11520" max="11521" width="14.28515625" style="160" customWidth="1"/>
    <col min="11522" max="11522" width="25.7109375" style="160" customWidth="1"/>
    <col min="11523" max="11523" width="13.85546875" style="160" customWidth="1"/>
    <col min="11524" max="11524" width="13.7109375" style="160" customWidth="1"/>
    <col min="11525" max="11527" width="9.7109375" style="160" customWidth="1"/>
    <col min="11528" max="11775" width="16.5703125" style="160"/>
    <col min="11776" max="11777" width="14.28515625" style="160" customWidth="1"/>
    <col min="11778" max="11778" width="25.7109375" style="160" customWidth="1"/>
    <col min="11779" max="11779" width="13.85546875" style="160" customWidth="1"/>
    <col min="11780" max="11780" width="13.7109375" style="160" customWidth="1"/>
    <col min="11781" max="11783" width="9.7109375" style="160" customWidth="1"/>
    <col min="11784" max="12031" width="16.5703125" style="160"/>
    <col min="12032" max="12033" width="14.28515625" style="160" customWidth="1"/>
    <col min="12034" max="12034" width="25.7109375" style="160" customWidth="1"/>
    <col min="12035" max="12035" width="13.85546875" style="160" customWidth="1"/>
    <col min="12036" max="12036" width="13.7109375" style="160" customWidth="1"/>
    <col min="12037" max="12039" width="9.7109375" style="160" customWidth="1"/>
    <col min="12040" max="12287" width="16.5703125" style="160"/>
    <col min="12288" max="12289" width="14.28515625" style="160" customWidth="1"/>
    <col min="12290" max="12290" width="25.7109375" style="160" customWidth="1"/>
    <col min="12291" max="12291" width="13.85546875" style="160" customWidth="1"/>
    <col min="12292" max="12292" width="13.7109375" style="160" customWidth="1"/>
    <col min="12293" max="12295" width="9.7109375" style="160" customWidth="1"/>
    <col min="12296" max="12543" width="16.5703125" style="160"/>
    <col min="12544" max="12545" width="14.28515625" style="160" customWidth="1"/>
    <col min="12546" max="12546" width="25.7109375" style="160" customWidth="1"/>
    <col min="12547" max="12547" width="13.85546875" style="160" customWidth="1"/>
    <col min="12548" max="12548" width="13.7109375" style="160" customWidth="1"/>
    <col min="12549" max="12551" width="9.7109375" style="160" customWidth="1"/>
    <col min="12552" max="12799" width="16.5703125" style="160"/>
    <col min="12800" max="12801" width="14.28515625" style="160" customWidth="1"/>
    <col min="12802" max="12802" width="25.7109375" style="160" customWidth="1"/>
    <col min="12803" max="12803" width="13.85546875" style="160" customWidth="1"/>
    <col min="12804" max="12804" width="13.7109375" style="160" customWidth="1"/>
    <col min="12805" max="12807" width="9.7109375" style="160" customWidth="1"/>
    <col min="12808" max="13055" width="16.5703125" style="160"/>
    <col min="13056" max="13057" width="14.28515625" style="160" customWidth="1"/>
    <col min="13058" max="13058" width="25.7109375" style="160" customWidth="1"/>
    <col min="13059" max="13059" width="13.85546875" style="160" customWidth="1"/>
    <col min="13060" max="13060" width="13.7109375" style="160" customWidth="1"/>
    <col min="13061" max="13063" width="9.7109375" style="160" customWidth="1"/>
    <col min="13064" max="13311" width="16.5703125" style="160"/>
    <col min="13312" max="13313" width="14.28515625" style="160" customWidth="1"/>
    <col min="13314" max="13314" width="25.7109375" style="160" customWidth="1"/>
    <col min="13315" max="13315" width="13.85546875" style="160" customWidth="1"/>
    <col min="13316" max="13316" width="13.7109375" style="160" customWidth="1"/>
    <col min="13317" max="13319" width="9.7109375" style="160" customWidth="1"/>
    <col min="13320" max="13567" width="16.5703125" style="160"/>
    <col min="13568" max="13569" width="14.28515625" style="160" customWidth="1"/>
    <col min="13570" max="13570" width="25.7109375" style="160" customWidth="1"/>
    <col min="13571" max="13571" width="13.85546875" style="160" customWidth="1"/>
    <col min="13572" max="13572" width="13.7109375" style="160" customWidth="1"/>
    <col min="13573" max="13575" width="9.7109375" style="160" customWidth="1"/>
    <col min="13576" max="13823" width="16.5703125" style="160"/>
    <col min="13824" max="13825" width="14.28515625" style="160" customWidth="1"/>
    <col min="13826" max="13826" width="25.7109375" style="160" customWidth="1"/>
    <col min="13827" max="13827" width="13.85546875" style="160" customWidth="1"/>
    <col min="13828" max="13828" width="13.7109375" style="160" customWidth="1"/>
    <col min="13829" max="13831" width="9.7109375" style="160" customWidth="1"/>
    <col min="13832" max="14079" width="16.5703125" style="160"/>
    <col min="14080" max="14081" width="14.28515625" style="160" customWidth="1"/>
    <col min="14082" max="14082" width="25.7109375" style="160" customWidth="1"/>
    <col min="14083" max="14083" width="13.85546875" style="160" customWidth="1"/>
    <col min="14084" max="14084" width="13.7109375" style="160" customWidth="1"/>
    <col min="14085" max="14087" width="9.7109375" style="160" customWidth="1"/>
    <col min="14088" max="14335" width="16.5703125" style="160"/>
    <col min="14336" max="14337" width="14.28515625" style="160" customWidth="1"/>
    <col min="14338" max="14338" width="25.7109375" style="160" customWidth="1"/>
    <col min="14339" max="14339" width="13.85546875" style="160" customWidth="1"/>
    <col min="14340" max="14340" width="13.7109375" style="160" customWidth="1"/>
    <col min="14341" max="14343" width="9.7109375" style="160" customWidth="1"/>
    <col min="14344" max="14591" width="16.5703125" style="160"/>
    <col min="14592" max="14593" width="14.28515625" style="160" customWidth="1"/>
    <col min="14594" max="14594" width="25.7109375" style="160" customWidth="1"/>
    <col min="14595" max="14595" width="13.85546875" style="160" customWidth="1"/>
    <col min="14596" max="14596" width="13.7109375" style="160" customWidth="1"/>
    <col min="14597" max="14599" width="9.7109375" style="160" customWidth="1"/>
    <col min="14600" max="14847" width="16.5703125" style="160"/>
    <col min="14848" max="14849" width="14.28515625" style="160" customWidth="1"/>
    <col min="14850" max="14850" width="25.7109375" style="160" customWidth="1"/>
    <col min="14851" max="14851" width="13.85546875" style="160" customWidth="1"/>
    <col min="14852" max="14852" width="13.7109375" style="160" customWidth="1"/>
    <col min="14853" max="14855" width="9.7109375" style="160" customWidth="1"/>
    <col min="14856" max="15103" width="16.5703125" style="160"/>
    <col min="15104" max="15105" width="14.28515625" style="160" customWidth="1"/>
    <col min="15106" max="15106" width="25.7109375" style="160" customWidth="1"/>
    <col min="15107" max="15107" width="13.85546875" style="160" customWidth="1"/>
    <col min="15108" max="15108" width="13.7109375" style="160" customWidth="1"/>
    <col min="15109" max="15111" width="9.7109375" style="160" customWidth="1"/>
    <col min="15112" max="15359" width="16.5703125" style="160"/>
    <col min="15360" max="15361" width="14.28515625" style="160" customWidth="1"/>
    <col min="15362" max="15362" width="25.7109375" style="160" customWidth="1"/>
    <col min="15363" max="15363" width="13.85546875" style="160" customWidth="1"/>
    <col min="15364" max="15364" width="13.7109375" style="160" customWidth="1"/>
    <col min="15365" max="15367" width="9.7109375" style="160" customWidth="1"/>
    <col min="15368" max="15615" width="16.5703125" style="160"/>
    <col min="15616" max="15617" width="14.28515625" style="160" customWidth="1"/>
    <col min="15618" max="15618" width="25.7109375" style="160" customWidth="1"/>
    <col min="15619" max="15619" width="13.85546875" style="160" customWidth="1"/>
    <col min="15620" max="15620" width="13.7109375" style="160" customWidth="1"/>
    <col min="15621" max="15623" width="9.7109375" style="160" customWidth="1"/>
    <col min="15624" max="15871" width="16.5703125" style="160"/>
    <col min="15872" max="15873" width="14.28515625" style="160" customWidth="1"/>
    <col min="15874" max="15874" width="25.7109375" style="160" customWidth="1"/>
    <col min="15875" max="15875" width="13.85546875" style="160" customWidth="1"/>
    <col min="15876" max="15876" width="13.7109375" style="160" customWidth="1"/>
    <col min="15877" max="15879" width="9.7109375" style="160" customWidth="1"/>
    <col min="15880" max="16127" width="16.5703125" style="160"/>
    <col min="16128" max="16129" width="14.28515625" style="160" customWidth="1"/>
    <col min="16130" max="16130" width="25.7109375" style="160" customWidth="1"/>
    <col min="16131" max="16131" width="13.85546875" style="160" customWidth="1"/>
    <col min="16132" max="16132" width="13.7109375" style="160" customWidth="1"/>
    <col min="16133" max="16135" width="9.7109375" style="160" customWidth="1"/>
    <col min="16136" max="16384" width="16.5703125" style="160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54" customHeight="1" x14ac:dyDescent="0.25">
      <c r="B5" s="225" t="s">
        <v>226</v>
      </c>
      <c r="C5" s="225"/>
      <c r="D5" s="225"/>
      <c r="E5" s="189"/>
      <c r="F5" s="225" t="s">
        <v>227</v>
      </c>
      <c r="G5" s="225"/>
      <c r="H5" s="225"/>
    </row>
    <row r="6" spans="2:8" ht="30" customHeight="1" x14ac:dyDescent="0.25">
      <c r="B6" s="41"/>
      <c r="C6" s="190" t="str">
        <f>'Cuotas Plazas Autorizadas05'!$C$7</f>
        <v>junio 2013</v>
      </c>
      <c r="D6" s="191" t="s">
        <v>49</v>
      </c>
      <c r="F6" s="41"/>
      <c r="G6" s="190" t="str">
        <f>'Cuotas Plazas Autorizadas05'!$C$7</f>
        <v>junio 2013</v>
      </c>
      <c r="H6" s="191" t="s">
        <v>49</v>
      </c>
    </row>
    <row r="7" spans="2:8" ht="15" customHeight="1" x14ac:dyDescent="0.25">
      <c r="B7" s="192" t="s">
        <v>176</v>
      </c>
      <c r="C7" s="193">
        <v>84304</v>
      </c>
      <c r="D7" s="194">
        <f t="shared" ref="D7:D17" si="0">IFERROR(C7/$C$7,"-")</f>
        <v>1</v>
      </c>
      <c r="F7" s="192" t="s">
        <v>176</v>
      </c>
      <c r="G7" s="193">
        <v>98926</v>
      </c>
      <c r="H7" s="194">
        <f>IFERROR(G7/$G$7,"-")</f>
        <v>1</v>
      </c>
    </row>
    <row r="8" spans="2:8" ht="15" customHeight="1" x14ac:dyDescent="0.25">
      <c r="B8" s="195" t="s">
        <v>148</v>
      </c>
      <c r="C8" s="196">
        <v>29534</v>
      </c>
      <c r="D8" s="197">
        <f t="shared" si="0"/>
        <v>0.35032738660087304</v>
      </c>
      <c r="E8" s="179"/>
      <c r="F8" s="195" t="s">
        <v>148</v>
      </c>
      <c r="G8" s="196">
        <v>15533</v>
      </c>
      <c r="H8" s="197">
        <f t="shared" ref="H8:H31" si="1">IFERROR(G8/$G$7,"-")</f>
        <v>0.15701635565978611</v>
      </c>
    </row>
    <row r="9" spans="2:8" ht="15" customHeight="1" x14ac:dyDescent="0.2">
      <c r="B9" s="55" t="s">
        <v>228</v>
      </c>
      <c r="C9" s="198">
        <v>477</v>
      </c>
      <c r="D9" s="199">
        <f t="shared" si="0"/>
        <v>5.6580945150882522E-3</v>
      </c>
      <c r="E9" s="179"/>
      <c r="F9" s="55" t="s">
        <v>228</v>
      </c>
      <c r="G9" s="198">
        <v>190</v>
      </c>
      <c r="H9" s="199">
        <f t="shared" si="1"/>
        <v>1.9206275397772071E-3</v>
      </c>
    </row>
    <row r="10" spans="2:8" ht="15" customHeight="1" x14ac:dyDescent="0.2">
      <c r="B10" s="55" t="s">
        <v>229</v>
      </c>
      <c r="C10" s="198">
        <v>1155</v>
      </c>
      <c r="D10" s="199">
        <f t="shared" si="0"/>
        <v>1.3700417536534447E-2</v>
      </c>
      <c r="E10" s="179"/>
      <c r="F10" s="55" t="s">
        <v>229</v>
      </c>
      <c r="G10" s="198">
        <v>96</v>
      </c>
      <c r="H10" s="199">
        <f t="shared" si="1"/>
        <v>9.7042233588743101E-4</v>
      </c>
    </row>
    <row r="11" spans="2:8" ht="15" customHeight="1" x14ac:dyDescent="0.2">
      <c r="B11" s="55" t="s">
        <v>230</v>
      </c>
      <c r="C11" s="198">
        <v>7102</v>
      </c>
      <c r="D11" s="199">
        <f t="shared" si="0"/>
        <v>8.4242740557980644E-2</v>
      </c>
      <c r="E11" s="179"/>
      <c r="F11" s="55" t="s">
        <v>230</v>
      </c>
      <c r="G11" s="198">
        <v>4571</v>
      </c>
      <c r="H11" s="199">
        <f t="shared" si="1"/>
        <v>4.6206255180640074E-2</v>
      </c>
    </row>
    <row r="12" spans="2:8" ht="15" customHeight="1" x14ac:dyDescent="0.2">
      <c r="B12" s="55" t="s">
        <v>231</v>
      </c>
      <c r="C12" s="198">
        <v>15490</v>
      </c>
      <c r="D12" s="199">
        <f t="shared" si="0"/>
        <v>0.18373979882330613</v>
      </c>
      <c r="E12" s="179"/>
      <c r="F12" s="55" t="s">
        <v>231</v>
      </c>
      <c r="G12" s="198">
        <v>10137</v>
      </c>
      <c r="H12" s="199">
        <f t="shared" si="1"/>
        <v>0.10247053353011341</v>
      </c>
    </row>
    <row r="13" spans="2:8" ht="15" customHeight="1" x14ac:dyDescent="0.2">
      <c r="B13" s="55" t="s">
        <v>232</v>
      </c>
      <c r="C13" s="198">
        <v>5310</v>
      </c>
      <c r="D13" s="199">
        <f t="shared" si="0"/>
        <v>6.2986335167963564E-2</v>
      </c>
      <c r="E13" s="179"/>
      <c r="F13" s="55" t="s">
        <v>232</v>
      </c>
      <c r="G13" s="198">
        <v>539</v>
      </c>
      <c r="H13" s="199">
        <f t="shared" si="1"/>
        <v>5.4485170733679722E-3</v>
      </c>
    </row>
    <row r="14" spans="2:8" ht="15" hidden="1" customHeight="1" x14ac:dyDescent="0.2">
      <c r="B14" s="55" t="s">
        <v>233</v>
      </c>
      <c r="C14" s="198" t="s">
        <v>86</v>
      </c>
      <c r="D14" s="199" t="str">
        <f t="shared" si="0"/>
        <v>-</v>
      </c>
      <c r="E14" s="179"/>
      <c r="F14" s="55" t="s">
        <v>233</v>
      </c>
      <c r="G14" s="198" t="s">
        <v>86</v>
      </c>
      <c r="H14" s="199" t="str">
        <f t="shared" si="1"/>
        <v>-</v>
      </c>
    </row>
    <row r="15" spans="2:8" ht="15" customHeight="1" x14ac:dyDescent="0.25">
      <c r="B15" s="195" t="s">
        <v>149</v>
      </c>
      <c r="C15" s="196">
        <v>13474</v>
      </c>
      <c r="D15" s="197">
        <f t="shared" si="0"/>
        <v>0.15982634275953692</v>
      </c>
      <c r="E15" s="179"/>
      <c r="F15" s="195" t="s">
        <v>149</v>
      </c>
      <c r="G15" s="196">
        <v>21088</v>
      </c>
      <c r="H15" s="197">
        <f t="shared" si="1"/>
        <v>0.21316943978327235</v>
      </c>
    </row>
    <row r="16" spans="2:8" ht="15" customHeight="1" x14ac:dyDescent="0.2">
      <c r="B16" s="55" t="s">
        <v>234</v>
      </c>
      <c r="C16" s="198">
        <v>1041</v>
      </c>
      <c r="D16" s="199">
        <f t="shared" si="0"/>
        <v>1.2348168532928449E-2</v>
      </c>
      <c r="E16" s="179"/>
      <c r="F16" s="55" t="s">
        <v>234</v>
      </c>
      <c r="G16" s="198">
        <v>3294</v>
      </c>
      <c r="H16" s="199">
        <f t="shared" si="1"/>
        <v>3.3297616400137474E-2</v>
      </c>
    </row>
    <row r="17" spans="2:10" ht="15" customHeight="1" x14ac:dyDescent="0.2">
      <c r="B17" s="55" t="s">
        <v>235</v>
      </c>
      <c r="C17" s="198">
        <v>5645</v>
      </c>
      <c r="D17" s="199">
        <f t="shared" si="0"/>
        <v>6.6960049345226799E-2</v>
      </c>
      <c r="E17" s="179"/>
      <c r="F17" s="55" t="s">
        <v>235</v>
      </c>
      <c r="G17" s="198">
        <v>4975</v>
      </c>
      <c r="H17" s="199">
        <f t="shared" si="1"/>
        <v>5.0290115844166344E-2</v>
      </c>
    </row>
    <row r="18" spans="2:10" ht="15" customHeight="1" x14ac:dyDescent="0.2">
      <c r="B18" s="55" t="s">
        <v>236</v>
      </c>
      <c r="C18" s="198">
        <v>6604</v>
      </c>
      <c r="D18" s="199">
        <f>IFERROR(C18/$C$7,"-")</f>
        <v>7.8335547542228129E-2</v>
      </c>
      <c r="E18" s="179"/>
      <c r="F18" s="55" t="s">
        <v>236</v>
      </c>
      <c r="G18" s="198">
        <v>11624</v>
      </c>
      <c r="H18" s="199">
        <f t="shared" si="1"/>
        <v>0.11750197117036977</v>
      </c>
    </row>
    <row r="19" spans="2:10" ht="15" hidden="1" customHeight="1" x14ac:dyDescent="0.2">
      <c r="B19" s="55" t="s">
        <v>237</v>
      </c>
      <c r="C19" s="198" t="s">
        <v>86</v>
      </c>
      <c r="D19" s="199" t="str">
        <f t="shared" ref="D19:D31" si="2">IFERROR(C19/$C$7,"-")</f>
        <v>-</v>
      </c>
      <c r="E19" s="179"/>
      <c r="F19" s="55" t="s">
        <v>237</v>
      </c>
      <c r="G19" s="198" t="s">
        <v>86</v>
      </c>
      <c r="H19" s="199" t="str">
        <f t="shared" si="1"/>
        <v>-</v>
      </c>
    </row>
    <row r="20" spans="2:10" ht="15" customHeight="1" x14ac:dyDescent="0.2">
      <c r="B20" s="55" t="s">
        <v>238</v>
      </c>
      <c r="C20" s="198" t="s">
        <v>86</v>
      </c>
      <c r="D20" s="199" t="str">
        <f t="shared" si="2"/>
        <v>-</v>
      </c>
      <c r="E20" s="179"/>
      <c r="F20" s="55" t="s">
        <v>238</v>
      </c>
      <c r="G20" s="198">
        <v>218</v>
      </c>
      <c r="H20" s="199">
        <f t="shared" si="1"/>
        <v>2.2036673877443747E-3</v>
      </c>
    </row>
    <row r="21" spans="2:10" ht="15" customHeight="1" x14ac:dyDescent="0.2">
      <c r="B21" s="55" t="s">
        <v>233</v>
      </c>
      <c r="C21" s="200">
        <v>4</v>
      </c>
      <c r="D21" s="199">
        <f t="shared" si="2"/>
        <v>4.7447333459859553E-5</v>
      </c>
      <c r="E21" s="179"/>
      <c r="F21" s="55" t="s">
        <v>233</v>
      </c>
      <c r="G21" s="200">
        <v>0</v>
      </c>
      <c r="H21" s="199">
        <f t="shared" si="1"/>
        <v>0</v>
      </c>
    </row>
    <row r="22" spans="2:10" ht="15" customHeight="1" x14ac:dyDescent="0.25">
      <c r="B22" s="195" t="s">
        <v>239</v>
      </c>
      <c r="C22" s="201">
        <v>22</v>
      </c>
      <c r="D22" s="197">
        <f>IFERROR(C22/$C$7,"-")</f>
        <v>2.6096033402922753E-4</v>
      </c>
      <c r="E22" s="179"/>
      <c r="F22" s="195" t="s">
        <v>239</v>
      </c>
      <c r="G22" s="201">
        <v>0</v>
      </c>
      <c r="H22" s="197">
        <f t="shared" si="1"/>
        <v>0</v>
      </c>
    </row>
    <row r="23" spans="2:10" ht="15" customHeight="1" x14ac:dyDescent="0.2">
      <c r="B23" s="55" t="s">
        <v>240</v>
      </c>
      <c r="C23" s="198">
        <v>22</v>
      </c>
      <c r="D23" s="199">
        <f t="shared" si="2"/>
        <v>2.6096033402922753E-4</v>
      </c>
      <c r="E23" s="179"/>
      <c r="F23" s="55" t="s">
        <v>240</v>
      </c>
      <c r="G23" s="198" t="s">
        <v>86</v>
      </c>
      <c r="H23" s="199" t="str">
        <f t="shared" si="1"/>
        <v>-</v>
      </c>
    </row>
    <row r="24" spans="2:10" ht="15" hidden="1" customHeight="1" x14ac:dyDescent="0.2">
      <c r="B24" s="55" t="s">
        <v>241</v>
      </c>
      <c r="C24" s="198" t="s">
        <v>86</v>
      </c>
      <c r="D24" s="199" t="str">
        <f t="shared" si="2"/>
        <v>-</v>
      </c>
      <c r="E24" s="179"/>
      <c r="F24" s="55" t="s">
        <v>241</v>
      </c>
      <c r="G24" s="198" t="s">
        <v>86</v>
      </c>
      <c r="H24" s="199" t="str">
        <f t="shared" si="1"/>
        <v>-</v>
      </c>
    </row>
    <row r="25" spans="2:10" ht="15" hidden="1" customHeight="1" x14ac:dyDescent="0.2">
      <c r="B25" s="55" t="s">
        <v>233</v>
      </c>
      <c r="C25" s="198">
        <v>0</v>
      </c>
      <c r="D25" s="199">
        <f t="shared" si="2"/>
        <v>0</v>
      </c>
      <c r="E25" s="179"/>
      <c r="F25" s="55" t="s">
        <v>233</v>
      </c>
      <c r="G25" s="198">
        <v>0</v>
      </c>
      <c r="H25" s="199">
        <f t="shared" si="1"/>
        <v>0</v>
      </c>
    </row>
    <row r="26" spans="2:10" ht="15" customHeight="1" x14ac:dyDescent="0.25">
      <c r="B26" s="195" t="s">
        <v>242</v>
      </c>
      <c r="C26" s="196">
        <v>14</v>
      </c>
      <c r="D26" s="197">
        <f>IFERROR(C26/$C$7,"-")</f>
        <v>1.6606566710950844E-4</v>
      </c>
      <c r="E26" s="179"/>
      <c r="F26" s="195" t="s">
        <v>242</v>
      </c>
      <c r="G26" s="196">
        <v>20</v>
      </c>
      <c r="H26" s="197">
        <f t="shared" si="1"/>
        <v>2.0217131997654812E-4</v>
      </c>
    </row>
    <row r="27" spans="2:10" ht="15" hidden="1" customHeight="1" x14ac:dyDescent="0.2">
      <c r="B27" s="55" t="s">
        <v>243</v>
      </c>
      <c r="C27" s="200" t="s">
        <v>86</v>
      </c>
      <c r="D27" s="199" t="str">
        <f t="shared" si="2"/>
        <v>-</v>
      </c>
      <c r="E27" s="179"/>
      <c r="F27" s="55" t="s">
        <v>243</v>
      </c>
      <c r="G27" s="200" t="s">
        <v>86</v>
      </c>
      <c r="H27" s="199" t="str">
        <f t="shared" si="1"/>
        <v>-</v>
      </c>
    </row>
    <row r="28" spans="2:10" ht="15" hidden="1" customHeight="1" x14ac:dyDescent="0.2">
      <c r="B28" s="55" t="s">
        <v>244</v>
      </c>
      <c r="C28" s="200" t="s">
        <v>86</v>
      </c>
      <c r="D28" s="199" t="str">
        <f t="shared" si="2"/>
        <v>-</v>
      </c>
      <c r="E28" s="179"/>
      <c r="F28" s="55" t="s">
        <v>244</v>
      </c>
      <c r="G28" s="200" t="s">
        <v>86</v>
      </c>
      <c r="H28" s="199" t="str">
        <f t="shared" si="1"/>
        <v>-</v>
      </c>
    </row>
    <row r="29" spans="2:10" ht="15" customHeight="1" x14ac:dyDescent="0.2">
      <c r="B29" s="55" t="s">
        <v>245</v>
      </c>
      <c r="C29" s="200">
        <v>5</v>
      </c>
      <c r="D29" s="199">
        <f t="shared" si="2"/>
        <v>5.9309166824824446E-5</v>
      </c>
      <c r="E29" s="202"/>
      <c r="F29" s="55" t="s">
        <v>245</v>
      </c>
      <c r="G29" s="200" t="s">
        <v>86</v>
      </c>
      <c r="H29" s="199" t="str">
        <f t="shared" si="1"/>
        <v>-</v>
      </c>
    </row>
    <row r="30" spans="2:10" ht="15" customHeight="1" x14ac:dyDescent="0.2">
      <c r="B30" s="55" t="s">
        <v>246</v>
      </c>
      <c r="C30" s="200">
        <v>9</v>
      </c>
      <c r="D30" s="199">
        <f t="shared" si="2"/>
        <v>1.0675650028468401E-4</v>
      </c>
      <c r="E30" s="202"/>
      <c r="F30" s="55" t="s">
        <v>246</v>
      </c>
      <c r="G30" s="200">
        <v>20</v>
      </c>
      <c r="H30" s="199">
        <f t="shared" si="1"/>
        <v>2.0217131997654812E-4</v>
      </c>
    </row>
    <row r="31" spans="2:10" ht="15" customHeight="1" thickBot="1" x14ac:dyDescent="0.25">
      <c r="B31" s="55" t="s">
        <v>233</v>
      </c>
      <c r="C31" s="200">
        <v>0</v>
      </c>
      <c r="D31" s="199">
        <f t="shared" si="2"/>
        <v>0</v>
      </c>
      <c r="E31" s="179"/>
      <c r="F31" s="55" t="s">
        <v>233</v>
      </c>
      <c r="G31" s="200">
        <v>0</v>
      </c>
      <c r="H31" s="199">
        <f t="shared" si="1"/>
        <v>0</v>
      </c>
    </row>
    <row r="32" spans="2:10" ht="40.5" customHeight="1" thickBot="1" x14ac:dyDescent="0.3">
      <c r="B32" s="223" t="s">
        <v>247</v>
      </c>
      <c r="C32" s="223"/>
      <c r="D32" s="223"/>
      <c r="E32" s="179"/>
      <c r="F32" s="223" t="s">
        <v>247</v>
      </c>
      <c r="G32" s="223"/>
      <c r="H32" s="223"/>
      <c r="J32" s="36" t="s">
        <v>45</v>
      </c>
    </row>
    <row r="33" spans="2:8" ht="15" customHeight="1" x14ac:dyDescent="0.25">
      <c r="C33" s="203"/>
      <c r="D33" s="203"/>
      <c r="E33" s="179"/>
      <c r="F33" s="179"/>
      <c r="G33" s="203"/>
    </row>
    <row r="34" spans="2:8" ht="54" customHeight="1" x14ac:dyDescent="0.25">
      <c r="B34" s="225" t="s">
        <v>248</v>
      </c>
      <c r="C34" s="225"/>
      <c r="D34" s="225"/>
      <c r="E34" s="189"/>
      <c r="F34" s="225" t="s">
        <v>249</v>
      </c>
      <c r="G34" s="225"/>
      <c r="H34" s="225"/>
    </row>
    <row r="35" spans="2:8" ht="30" customHeight="1" x14ac:dyDescent="0.25">
      <c r="B35" s="41"/>
      <c r="C35" s="190" t="str">
        <f>'Cuotas Plazas Autorizadas05'!$C$7</f>
        <v>junio 2013</v>
      </c>
      <c r="D35" s="191" t="s">
        <v>49</v>
      </c>
      <c r="F35" s="41"/>
      <c r="G35" s="190" t="str">
        <f>'Cuotas Plazas Autorizadas05'!$C$7</f>
        <v>junio 2013</v>
      </c>
      <c r="H35" s="191" t="s">
        <v>49</v>
      </c>
    </row>
    <row r="36" spans="2:8" ht="15" customHeight="1" x14ac:dyDescent="0.25">
      <c r="B36" s="192" t="s">
        <v>176</v>
      </c>
      <c r="C36" s="193">
        <v>53127</v>
      </c>
      <c r="D36" s="194">
        <f>IFERROR(C36/$C$36,"-")</f>
        <v>1</v>
      </c>
      <c r="F36" s="192" t="s">
        <v>176</v>
      </c>
      <c r="G36" s="193">
        <v>45057</v>
      </c>
      <c r="H36" s="194">
        <f>IFERROR(G36/$G$36,"-")</f>
        <v>1</v>
      </c>
    </row>
    <row r="37" spans="2:8" ht="15" customHeight="1" x14ac:dyDescent="0.25">
      <c r="B37" s="195" t="s">
        <v>148</v>
      </c>
      <c r="C37" s="196">
        <v>14051</v>
      </c>
      <c r="D37" s="197">
        <f t="shared" ref="D37:D60" si="3">IFERROR(C37/$C$36,"-")</f>
        <v>0.26447945489110997</v>
      </c>
      <c r="E37" s="179"/>
      <c r="F37" s="195" t="s">
        <v>148</v>
      </c>
      <c r="G37" s="196">
        <v>2644</v>
      </c>
      <c r="H37" s="197">
        <f t="shared" ref="H37:H60" si="4">IFERROR(G37/$G$36,"-")</f>
        <v>5.8681226002618908E-2</v>
      </c>
    </row>
    <row r="38" spans="2:8" ht="15" customHeight="1" x14ac:dyDescent="0.2">
      <c r="B38" s="55" t="s">
        <v>228</v>
      </c>
      <c r="C38" s="198">
        <v>131</v>
      </c>
      <c r="D38" s="199">
        <f t="shared" si="3"/>
        <v>2.4657895232179493E-3</v>
      </c>
      <c r="E38" s="179"/>
      <c r="F38" s="55" t="s">
        <v>228</v>
      </c>
      <c r="G38" s="198">
        <v>218</v>
      </c>
      <c r="H38" s="199">
        <f t="shared" si="4"/>
        <v>4.8383159109572317E-3</v>
      </c>
    </row>
    <row r="39" spans="2:8" ht="15" customHeight="1" x14ac:dyDescent="0.2">
      <c r="B39" s="55" t="s">
        <v>229</v>
      </c>
      <c r="C39" s="198">
        <v>317</v>
      </c>
      <c r="D39" s="199">
        <f t="shared" si="3"/>
        <v>5.9668341897716791E-3</v>
      </c>
      <c r="E39" s="179"/>
      <c r="F39" s="55" t="s">
        <v>229</v>
      </c>
      <c r="G39" s="198">
        <v>635</v>
      </c>
      <c r="H39" s="199">
        <f t="shared" si="4"/>
        <v>1.4093259648889184E-2</v>
      </c>
    </row>
    <row r="40" spans="2:8" ht="15" customHeight="1" x14ac:dyDescent="0.2">
      <c r="B40" s="55" t="s">
        <v>230</v>
      </c>
      <c r="C40" s="198">
        <v>2366</v>
      </c>
      <c r="D40" s="199">
        <f t="shared" si="3"/>
        <v>4.4534793984226474E-2</v>
      </c>
      <c r="E40" s="179"/>
      <c r="F40" s="55" t="s">
        <v>230</v>
      </c>
      <c r="G40" s="198">
        <v>876</v>
      </c>
      <c r="H40" s="199">
        <f t="shared" si="4"/>
        <v>1.9442040082562086E-2</v>
      </c>
    </row>
    <row r="41" spans="2:8" ht="15" customHeight="1" x14ac:dyDescent="0.2">
      <c r="B41" s="55" t="s">
        <v>231</v>
      </c>
      <c r="C41" s="198">
        <v>10143</v>
      </c>
      <c r="D41" s="199">
        <f t="shared" si="3"/>
        <v>0.19091987125190582</v>
      </c>
      <c r="E41" s="179"/>
      <c r="F41" s="55" t="s">
        <v>231</v>
      </c>
      <c r="G41" s="198">
        <v>408</v>
      </c>
      <c r="H41" s="199">
        <f t="shared" si="4"/>
        <v>9.0551967507823423E-3</v>
      </c>
    </row>
    <row r="42" spans="2:8" ht="15" customHeight="1" x14ac:dyDescent="0.2">
      <c r="B42" s="55" t="s">
        <v>232</v>
      </c>
      <c r="C42" s="198">
        <v>1094</v>
      </c>
      <c r="D42" s="199">
        <f t="shared" si="3"/>
        <v>2.0592165941988066E-2</v>
      </c>
      <c r="E42" s="179"/>
      <c r="F42" s="55" t="s">
        <v>232</v>
      </c>
      <c r="G42" s="198">
        <v>507</v>
      </c>
      <c r="H42" s="199">
        <f t="shared" si="4"/>
        <v>1.1252413609428058E-2</v>
      </c>
    </row>
    <row r="43" spans="2:8" ht="15" customHeight="1" x14ac:dyDescent="0.2">
      <c r="B43" s="55" t="s">
        <v>233</v>
      </c>
      <c r="C43" s="198" t="s">
        <v>86</v>
      </c>
      <c r="D43" s="199" t="str">
        <f t="shared" si="3"/>
        <v>-</v>
      </c>
      <c r="E43" s="179"/>
      <c r="F43" s="55" t="s">
        <v>233</v>
      </c>
      <c r="G43" s="198" t="s">
        <v>86</v>
      </c>
      <c r="H43" s="199" t="str">
        <f t="shared" si="4"/>
        <v>-</v>
      </c>
    </row>
    <row r="44" spans="2:8" ht="15" customHeight="1" x14ac:dyDescent="0.25">
      <c r="B44" s="195" t="s">
        <v>149</v>
      </c>
      <c r="C44" s="196">
        <v>5253</v>
      </c>
      <c r="D44" s="197">
        <f t="shared" si="3"/>
        <v>9.8876277598960977E-2</v>
      </c>
      <c r="E44" s="179"/>
      <c r="F44" s="195" t="s">
        <v>149</v>
      </c>
      <c r="G44" s="196">
        <v>6</v>
      </c>
      <c r="H44" s="197">
        <f t="shared" si="4"/>
        <v>1.3316465809974033E-4</v>
      </c>
    </row>
    <row r="45" spans="2:8" ht="15" customHeight="1" x14ac:dyDescent="0.2">
      <c r="B45" s="55" t="s">
        <v>234</v>
      </c>
      <c r="C45" s="198">
        <v>182</v>
      </c>
      <c r="D45" s="199">
        <f t="shared" si="3"/>
        <v>3.4257533834020368E-3</v>
      </c>
      <c r="E45" s="179"/>
      <c r="F45" s="55" t="s">
        <v>234</v>
      </c>
      <c r="G45" s="198" t="s">
        <v>86</v>
      </c>
      <c r="H45" s="199" t="str">
        <f t="shared" si="4"/>
        <v>-</v>
      </c>
    </row>
    <row r="46" spans="2:8" ht="15" customHeight="1" x14ac:dyDescent="0.2">
      <c r="B46" s="55" t="s">
        <v>235</v>
      </c>
      <c r="C46" s="198">
        <v>722</v>
      </c>
      <c r="D46" s="199">
        <f t="shared" si="3"/>
        <v>1.3590076608880607E-2</v>
      </c>
      <c r="E46" s="179"/>
      <c r="F46" s="55" t="s">
        <v>235</v>
      </c>
      <c r="G46" s="198" t="s">
        <v>86</v>
      </c>
      <c r="H46" s="199" t="str">
        <f t="shared" si="4"/>
        <v>-</v>
      </c>
    </row>
    <row r="47" spans="2:8" ht="15" customHeight="1" x14ac:dyDescent="0.2">
      <c r="B47" s="55" t="s">
        <v>236</v>
      </c>
      <c r="C47" s="198">
        <v>4349</v>
      </c>
      <c r="D47" s="199">
        <f t="shared" si="3"/>
        <v>8.1860447606678335E-2</v>
      </c>
      <c r="E47" s="179"/>
      <c r="F47" s="55" t="s">
        <v>236</v>
      </c>
      <c r="G47" s="198" t="s">
        <v>86</v>
      </c>
      <c r="H47" s="199" t="str">
        <f t="shared" si="4"/>
        <v>-</v>
      </c>
    </row>
    <row r="48" spans="2:8" ht="15" customHeight="1" x14ac:dyDescent="0.2">
      <c r="B48" s="55" t="s">
        <v>237</v>
      </c>
      <c r="C48" s="198" t="s">
        <v>86</v>
      </c>
      <c r="D48" s="199" t="str">
        <f t="shared" si="3"/>
        <v>-</v>
      </c>
      <c r="E48" s="179"/>
      <c r="F48" s="55" t="s">
        <v>237</v>
      </c>
      <c r="G48" s="198" t="s">
        <v>86</v>
      </c>
      <c r="H48" s="199" t="str">
        <f t="shared" si="4"/>
        <v>-</v>
      </c>
    </row>
    <row r="49" spans="2:8" ht="15" customHeight="1" x14ac:dyDescent="0.2">
      <c r="B49" s="55" t="s">
        <v>238</v>
      </c>
      <c r="C49" s="198" t="s">
        <v>86</v>
      </c>
      <c r="D49" s="199" t="str">
        <f t="shared" si="3"/>
        <v>-</v>
      </c>
      <c r="E49" s="179"/>
      <c r="F49" s="55" t="s">
        <v>238</v>
      </c>
      <c r="G49" s="198" t="s">
        <v>86</v>
      </c>
      <c r="H49" s="199" t="str">
        <f t="shared" si="4"/>
        <v>-</v>
      </c>
    </row>
    <row r="50" spans="2:8" ht="15" customHeight="1" x14ac:dyDescent="0.2">
      <c r="B50" s="55" t="s">
        <v>233</v>
      </c>
      <c r="C50" s="200">
        <v>0</v>
      </c>
      <c r="D50" s="199">
        <f t="shared" si="3"/>
        <v>0</v>
      </c>
      <c r="E50" s="179"/>
      <c r="F50" s="55" t="s">
        <v>233</v>
      </c>
      <c r="G50" s="200">
        <v>6</v>
      </c>
      <c r="H50" s="199">
        <f t="shared" si="4"/>
        <v>1.3316465809974033E-4</v>
      </c>
    </row>
    <row r="51" spans="2:8" ht="15" customHeight="1" x14ac:dyDescent="0.25">
      <c r="B51" s="195" t="s">
        <v>239</v>
      </c>
      <c r="C51" s="201">
        <v>0</v>
      </c>
      <c r="D51" s="197">
        <f t="shared" si="3"/>
        <v>0</v>
      </c>
      <c r="E51" s="179"/>
      <c r="F51" s="195" t="s">
        <v>239</v>
      </c>
      <c r="G51" s="201">
        <v>0</v>
      </c>
      <c r="H51" s="197">
        <f t="shared" si="4"/>
        <v>0</v>
      </c>
    </row>
    <row r="52" spans="2:8" ht="15" customHeight="1" x14ac:dyDescent="0.2">
      <c r="B52" s="55" t="s">
        <v>240</v>
      </c>
      <c r="C52" s="198" t="s">
        <v>86</v>
      </c>
      <c r="D52" s="199" t="str">
        <f t="shared" si="3"/>
        <v>-</v>
      </c>
      <c r="E52" s="179"/>
      <c r="F52" s="55" t="s">
        <v>240</v>
      </c>
      <c r="G52" s="198" t="s">
        <v>86</v>
      </c>
      <c r="H52" s="199" t="str">
        <f t="shared" si="4"/>
        <v>-</v>
      </c>
    </row>
    <row r="53" spans="2:8" ht="15" customHeight="1" x14ac:dyDescent="0.2">
      <c r="B53" s="55" t="s">
        <v>241</v>
      </c>
      <c r="C53" s="198" t="s">
        <v>86</v>
      </c>
      <c r="D53" s="199" t="str">
        <f t="shared" si="3"/>
        <v>-</v>
      </c>
      <c r="E53" s="179"/>
      <c r="F53" s="55" t="s">
        <v>241</v>
      </c>
      <c r="G53" s="198" t="s">
        <v>86</v>
      </c>
      <c r="H53" s="199" t="str">
        <f t="shared" si="4"/>
        <v>-</v>
      </c>
    </row>
    <row r="54" spans="2:8" ht="15" customHeight="1" x14ac:dyDescent="0.2">
      <c r="B54" s="55" t="s">
        <v>233</v>
      </c>
      <c r="C54" s="198">
        <v>0</v>
      </c>
      <c r="D54" s="199">
        <f t="shared" si="3"/>
        <v>0</v>
      </c>
      <c r="E54" s="179"/>
      <c r="F54" s="55" t="s">
        <v>233</v>
      </c>
      <c r="G54" s="198">
        <v>0</v>
      </c>
      <c r="H54" s="199">
        <f t="shared" si="4"/>
        <v>0</v>
      </c>
    </row>
    <row r="55" spans="2:8" ht="15" customHeight="1" x14ac:dyDescent="0.25">
      <c r="B55" s="195" t="s">
        <v>242</v>
      </c>
      <c r="C55" s="196">
        <v>0</v>
      </c>
      <c r="D55" s="197">
        <f t="shared" si="3"/>
        <v>0</v>
      </c>
      <c r="E55" s="179"/>
      <c r="F55" s="195" t="s">
        <v>242</v>
      </c>
      <c r="G55" s="196">
        <v>8</v>
      </c>
      <c r="H55" s="197">
        <f t="shared" si="4"/>
        <v>1.7755287746632043E-4</v>
      </c>
    </row>
    <row r="56" spans="2:8" ht="15" customHeight="1" x14ac:dyDescent="0.2">
      <c r="B56" s="55" t="s">
        <v>243</v>
      </c>
      <c r="C56" s="200" t="s">
        <v>86</v>
      </c>
      <c r="D56" s="199" t="str">
        <f t="shared" si="3"/>
        <v>-</v>
      </c>
      <c r="E56" s="179"/>
      <c r="F56" s="55" t="s">
        <v>243</v>
      </c>
      <c r="G56" s="200">
        <v>8</v>
      </c>
      <c r="H56" s="199">
        <f t="shared" si="4"/>
        <v>1.7755287746632043E-4</v>
      </c>
    </row>
    <row r="57" spans="2:8" ht="15" customHeight="1" x14ac:dyDescent="0.2">
      <c r="B57" s="55" t="s">
        <v>244</v>
      </c>
      <c r="C57" s="200" t="s">
        <v>86</v>
      </c>
      <c r="D57" s="199" t="str">
        <f t="shared" si="3"/>
        <v>-</v>
      </c>
      <c r="E57" s="179"/>
      <c r="F57" s="55" t="s">
        <v>244</v>
      </c>
      <c r="G57" s="200" t="s">
        <v>86</v>
      </c>
      <c r="H57" s="199" t="str">
        <f t="shared" si="4"/>
        <v>-</v>
      </c>
    </row>
    <row r="58" spans="2:8" ht="15" customHeight="1" x14ac:dyDescent="0.2">
      <c r="B58" s="55" t="s">
        <v>245</v>
      </c>
      <c r="C58" s="200" t="s">
        <v>86</v>
      </c>
      <c r="D58" s="199" t="str">
        <f t="shared" si="3"/>
        <v>-</v>
      </c>
      <c r="E58" s="202"/>
      <c r="F58" s="55" t="s">
        <v>245</v>
      </c>
      <c r="G58" s="200" t="s">
        <v>86</v>
      </c>
      <c r="H58" s="199" t="str">
        <f t="shared" si="4"/>
        <v>-</v>
      </c>
    </row>
    <row r="59" spans="2:8" ht="15" customHeight="1" x14ac:dyDescent="0.2">
      <c r="B59" s="55" t="s">
        <v>246</v>
      </c>
      <c r="C59" s="200" t="s">
        <v>86</v>
      </c>
      <c r="D59" s="199" t="str">
        <f t="shared" si="3"/>
        <v>-</v>
      </c>
      <c r="E59" s="202"/>
      <c r="F59" s="55" t="s">
        <v>246</v>
      </c>
      <c r="G59" s="200" t="s">
        <v>86</v>
      </c>
      <c r="H59" s="199" t="str">
        <f t="shared" si="4"/>
        <v>-</v>
      </c>
    </row>
    <row r="60" spans="2:8" ht="15" customHeight="1" x14ac:dyDescent="0.2">
      <c r="B60" s="55" t="s">
        <v>233</v>
      </c>
      <c r="C60" s="200">
        <v>0</v>
      </c>
      <c r="D60" s="199">
        <f t="shared" si="3"/>
        <v>0</v>
      </c>
      <c r="E60" s="179"/>
      <c r="F60" s="55" t="s">
        <v>233</v>
      </c>
      <c r="G60" s="200">
        <v>0</v>
      </c>
      <c r="H60" s="199">
        <f t="shared" si="4"/>
        <v>0</v>
      </c>
    </row>
    <row r="61" spans="2:8" ht="40.5" customHeight="1" x14ac:dyDescent="0.25">
      <c r="B61" s="223" t="s">
        <v>247</v>
      </c>
      <c r="C61" s="223"/>
      <c r="D61" s="223"/>
      <c r="E61" s="179"/>
      <c r="F61" s="223" t="s">
        <v>247</v>
      </c>
      <c r="G61" s="223"/>
      <c r="H61" s="223"/>
    </row>
    <row r="63" spans="2:8" ht="54" customHeight="1" x14ac:dyDescent="0.25">
      <c r="B63" s="225" t="s">
        <v>250</v>
      </c>
      <c r="C63" s="225"/>
      <c r="D63" s="225"/>
    </row>
    <row r="64" spans="2:8" ht="30" customHeight="1" x14ac:dyDescent="0.25">
      <c r="B64" s="41"/>
      <c r="C64" s="190" t="str">
        <f>'Cuotas Plazas Autorizadas05'!$C$7</f>
        <v>junio 2013</v>
      </c>
      <c r="D64" s="191" t="s">
        <v>49</v>
      </c>
    </row>
    <row r="65" spans="2:4" ht="15" customHeight="1" x14ac:dyDescent="0.25">
      <c r="B65" s="192" t="s">
        <v>176</v>
      </c>
      <c r="C65" s="193">
        <v>133842</v>
      </c>
      <c r="D65" s="194">
        <f>IFERROR(C65/$C$65,"-")</f>
        <v>1</v>
      </c>
    </row>
    <row r="66" spans="2:4" ht="15" customHeight="1" x14ac:dyDescent="0.25">
      <c r="B66" s="195" t="s">
        <v>148</v>
      </c>
      <c r="C66" s="196">
        <v>82209</v>
      </c>
      <c r="D66" s="197">
        <f t="shared" ref="D66:D89" si="5">IFERROR(C66/$C$65,"-")</f>
        <v>0.61422423454521002</v>
      </c>
    </row>
    <row r="67" spans="2:4" ht="15" customHeight="1" x14ac:dyDescent="0.2">
      <c r="B67" s="55" t="s">
        <v>228</v>
      </c>
      <c r="C67" s="198">
        <v>1360</v>
      </c>
      <c r="D67" s="199">
        <f t="shared" si="5"/>
        <v>1.016123488889885E-2</v>
      </c>
    </row>
    <row r="68" spans="2:4" ht="15" customHeight="1" x14ac:dyDescent="0.2">
      <c r="B68" s="55" t="s">
        <v>229</v>
      </c>
      <c r="C68" s="198">
        <v>2500</v>
      </c>
      <c r="D68" s="199">
        <f t="shared" si="5"/>
        <v>1.8678740604593475E-2</v>
      </c>
    </row>
    <row r="69" spans="2:4" ht="15" customHeight="1" x14ac:dyDescent="0.2">
      <c r="B69" s="55" t="s">
        <v>230</v>
      </c>
      <c r="C69" s="198">
        <v>19281</v>
      </c>
      <c r="D69" s="199">
        <f t="shared" si="5"/>
        <v>0.14405791903886672</v>
      </c>
    </row>
    <row r="70" spans="2:4" ht="15" customHeight="1" x14ac:dyDescent="0.2">
      <c r="B70" s="55" t="s">
        <v>231</v>
      </c>
      <c r="C70" s="198">
        <v>47318</v>
      </c>
      <c r="D70" s="199">
        <f t="shared" si="5"/>
        <v>0.35353625917126164</v>
      </c>
    </row>
    <row r="71" spans="2:4" ht="15" customHeight="1" x14ac:dyDescent="0.2">
      <c r="B71" s="55" t="s">
        <v>232</v>
      </c>
      <c r="C71" s="198">
        <v>11720</v>
      </c>
      <c r="D71" s="199">
        <f t="shared" si="5"/>
        <v>8.756593595433422E-2</v>
      </c>
    </row>
    <row r="72" spans="2:4" ht="15" customHeight="1" x14ac:dyDescent="0.2">
      <c r="B72" s="55" t="s">
        <v>233</v>
      </c>
      <c r="C72" s="198">
        <v>30</v>
      </c>
      <c r="D72" s="199">
        <f t="shared" si="5"/>
        <v>2.2414488725512171E-4</v>
      </c>
    </row>
    <row r="73" spans="2:4" ht="15" customHeight="1" x14ac:dyDescent="0.25">
      <c r="B73" s="195" t="s">
        <v>251</v>
      </c>
      <c r="C73" s="196">
        <v>50319</v>
      </c>
      <c r="D73" s="197">
        <f t="shared" si="5"/>
        <v>0.37595821939301566</v>
      </c>
    </row>
    <row r="74" spans="2:4" ht="15" customHeight="1" x14ac:dyDescent="0.2">
      <c r="B74" s="55" t="s">
        <v>234</v>
      </c>
      <c r="C74" s="198">
        <v>7471</v>
      </c>
      <c r="D74" s="199">
        <f t="shared" si="5"/>
        <v>5.5819548422767144E-2</v>
      </c>
    </row>
    <row r="75" spans="2:4" ht="15" customHeight="1" x14ac:dyDescent="0.2">
      <c r="B75" s="55" t="s">
        <v>235</v>
      </c>
      <c r="C75" s="198">
        <v>14781</v>
      </c>
      <c r="D75" s="199">
        <f t="shared" si="5"/>
        <v>0.11043618595059847</v>
      </c>
    </row>
    <row r="76" spans="2:4" ht="15" customHeight="1" x14ac:dyDescent="0.2">
      <c r="B76" s="55" t="s">
        <v>236</v>
      </c>
      <c r="C76" s="198">
        <v>27740</v>
      </c>
      <c r="D76" s="199">
        <f t="shared" si="5"/>
        <v>0.20725930574856921</v>
      </c>
    </row>
    <row r="77" spans="2:4" ht="15" customHeight="1" x14ac:dyDescent="0.2">
      <c r="B77" s="55" t="s">
        <v>237</v>
      </c>
      <c r="C77" s="198" t="s">
        <v>86</v>
      </c>
      <c r="D77" s="199" t="str">
        <f t="shared" si="5"/>
        <v>-</v>
      </c>
    </row>
    <row r="78" spans="2:4" ht="15" customHeight="1" x14ac:dyDescent="0.2">
      <c r="B78" s="55" t="s">
        <v>238</v>
      </c>
      <c r="C78" s="198">
        <v>218</v>
      </c>
      <c r="D78" s="199">
        <f t="shared" si="5"/>
        <v>1.6287861807205511E-3</v>
      </c>
    </row>
    <row r="79" spans="2:4" ht="15" customHeight="1" x14ac:dyDescent="0.2">
      <c r="B79" s="55" t="s">
        <v>233</v>
      </c>
      <c r="C79" s="200">
        <v>109</v>
      </c>
      <c r="D79" s="199">
        <f t="shared" si="5"/>
        <v>8.1439309036027553E-4</v>
      </c>
    </row>
    <row r="80" spans="2:4" ht="15" customHeight="1" x14ac:dyDescent="0.25">
      <c r="B80" s="195" t="s">
        <v>239</v>
      </c>
      <c r="C80" s="201">
        <v>529</v>
      </c>
      <c r="D80" s="197">
        <f t="shared" si="5"/>
        <v>3.9524215119319797E-3</v>
      </c>
    </row>
    <row r="81" spans="2:4" ht="15" customHeight="1" x14ac:dyDescent="0.2">
      <c r="B81" s="55" t="s">
        <v>240</v>
      </c>
      <c r="C81" s="198">
        <v>173</v>
      </c>
      <c r="D81" s="199">
        <f t="shared" si="5"/>
        <v>1.2925688498378685E-3</v>
      </c>
    </row>
    <row r="82" spans="2:4" ht="15" customHeight="1" x14ac:dyDescent="0.2">
      <c r="B82" s="55" t="s">
        <v>241</v>
      </c>
      <c r="C82" s="198">
        <v>356</v>
      </c>
      <c r="D82" s="199">
        <f t="shared" si="5"/>
        <v>2.6598526620941107E-3</v>
      </c>
    </row>
    <row r="83" spans="2:4" ht="15" customHeight="1" x14ac:dyDescent="0.2">
      <c r="B83" s="55" t="s">
        <v>233</v>
      </c>
      <c r="C83" s="198" t="s">
        <v>86</v>
      </c>
      <c r="D83" s="199" t="str">
        <f t="shared" si="5"/>
        <v>-</v>
      </c>
    </row>
    <row r="84" spans="2:4" ht="15" customHeight="1" x14ac:dyDescent="0.25">
      <c r="B84" s="195" t="s">
        <v>242</v>
      </c>
      <c r="C84" s="196">
        <v>785</v>
      </c>
      <c r="D84" s="197">
        <f t="shared" si="5"/>
        <v>5.8651245498423515E-3</v>
      </c>
    </row>
    <row r="85" spans="2:4" ht="15" customHeight="1" x14ac:dyDescent="0.2">
      <c r="B85" s="55" t="s">
        <v>243</v>
      </c>
      <c r="C85" s="200">
        <v>50</v>
      </c>
      <c r="D85" s="199">
        <f t="shared" si="5"/>
        <v>3.735748120918695E-4</v>
      </c>
    </row>
    <row r="86" spans="2:4" ht="15" customHeight="1" x14ac:dyDescent="0.2">
      <c r="B86" s="55" t="s">
        <v>244</v>
      </c>
      <c r="C86" s="200">
        <v>34</v>
      </c>
      <c r="D86" s="199">
        <f t="shared" si="5"/>
        <v>2.5403087222247126E-4</v>
      </c>
    </row>
    <row r="87" spans="2:4" ht="15" customHeight="1" x14ac:dyDescent="0.2">
      <c r="B87" s="55" t="s">
        <v>245</v>
      </c>
      <c r="C87" s="200">
        <v>264</v>
      </c>
      <c r="D87" s="199">
        <f t="shared" si="5"/>
        <v>1.972475007845071E-3</v>
      </c>
    </row>
    <row r="88" spans="2:4" ht="15" customHeight="1" x14ac:dyDescent="0.2">
      <c r="B88" s="55" t="s">
        <v>246</v>
      </c>
      <c r="C88" s="200">
        <v>366</v>
      </c>
      <c r="D88" s="199">
        <f t="shared" si="5"/>
        <v>2.7345676245124849E-3</v>
      </c>
    </row>
    <row r="89" spans="2:4" ht="15" customHeight="1" x14ac:dyDescent="0.2">
      <c r="B89" s="55" t="s">
        <v>233</v>
      </c>
      <c r="C89" s="200">
        <v>71</v>
      </c>
      <c r="D89" s="199">
        <f t="shared" si="5"/>
        <v>5.3047623317045473E-4</v>
      </c>
    </row>
    <row r="90" spans="2:4" ht="40.5" customHeight="1" x14ac:dyDescent="0.25">
      <c r="B90" s="223" t="s">
        <v>247</v>
      </c>
      <c r="C90" s="223"/>
      <c r="D90" s="22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thickBot="1" x14ac:dyDescent="0.3"/>
    <row r="30" spans="2:18" ht="14.25" customHeight="1" thickBot="1" x14ac:dyDescent="0.3">
      <c r="R30" s="36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33" t="s">
        <v>252</v>
      </c>
      <c r="B1" s="204" t="s">
        <v>96</v>
      </c>
      <c r="D1" s="205" t="s">
        <v>176</v>
      </c>
      <c r="F1" s="205" t="s">
        <v>176</v>
      </c>
    </row>
    <row r="2" spans="1:6" x14ac:dyDescent="0.2">
      <c r="A2" s="234"/>
      <c r="B2" s="206" t="s">
        <v>67</v>
      </c>
      <c r="D2" s="205" t="s">
        <v>211</v>
      </c>
      <c r="F2" s="205" t="s">
        <v>253</v>
      </c>
    </row>
    <row r="3" spans="1:6" x14ac:dyDescent="0.2">
      <c r="A3" s="236"/>
      <c r="B3" s="207" t="s">
        <v>73</v>
      </c>
      <c r="D3" s="205" t="s">
        <v>254</v>
      </c>
      <c r="F3" s="205" t="s">
        <v>255</v>
      </c>
    </row>
    <row r="4" spans="1:6" x14ac:dyDescent="0.2">
      <c r="A4" s="233" t="s">
        <v>256</v>
      </c>
      <c r="B4" s="204" t="s">
        <v>96</v>
      </c>
      <c r="D4" s="205" t="s">
        <v>178</v>
      </c>
      <c r="F4" s="205" t="s">
        <v>257</v>
      </c>
    </row>
    <row r="5" spans="1:6" x14ac:dyDescent="0.2">
      <c r="A5" s="234"/>
      <c r="B5" s="206" t="s">
        <v>67</v>
      </c>
      <c r="D5" s="205" t="s">
        <v>179</v>
      </c>
      <c r="F5" s="205"/>
    </row>
    <row r="6" spans="1:6" x14ac:dyDescent="0.2">
      <c r="A6" s="236"/>
      <c r="B6" s="207" t="s">
        <v>73</v>
      </c>
    </row>
    <row r="7" spans="1:6" x14ac:dyDescent="0.2">
      <c r="A7" s="233" t="s">
        <v>56</v>
      </c>
      <c r="B7" s="204" t="s">
        <v>96</v>
      </c>
    </row>
    <row r="8" spans="1:6" x14ac:dyDescent="0.2">
      <c r="A8" s="234"/>
      <c r="B8" s="206" t="s">
        <v>67</v>
      </c>
      <c r="D8" s="208" t="s">
        <v>258</v>
      </c>
    </row>
    <row r="9" spans="1:6" x14ac:dyDescent="0.2">
      <c r="A9" s="236"/>
      <c r="B9" s="207" t="s">
        <v>73</v>
      </c>
      <c r="D9" s="208" t="s">
        <v>259</v>
      </c>
    </row>
    <row r="10" spans="1:6" x14ac:dyDescent="0.2">
      <c r="A10" s="233" t="s">
        <v>152</v>
      </c>
      <c r="B10" s="204" t="s">
        <v>96</v>
      </c>
      <c r="D10" s="208" t="s">
        <v>260</v>
      </c>
    </row>
    <row r="11" spans="1:6" x14ac:dyDescent="0.2">
      <c r="A11" s="234"/>
      <c r="B11" s="206" t="s">
        <v>67</v>
      </c>
      <c r="D11" s="208" t="s">
        <v>26</v>
      </c>
    </row>
    <row r="12" spans="1:6" x14ac:dyDescent="0.2">
      <c r="A12" s="236"/>
      <c r="B12" s="207" t="s">
        <v>73</v>
      </c>
      <c r="D12" s="208" t="s">
        <v>261</v>
      </c>
      <c r="F12" s="2">
        <v>2001</v>
      </c>
    </row>
    <row r="13" spans="1:6" x14ac:dyDescent="0.2">
      <c r="A13" s="233" t="s">
        <v>153</v>
      </c>
      <c r="B13" s="204" t="s">
        <v>96</v>
      </c>
      <c r="D13" s="208" t="s">
        <v>262</v>
      </c>
      <c r="F13" s="2">
        <v>2002</v>
      </c>
    </row>
    <row r="14" spans="1:6" x14ac:dyDescent="0.2">
      <c r="A14" s="234"/>
      <c r="B14" s="206" t="s">
        <v>67</v>
      </c>
      <c r="F14" s="2">
        <v>2003</v>
      </c>
    </row>
    <row r="15" spans="1:6" x14ac:dyDescent="0.2">
      <c r="A15" s="234"/>
      <c r="B15" s="207" t="s">
        <v>73</v>
      </c>
      <c r="F15" s="2">
        <v>2004</v>
      </c>
    </row>
    <row r="18" spans="1:21" x14ac:dyDescent="0.25">
      <c r="A18" s="237" t="s">
        <v>263</v>
      </c>
      <c r="B18" s="209" t="s">
        <v>55</v>
      </c>
    </row>
    <row r="19" spans="1:21" x14ac:dyDescent="0.25">
      <c r="A19" s="238"/>
      <c r="B19" s="210" t="s">
        <v>264</v>
      </c>
    </row>
    <row r="20" spans="1:21" x14ac:dyDescent="0.25">
      <c r="A20" s="237" t="s">
        <v>265</v>
      </c>
      <c r="B20" s="209" t="s">
        <v>55</v>
      </c>
    </row>
    <row r="21" spans="1:21" x14ac:dyDescent="0.25">
      <c r="A21" s="238"/>
      <c r="B21" s="210" t="s">
        <v>264</v>
      </c>
    </row>
    <row r="22" spans="1:21" x14ac:dyDescent="0.25">
      <c r="A22" s="237" t="s">
        <v>266</v>
      </c>
      <c r="B22" s="209" t="s">
        <v>55</v>
      </c>
    </row>
    <row r="23" spans="1:21" x14ac:dyDescent="0.25">
      <c r="A23" s="238"/>
      <c r="B23" s="210" t="s">
        <v>264</v>
      </c>
    </row>
    <row r="25" spans="1:21" x14ac:dyDescent="0.2">
      <c r="A25" s="233" t="s">
        <v>252</v>
      </c>
      <c r="B25" s="204" t="s">
        <v>96</v>
      </c>
      <c r="D25" s="233" t="s">
        <v>252</v>
      </c>
      <c r="E25" s="204" t="s">
        <v>96</v>
      </c>
    </row>
    <row r="26" spans="1:21" x14ac:dyDescent="0.2">
      <c r="A26" s="234"/>
      <c r="B26" s="206" t="s">
        <v>67</v>
      </c>
      <c r="D26" s="234"/>
      <c r="E26" s="206" t="s">
        <v>67</v>
      </c>
    </row>
    <row r="27" spans="1:21" x14ac:dyDescent="0.2">
      <c r="A27" s="236"/>
      <c r="B27" s="207" t="s">
        <v>73</v>
      </c>
      <c r="D27" s="236"/>
      <c r="E27" s="207" t="s">
        <v>73</v>
      </c>
    </row>
    <row r="28" spans="1:21" x14ac:dyDescent="0.2">
      <c r="A28" s="233" t="s">
        <v>150</v>
      </c>
      <c r="B28" s="204" t="s">
        <v>96</v>
      </c>
      <c r="D28" s="233" t="s">
        <v>55</v>
      </c>
      <c r="E28" s="204" t="s">
        <v>96</v>
      </c>
    </row>
    <row r="29" spans="1:21" x14ac:dyDescent="0.2">
      <c r="A29" s="234"/>
      <c r="B29" s="206" t="s">
        <v>67</v>
      </c>
      <c r="D29" s="234"/>
      <c r="E29" s="206" t="s">
        <v>67</v>
      </c>
    </row>
    <row r="30" spans="1:21" x14ac:dyDescent="0.2">
      <c r="A30" s="236"/>
      <c r="B30" s="207" t="s">
        <v>73</v>
      </c>
      <c r="D30" s="236"/>
      <c r="E30" s="207" t="s">
        <v>73</v>
      </c>
    </row>
    <row r="31" spans="1:21" x14ac:dyDescent="0.2">
      <c r="A31" s="233" t="s">
        <v>151</v>
      </c>
      <c r="B31" s="204" t="s">
        <v>96</v>
      </c>
      <c r="D31" s="233" t="s">
        <v>56</v>
      </c>
      <c r="E31" s="204" t="s">
        <v>96</v>
      </c>
      <c r="G31" s="235" t="s">
        <v>252</v>
      </c>
      <c r="H31" s="235"/>
      <c r="I31" s="235"/>
      <c r="J31" s="235" t="s">
        <v>150</v>
      </c>
      <c r="K31" s="235"/>
      <c r="L31" s="235"/>
      <c r="M31" s="235" t="s">
        <v>151</v>
      </c>
      <c r="N31" s="235"/>
      <c r="O31" s="235"/>
      <c r="P31" s="235" t="s">
        <v>152</v>
      </c>
      <c r="Q31" s="235"/>
      <c r="R31" s="235"/>
      <c r="S31" s="235" t="s">
        <v>153</v>
      </c>
      <c r="T31" s="235"/>
      <c r="U31" s="235"/>
    </row>
    <row r="32" spans="1:21" x14ac:dyDescent="0.2">
      <c r="A32" s="234"/>
      <c r="B32" s="206" t="s">
        <v>67</v>
      </c>
      <c r="D32" s="234"/>
      <c r="E32" s="206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 x14ac:dyDescent="0.2">
      <c r="A33" s="236"/>
      <c r="B33" s="207" t="s">
        <v>73</v>
      </c>
      <c r="D33" s="234"/>
      <c r="E33" s="207" t="s">
        <v>73</v>
      </c>
    </row>
    <row r="34" spans="1:5" x14ac:dyDescent="0.2">
      <c r="A34" s="233" t="s">
        <v>152</v>
      </c>
      <c r="B34" s="204" t="s">
        <v>96</v>
      </c>
      <c r="D34" s="233" t="s">
        <v>57</v>
      </c>
      <c r="E34" s="204" t="s">
        <v>96</v>
      </c>
    </row>
    <row r="35" spans="1:5" x14ac:dyDescent="0.2">
      <c r="A35" s="234"/>
      <c r="B35" s="206" t="s">
        <v>67</v>
      </c>
      <c r="D35" s="234"/>
      <c r="E35" s="206" t="s">
        <v>67</v>
      </c>
    </row>
    <row r="36" spans="1:5" x14ac:dyDescent="0.2">
      <c r="A36" s="236"/>
      <c r="B36" s="207" t="s">
        <v>73</v>
      </c>
      <c r="D36" s="234"/>
      <c r="E36" s="207" t="s">
        <v>73</v>
      </c>
    </row>
    <row r="37" spans="1:5" x14ac:dyDescent="0.2">
      <c r="A37" s="233" t="s">
        <v>57</v>
      </c>
      <c r="B37" s="204" t="s">
        <v>96</v>
      </c>
      <c r="D37" s="233" t="s">
        <v>58</v>
      </c>
      <c r="E37" s="204" t="s">
        <v>96</v>
      </c>
    </row>
    <row r="38" spans="1:5" x14ac:dyDescent="0.2">
      <c r="A38" s="234"/>
      <c r="B38" s="206" t="s">
        <v>67</v>
      </c>
      <c r="D38" s="234"/>
      <c r="E38" s="206" t="s">
        <v>67</v>
      </c>
    </row>
    <row r="39" spans="1:5" x14ac:dyDescent="0.2">
      <c r="A39" s="234"/>
      <c r="B39" s="207" t="s">
        <v>73</v>
      </c>
      <c r="D39" s="236"/>
      <c r="E39" s="207" t="s">
        <v>73</v>
      </c>
    </row>
    <row r="40" spans="1:5" x14ac:dyDescent="0.2">
      <c r="A40" s="233" t="s">
        <v>153</v>
      </c>
      <c r="B40" s="204" t="s">
        <v>96</v>
      </c>
    </row>
    <row r="41" spans="1:5" x14ac:dyDescent="0.2">
      <c r="A41" s="234"/>
      <c r="B41" s="206" t="s">
        <v>67</v>
      </c>
    </row>
    <row r="42" spans="1:5" x14ac:dyDescent="0.2">
      <c r="A42" s="234"/>
      <c r="B42" s="207" t="s">
        <v>73</v>
      </c>
    </row>
    <row r="43" spans="1:5" x14ac:dyDescent="0.2">
      <c r="A43" s="233" t="s">
        <v>55</v>
      </c>
      <c r="B43" s="204" t="s">
        <v>96</v>
      </c>
    </row>
    <row r="44" spans="1:5" x14ac:dyDescent="0.2">
      <c r="A44" s="234"/>
      <c r="B44" s="206" t="s">
        <v>67</v>
      </c>
    </row>
    <row r="45" spans="1:5" x14ac:dyDescent="0.2">
      <c r="A45" s="234"/>
      <c r="B45" s="207" t="s">
        <v>73</v>
      </c>
    </row>
    <row r="46" spans="1:5" x14ac:dyDescent="0.2">
      <c r="A46" s="233" t="s">
        <v>56</v>
      </c>
      <c r="B46" s="204" t="s">
        <v>96</v>
      </c>
    </row>
    <row r="47" spans="1:5" x14ac:dyDescent="0.2">
      <c r="A47" s="234"/>
      <c r="B47" s="206" t="s">
        <v>67</v>
      </c>
    </row>
    <row r="48" spans="1:5" x14ac:dyDescent="0.2">
      <c r="A48" s="234"/>
      <c r="B48" s="207" t="s">
        <v>73</v>
      </c>
    </row>
  </sheetData>
  <sheetProtection selectLockedCells="1" selectUnlockedCells="1"/>
  <mergeCells count="26">
    <mergeCell ref="A18:A19"/>
    <mergeCell ref="A1:A3"/>
    <mergeCell ref="A4:A6"/>
    <mergeCell ref="A7:A9"/>
    <mergeCell ref="A10:A12"/>
    <mergeCell ref="A13:A15"/>
    <mergeCell ref="A20:A21"/>
    <mergeCell ref="A22:A23"/>
    <mergeCell ref="A25:A27"/>
    <mergeCell ref="D25:D27"/>
    <mergeCell ref="A28:A30"/>
    <mergeCell ref="D28:D30"/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33" t="s">
        <v>267</v>
      </c>
    </row>
    <row r="3" spans="1:9" x14ac:dyDescent="0.25">
      <c r="A3" s="133" t="s">
        <v>268</v>
      </c>
    </row>
    <row r="4" spans="1:9" x14ac:dyDescent="0.25">
      <c r="A4" s="38" t="s">
        <v>268</v>
      </c>
      <c r="B4" s="38" t="s">
        <v>267</v>
      </c>
    </row>
    <row r="5" spans="1:9" x14ac:dyDescent="0.25">
      <c r="A5" s="38" t="s">
        <v>269</v>
      </c>
      <c r="B5" s="38" t="s">
        <v>270</v>
      </c>
    </row>
    <row r="6" spans="1:9" x14ac:dyDescent="0.25">
      <c r="A6" s="2" t="s">
        <v>271</v>
      </c>
    </row>
    <row r="7" spans="1:9" x14ac:dyDescent="0.25">
      <c r="A7" s="211" t="s">
        <v>272</v>
      </c>
    </row>
    <row r="8" spans="1:9" ht="54.75" customHeight="1" x14ac:dyDescent="0.25">
      <c r="A8" s="239" t="s">
        <v>273</v>
      </c>
      <c r="B8" s="240"/>
      <c r="C8" s="240"/>
      <c r="D8" s="240"/>
      <c r="E8" s="240"/>
      <c r="F8" s="240"/>
      <c r="G8" s="241"/>
      <c r="I8" s="212" t="s">
        <v>274</v>
      </c>
    </row>
    <row r="9" spans="1:9" ht="14.25" x14ac:dyDescent="0.25">
      <c r="I9" s="213" t="s">
        <v>275</v>
      </c>
    </row>
    <row r="10" spans="1:9" ht="25.5" x14ac:dyDescent="0.25">
      <c r="A10" s="214" t="s">
        <v>276</v>
      </c>
      <c r="B10" s="215" t="s">
        <v>277</v>
      </c>
    </row>
    <row r="12" spans="1:9" x14ac:dyDescent="0.25">
      <c r="A12" s="2" t="s">
        <v>278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P29" sqref="P29"/>
    </sheetView>
  </sheetViews>
  <sheetFormatPr baseColWidth="10" defaultRowHeight="12.75" x14ac:dyDescent="0.25"/>
  <cols>
    <col min="1" max="1" width="15.7109375" style="38" customWidth="1"/>
    <col min="2" max="2" width="23.7109375" style="38" customWidth="1"/>
    <col min="3" max="3" width="11.140625" style="38" customWidth="1"/>
    <col min="4" max="4" width="10.7109375" style="38" customWidth="1"/>
    <col min="5" max="5" width="11.140625" style="38" customWidth="1"/>
    <col min="6" max="7" width="10.7109375" style="38" customWidth="1"/>
    <col min="8" max="8" width="11.42578125" style="38"/>
    <col min="9" max="9" width="23.7109375" style="38" customWidth="1"/>
    <col min="10" max="10" width="11.140625" style="38" customWidth="1"/>
    <col min="11" max="11" width="10.7109375" style="38" customWidth="1"/>
    <col min="12" max="12" width="11.140625" style="38" customWidth="1"/>
    <col min="13" max="14" width="10.7109375" style="38" customWidth="1"/>
    <col min="15" max="15" width="13.28515625" style="38" customWidth="1"/>
    <col min="16" max="257" width="11.42578125" style="38"/>
    <col min="258" max="258" width="36.7109375" style="38" customWidth="1"/>
    <col min="259" max="259" width="12.7109375" style="38" customWidth="1"/>
    <col min="260" max="260" width="10.7109375" style="38" customWidth="1"/>
    <col min="261" max="261" width="12.7109375" style="38" customWidth="1"/>
    <col min="262" max="263" width="10.7109375" style="38" customWidth="1"/>
    <col min="264" max="270" width="11.42578125" style="38"/>
    <col min="271" max="271" width="13.28515625" style="38" customWidth="1"/>
    <col min="272" max="513" width="11.42578125" style="38"/>
    <col min="514" max="514" width="36.7109375" style="38" customWidth="1"/>
    <col min="515" max="515" width="12.7109375" style="38" customWidth="1"/>
    <col min="516" max="516" width="10.7109375" style="38" customWidth="1"/>
    <col min="517" max="517" width="12.7109375" style="38" customWidth="1"/>
    <col min="518" max="519" width="10.7109375" style="38" customWidth="1"/>
    <col min="520" max="526" width="11.42578125" style="38"/>
    <col min="527" max="527" width="13.28515625" style="38" customWidth="1"/>
    <col min="528" max="769" width="11.42578125" style="38"/>
    <col min="770" max="770" width="36.7109375" style="38" customWidth="1"/>
    <col min="771" max="771" width="12.7109375" style="38" customWidth="1"/>
    <col min="772" max="772" width="10.7109375" style="38" customWidth="1"/>
    <col min="773" max="773" width="12.7109375" style="38" customWidth="1"/>
    <col min="774" max="775" width="10.7109375" style="38" customWidth="1"/>
    <col min="776" max="782" width="11.42578125" style="38"/>
    <col min="783" max="783" width="13.28515625" style="38" customWidth="1"/>
    <col min="784" max="1025" width="11.42578125" style="38"/>
    <col min="1026" max="1026" width="36.7109375" style="38" customWidth="1"/>
    <col min="1027" max="1027" width="12.7109375" style="38" customWidth="1"/>
    <col min="1028" max="1028" width="10.7109375" style="38" customWidth="1"/>
    <col min="1029" max="1029" width="12.7109375" style="38" customWidth="1"/>
    <col min="1030" max="1031" width="10.7109375" style="38" customWidth="1"/>
    <col min="1032" max="1038" width="11.42578125" style="38"/>
    <col min="1039" max="1039" width="13.28515625" style="38" customWidth="1"/>
    <col min="1040" max="1281" width="11.42578125" style="38"/>
    <col min="1282" max="1282" width="36.7109375" style="38" customWidth="1"/>
    <col min="1283" max="1283" width="12.7109375" style="38" customWidth="1"/>
    <col min="1284" max="1284" width="10.7109375" style="38" customWidth="1"/>
    <col min="1285" max="1285" width="12.7109375" style="38" customWidth="1"/>
    <col min="1286" max="1287" width="10.7109375" style="38" customWidth="1"/>
    <col min="1288" max="1294" width="11.42578125" style="38"/>
    <col min="1295" max="1295" width="13.28515625" style="38" customWidth="1"/>
    <col min="1296" max="1537" width="11.42578125" style="38"/>
    <col min="1538" max="1538" width="36.7109375" style="38" customWidth="1"/>
    <col min="1539" max="1539" width="12.7109375" style="38" customWidth="1"/>
    <col min="1540" max="1540" width="10.7109375" style="38" customWidth="1"/>
    <col min="1541" max="1541" width="12.7109375" style="38" customWidth="1"/>
    <col min="1542" max="1543" width="10.7109375" style="38" customWidth="1"/>
    <col min="1544" max="1550" width="11.42578125" style="38"/>
    <col min="1551" max="1551" width="13.28515625" style="38" customWidth="1"/>
    <col min="1552" max="1793" width="11.42578125" style="38"/>
    <col min="1794" max="1794" width="36.7109375" style="38" customWidth="1"/>
    <col min="1795" max="1795" width="12.7109375" style="38" customWidth="1"/>
    <col min="1796" max="1796" width="10.7109375" style="38" customWidth="1"/>
    <col min="1797" max="1797" width="12.7109375" style="38" customWidth="1"/>
    <col min="1798" max="1799" width="10.7109375" style="38" customWidth="1"/>
    <col min="1800" max="1806" width="11.42578125" style="38"/>
    <col min="1807" max="1807" width="13.28515625" style="38" customWidth="1"/>
    <col min="1808" max="2049" width="11.42578125" style="38"/>
    <col min="2050" max="2050" width="36.7109375" style="38" customWidth="1"/>
    <col min="2051" max="2051" width="12.7109375" style="38" customWidth="1"/>
    <col min="2052" max="2052" width="10.7109375" style="38" customWidth="1"/>
    <col min="2053" max="2053" width="12.7109375" style="38" customWidth="1"/>
    <col min="2054" max="2055" width="10.7109375" style="38" customWidth="1"/>
    <col min="2056" max="2062" width="11.42578125" style="38"/>
    <col min="2063" max="2063" width="13.28515625" style="38" customWidth="1"/>
    <col min="2064" max="2305" width="11.42578125" style="38"/>
    <col min="2306" max="2306" width="36.7109375" style="38" customWidth="1"/>
    <col min="2307" max="2307" width="12.7109375" style="38" customWidth="1"/>
    <col min="2308" max="2308" width="10.7109375" style="38" customWidth="1"/>
    <col min="2309" max="2309" width="12.7109375" style="38" customWidth="1"/>
    <col min="2310" max="2311" width="10.7109375" style="38" customWidth="1"/>
    <col min="2312" max="2318" width="11.42578125" style="38"/>
    <col min="2319" max="2319" width="13.28515625" style="38" customWidth="1"/>
    <col min="2320" max="2561" width="11.42578125" style="38"/>
    <col min="2562" max="2562" width="36.7109375" style="38" customWidth="1"/>
    <col min="2563" max="2563" width="12.7109375" style="38" customWidth="1"/>
    <col min="2564" max="2564" width="10.7109375" style="38" customWidth="1"/>
    <col min="2565" max="2565" width="12.7109375" style="38" customWidth="1"/>
    <col min="2566" max="2567" width="10.7109375" style="38" customWidth="1"/>
    <col min="2568" max="2574" width="11.42578125" style="38"/>
    <col min="2575" max="2575" width="13.28515625" style="38" customWidth="1"/>
    <col min="2576" max="2817" width="11.42578125" style="38"/>
    <col min="2818" max="2818" width="36.7109375" style="38" customWidth="1"/>
    <col min="2819" max="2819" width="12.7109375" style="38" customWidth="1"/>
    <col min="2820" max="2820" width="10.7109375" style="38" customWidth="1"/>
    <col min="2821" max="2821" width="12.7109375" style="38" customWidth="1"/>
    <col min="2822" max="2823" width="10.7109375" style="38" customWidth="1"/>
    <col min="2824" max="2830" width="11.42578125" style="38"/>
    <col min="2831" max="2831" width="13.28515625" style="38" customWidth="1"/>
    <col min="2832" max="3073" width="11.42578125" style="38"/>
    <col min="3074" max="3074" width="36.7109375" style="38" customWidth="1"/>
    <col min="3075" max="3075" width="12.7109375" style="38" customWidth="1"/>
    <col min="3076" max="3076" width="10.7109375" style="38" customWidth="1"/>
    <col min="3077" max="3077" width="12.7109375" style="38" customWidth="1"/>
    <col min="3078" max="3079" width="10.7109375" style="38" customWidth="1"/>
    <col min="3080" max="3086" width="11.42578125" style="38"/>
    <col min="3087" max="3087" width="13.28515625" style="38" customWidth="1"/>
    <col min="3088" max="3329" width="11.42578125" style="38"/>
    <col min="3330" max="3330" width="36.7109375" style="38" customWidth="1"/>
    <col min="3331" max="3331" width="12.7109375" style="38" customWidth="1"/>
    <col min="3332" max="3332" width="10.7109375" style="38" customWidth="1"/>
    <col min="3333" max="3333" width="12.7109375" style="38" customWidth="1"/>
    <col min="3334" max="3335" width="10.7109375" style="38" customWidth="1"/>
    <col min="3336" max="3342" width="11.42578125" style="38"/>
    <col min="3343" max="3343" width="13.28515625" style="38" customWidth="1"/>
    <col min="3344" max="3585" width="11.42578125" style="38"/>
    <col min="3586" max="3586" width="36.7109375" style="38" customWidth="1"/>
    <col min="3587" max="3587" width="12.7109375" style="38" customWidth="1"/>
    <col min="3588" max="3588" width="10.7109375" style="38" customWidth="1"/>
    <col min="3589" max="3589" width="12.7109375" style="38" customWidth="1"/>
    <col min="3590" max="3591" width="10.7109375" style="38" customWidth="1"/>
    <col min="3592" max="3598" width="11.42578125" style="38"/>
    <col min="3599" max="3599" width="13.28515625" style="38" customWidth="1"/>
    <col min="3600" max="3841" width="11.42578125" style="38"/>
    <col min="3842" max="3842" width="36.7109375" style="38" customWidth="1"/>
    <col min="3843" max="3843" width="12.7109375" style="38" customWidth="1"/>
    <col min="3844" max="3844" width="10.7109375" style="38" customWidth="1"/>
    <col min="3845" max="3845" width="12.7109375" style="38" customWidth="1"/>
    <col min="3846" max="3847" width="10.7109375" style="38" customWidth="1"/>
    <col min="3848" max="3854" width="11.42578125" style="38"/>
    <col min="3855" max="3855" width="13.28515625" style="38" customWidth="1"/>
    <col min="3856" max="4097" width="11.42578125" style="38"/>
    <col min="4098" max="4098" width="36.7109375" style="38" customWidth="1"/>
    <col min="4099" max="4099" width="12.7109375" style="38" customWidth="1"/>
    <col min="4100" max="4100" width="10.7109375" style="38" customWidth="1"/>
    <col min="4101" max="4101" width="12.7109375" style="38" customWidth="1"/>
    <col min="4102" max="4103" width="10.7109375" style="38" customWidth="1"/>
    <col min="4104" max="4110" width="11.42578125" style="38"/>
    <col min="4111" max="4111" width="13.28515625" style="38" customWidth="1"/>
    <col min="4112" max="4353" width="11.42578125" style="38"/>
    <col min="4354" max="4354" width="36.7109375" style="38" customWidth="1"/>
    <col min="4355" max="4355" width="12.7109375" style="38" customWidth="1"/>
    <col min="4356" max="4356" width="10.7109375" style="38" customWidth="1"/>
    <col min="4357" max="4357" width="12.7109375" style="38" customWidth="1"/>
    <col min="4358" max="4359" width="10.7109375" style="38" customWidth="1"/>
    <col min="4360" max="4366" width="11.42578125" style="38"/>
    <col min="4367" max="4367" width="13.28515625" style="38" customWidth="1"/>
    <col min="4368" max="4609" width="11.42578125" style="38"/>
    <col min="4610" max="4610" width="36.7109375" style="38" customWidth="1"/>
    <col min="4611" max="4611" width="12.7109375" style="38" customWidth="1"/>
    <col min="4612" max="4612" width="10.7109375" style="38" customWidth="1"/>
    <col min="4613" max="4613" width="12.7109375" style="38" customWidth="1"/>
    <col min="4614" max="4615" width="10.7109375" style="38" customWidth="1"/>
    <col min="4616" max="4622" width="11.42578125" style="38"/>
    <col min="4623" max="4623" width="13.28515625" style="38" customWidth="1"/>
    <col min="4624" max="4865" width="11.42578125" style="38"/>
    <col min="4866" max="4866" width="36.7109375" style="38" customWidth="1"/>
    <col min="4867" max="4867" width="12.7109375" style="38" customWidth="1"/>
    <col min="4868" max="4868" width="10.7109375" style="38" customWidth="1"/>
    <col min="4869" max="4869" width="12.7109375" style="38" customWidth="1"/>
    <col min="4870" max="4871" width="10.7109375" style="38" customWidth="1"/>
    <col min="4872" max="4878" width="11.42578125" style="38"/>
    <col min="4879" max="4879" width="13.28515625" style="38" customWidth="1"/>
    <col min="4880" max="5121" width="11.42578125" style="38"/>
    <col min="5122" max="5122" width="36.7109375" style="38" customWidth="1"/>
    <col min="5123" max="5123" width="12.7109375" style="38" customWidth="1"/>
    <col min="5124" max="5124" width="10.7109375" style="38" customWidth="1"/>
    <col min="5125" max="5125" width="12.7109375" style="38" customWidth="1"/>
    <col min="5126" max="5127" width="10.7109375" style="38" customWidth="1"/>
    <col min="5128" max="5134" width="11.42578125" style="38"/>
    <col min="5135" max="5135" width="13.28515625" style="38" customWidth="1"/>
    <col min="5136" max="5377" width="11.42578125" style="38"/>
    <col min="5378" max="5378" width="36.7109375" style="38" customWidth="1"/>
    <col min="5379" max="5379" width="12.7109375" style="38" customWidth="1"/>
    <col min="5380" max="5380" width="10.7109375" style="38" customWidth="1"/>
    <col min="5381" max="5381" width="12.7109375" style="38" customWidth="1"/>
    <col min="5382" max="5383" width="10.7109375" style="38" customWidth="1"/>
    <col min="5384" max="5390" width="11.42578125" style="38"/>
    <col min="5391" max="5391" width="13.28515625" style="38" customWidth="1"/>
    <col min="5392" max="5633" width="11.42578125" style="38"/>
    <col min="5634" max="5634" width="36.7109375" style="38" customWidth="1"/>
    <col min="5635" max="5635" width="12.7109375" style="38" customWidth="1"/>
    <col min="5636" max="5636" width="10.7109375" style="38" customWidth="1"/>
    <col min="5637" max="5637" width="12.7109375" style="38" customWidth="1"/>
    <col min="5638" max="5639" width="10.7109375" style="38" customWidth="1"/>
    <col min="5640" max="5646" width="11.42578125" style="38"/>
    <col min="5647" max="5647" width="13.28515625" style="38" customWidth="1"/>
    <col min="5648" max="5889" width="11.42578125" style="38"/>
    <col min="5890" max="5890" width="36.7109375" style="38" customWidth="1"/>
    <col min="5891" max="5891" width="12.7109375" style="38" customWidth="1"/>
    <col min="5892" max="5892" width="10.7109375" style="38" customWidth="1"/>
    <col min="5893" max="5893" width="12.7109375" style="38" customWidth="1"/>
    <col min="5894" max="5895" width="10.7109375" style="38" customWidth="1"/>
    <col min="5896" max="5902" width="11.42578125" style="38"/>
    <col min="5903" max="5903" width="13.28515625" style="38" customWidth="1"/>
    <col min="5904" max="6145" width="11.42578125" style="38"/>
    <col min="6146" max="6146" width="36.7109375" style="38" customWidth="1"/>
    <col min="6147" max="6147" width="12.7109375" style="38" customWidth="1"/>
    <col min="6148" max="6148" width="10.7109375" style="38" customWidth="1"/>
    <col min="6149" max="6149" width="12.7109375" style="38" customWidth="1"/>
    <col min="6150" max="6151" width="10.7109375" style="38" customWidth="1"/>
    <col min="6152" max="6158" width="11.42578125" style="38"/>
    <col min="6159" max="6159" width="13.28515625" style="38" customWidth="1"/>
    <col min="6160" max="6401" width="11.42578125" style="38"/>
    <col min="6402" max="6402" width="36.7109375" style="38" customWidth="1"/>
    <col min="6403" max="6403" width="12.7109375" style="38" customWidth="1"/>
    <col min="6404" max="6404" width="10.7109375" style="38" customWidth="1"/>
    <col min="6405" max="6405" width="12.7109375" style="38" customWidth="1"/>
    <col min="6406" max="6407" width="10.7109375" style="38" customWidth="1"/>
    <col min="6408" max="6414" width="11.42578125" style="38"/>
    <col min="6415" max="6415" width="13.28515625" style="38" customWidth="1"/>
    <col min="6416" max="6657" width="11.42578125" style="38"/>
    <col min="6658" max="6658" width="36.7109375" style="38" customWidth="1"/>
    <col min="6659" max="6659" width="12.7109375" style="38" customWidth="1"/>
    <col min="6660" max="6660" width="10.7109375" style="38" customWidth="1"/>
    <col min="6661" max="6661" width="12.7109375" style="38" customWidth="1"/>
    <col min="6662" max="6663" width="10.7109375" style="38" customWidth="1"/>
    <col min="6664" max="6670" width="11.42578125" style="38"/>
    <col min="6671" max="6671" width="13.28515625" style="38" customWidth="1"/>
    <col min="6672" max="6913" width="11.42578125" style="38"/>
    <col min="6914" max="6914" width="36.7109375" style="38" customWidth="1"/>
    <col min="6915" max="6915" width="12.7109375" style="38" customWidth="1"/>
    <col min="6916" max="6916" width="10.7109375" style="38" customWidth="1"/>
    <col min="6917" max="6917" width="12.7109375" style="38" customWidth="1"/>
    <col min="6918" max="6919" width="10.7109375" style="38" customWidth="1"/>
    <col min="6920" max="6926" width="11.42578125" style="38"/>
    <col min="6927" max="6927" width="13.28515625" style="38" customWidth="1"/>
    <col min="6928" max="7169" width="11.42578125" style="38"/>
    <col min="7170" max="7170" width="36.7109375" style="38" customWidth="1"/>
    <col min="7171" max="7171" width="12.7109375" style="38" customWidth="1"/>
    <col min="7172" max="7172" width="10.7109375" style="38" customWidth="1"/>
    <col min="7173" max="7173" width="12.7109375" style="38" customWidth="1"/>
    <col min="7174" max="7175" width="10.7109375" style="38" customWidth="1"/>
    <col min="7176" max="7182" width="11.42578125" style="38"/>
    <col min="7183" max="7183" width="13.28515625" style="38" customWidth="1"/>
    <col min="7184" max="7425" width="11.42578125" style="38"/>
    <col min="7426" max="7426" width="36.7109375" style="38" customWidth="1"/>
    <col min="7427" max="7427" width="12.7109375" style="38" customWidth="1"/>
    <col min="7428" max="7428" width="10.7109375" style="38" customWidth="1"/>
    <col min="7429" max="7429" width="12.7109375" style="38" customWidth="1"/>
    <col min="7430" max="7431" width="10.7109375" style="38" customWidth="1"/>
    <col min="7432" max="7438" width="11.42578125" style="38"/>
    <col min="7439" max="7439" width="13.28515625" style="38" customWidth="1"/>
    <col min="7440" max="7681" width="11.42578125" style="38"/>
    <col min="7682" max="7682" width="36.7109375" style="38" customWidth="1"/>
    <col min="7683" max="7683" width="12.7109375" style="38" customWidth="1"/>
    <col min="7684" max="7684" width="10.7109375" style="38" customWidth="1"/>
    <col min="7685" max="7685" width="12.7109375" style="38" customWidth="1"/>
    <col min="7686" max="7687" width="10.7109375" style="38" customWidth="1"/>
    <col min="7688" max="7694" width="11.42578125" style="38"/>
    <col min="7695" max="7695" width="13.28515625" style="38" customWidth="1"/>
    <col min="7696" max="7937" width="11.42578125" style="38"/>
    <col min="7938" max="7938" width="36.7109375" style="38" customWidth="1"/>
    <col min="7939" max="7939" width="12.7109375" style="38" customWidth="1"/>
    <col min="7940" max="7940" width="10.7109375" style="38" customWidth="1"/>
    <col min="7941" max="7941" width="12.7109375" style="38" customWidth="1"/>
    <col min="7942" max="7943" width="10.7109375" style="38" customWidth="1"/>
    <col min="7944" max="7950" width="11.42578125" style="38"/>
    <col min="7951" max="7951" width="13.28515625" style="38" customWidth="1"/>
    <col min="7952" max="8193" width="11.42578125" style="38"/>
    <col min="8194" max="8194" width="36.7109375" style="38" customWidth="1"/>
    <col min="8195" max="8195" width="12.7109375" style="38" customWidth="1"/>
    <col min="8196" max="8196" width="10.7109375" style="38" customWidth="1"/>
    <col min="8197" max="8197" width="12.7109375" style="38" customWidth="1"/>
    <col min="8198" max="8199" width="10.7109375" style="38" customWidth="1"/>
    <col min="8200" max="8206" width="11.42578125" style="38"/>
    <col min="8207" max="8207" width="13.28515625" style="38" customWidth="1"/>
    <col min="8208" max="8449" width="11.42578125" style="38"/>
    <col min="8450" max="8450" width="36.7109375" style="38" customWidth="1"/>
    <col min="8451" max="8451" width="12.7109375" style="38" customWidth="1"/>
    <col min="8452" max="8452" width="10.7109375" style="38" customWidth="1"/>
    <col min="8453" max="8453" width="12.7109375" style="38" customWidth="1"/>
    <col min="8454" max="8455" width="10.7109375" style="38" customWidth="1"/>
    <col min="8456" max="8462" width="11.42578125" style="38"/>
    <col min="8463" max="8463" width="13.28515625" style="38" customWidth="1"/>
    <col min="8464" max="8705" width="11.42578125" style="38"/>
    <col min="8706" max="8706" width="36.7109375" style="38" customWidth="1"/>
    <col min="8707" max="8707" width="12.7109375" style="38" customWidth="1"/>
    <col min="8708" max="8708" width="10.7109375" style="38" customWidth="1"/>
    <col min="8709" max="8709" width="12.7109375" style="38" customWidth="1"/>
    <col min="8710" max="8711" width="10.7109375" style="38" customWidth="1"/>
    <col min="8712" max="8718" width="11.42578125" style="38"/>
    <col min="8719" max="8719" width="13.28515625" style="38" customWidth="1"/>
    <col min="8720" max="8961" width="11.42578125" style="38"/>
    <col min="8962" max="8962" width="36.7109375" style="38" customWidth="1"/>
    <col min="8963" max="8963" width="12.7109375" style="38" customWidth="1"/>
    <col min="8964" max="8964" width="10.7109375" style="38" customWidth="1"/>
    <col min="8965" max="8965" width="12.7109375" style="38" customWidth="1"/>
    <col min="8966" max="8967" width="10.7109375" style="38" customWidth="1"/>
    <col min="8968" max="8974" width="11.42578125" style="38"/>
    <col min="8975" max="8975" width="13.28515625" style="38" customWidth="1"/>
    <col min="8976" max="9217" width="11.42578125" style="38"/>
    <col min="9218" max="9218" width="36.7109375" style="38" customWidth="1"/>
    <col min="9219" max="9219" width="12.7109375" style="38" customWidth="1"/>
    <col min="9220" max="9220" width="10.7109375" style="38" customWidth="1"/>
    <col min="9221" max="9221" width="12.7109375" style="38" customWidth="1"/>
    <col min="9222" max="9223" width="10.7109375" style="38" customWidth="1"/>
    <col min="9224" max="9230" width="11.42578125" style="38"/>
    <col min="9231" max="9231" width="13.28515625" style="38" customWidth="1"/>
    <col min="9232" max="9473" width="11.42578125" style="38"/>
    <col min="9474" max="9474" width="36.7109375" style="38" customWidth="1"/>
    <col min="9475" max="9475" width="12.7109375" style="38" customWidth="1"/>
    <col min="9476" max="9476" width="10.7109375" style="38" customWidth="1"/>
    <col min="9477" max="9477" width="12.7109375" style="38" customWidth="1"/>
    <col min="9478" max="9479" width="10.7109375" style="38" customWidth="1"/>
    <col min="9480" max="9486" width="11.42578125" style="38"/>
    <col min="9487" max="9487" width="13.28515625" style="38" customWidth="1"/>
    <col min="9488" max="9729" width="11.42578125" style="38"/>
    <col min="9730" max="9730" width="36.7109375" style="38" customWidth="1"/>
    <col min="9731" max="9731" width="12.7109375" style="38" customWidth="1"/>
    <col min="9732" max="9732" width="10.7109375" style="38" customWidth="1"/>
    <col min="9733" max="9733" width="12.7109375" style="38" customWidth="1"/>
    <col min="9734" max="9735" width="10.7109375" style="38" customWidth="1"/>
    <col min="9736" max="9742" width="11.42578125" style="38"/>
    <col min="9743" max="9743" width="13.28515625" style="38" customWidth="1"/>
    <col min="9744" max="9985" width="11.42578125" style="38"/>
    <col min="9986" max="9986" width="36.7109375" style="38" customWidth="1"/>
    <col min="9987" max="9987" width="12.7109375" style="38" customWidth="1"/>
    <col min="9988" max="9988" width="10.7109375" style="38" customWidth="1"/>
    <col min="9989" max="9989" width="12.7109375" style="38" customWidth="1"/>
    <col min="9990" max="9991" width="10.7109375" style="38" customWidth="1"/>
    <col min="9992" max="9998" width="11.42578125" style="38"/>
    <col min="9999" max="9999" width="13.28515625" style="38" customWidth="1"/>
    <col min="10000" max="10241" width="11.42578125" style="38"/>
    <col min="10242" max="10242" width="36.7109375" style="38" customWidth="1"/>
    <col min="10243" max="10243" width="12.7109375" style="38" customWidth="1"/>
    <col min="10244" max="10244" width="10.7109375" style="38" customWidth="1"/>
    <col min="10245" max="10245" width="12.7109375" style="38" customWidth="1"/>
    <col min="10246" max="10247" width="10.7109375" style="38" customWidth="1"/>
    <col min="10248" max="10254" width="11.42578125" style="38"/>
    <col min="10255" max="10255" width="13.28515625" style="38" customWidth="1"/>
    <col min="10256" max="10497" width="11.42578125" style="38"/>
    <col min="10498" max="10498" width="36.7109375" style="38" customWidth="1"/>
    <col min="10499" max="10499" width="12.7109375" style="38" customWidth="1"/>
    <col min="10500" max="10500" width="10.7109375" style="38" customWidth="1"/>
    <col min="10501" max="10501" width="12.7109375" style="38" customWidth="1"/>
    <col min="10502" max="10503" width="10.7109375" style="38" customWidth="1"/>
    <col min="10504" max="10510" width="11.42578125" style="38"/>
    <col min="10511" max="10511" width="13.28515625" style="38" customWidth="1"/>
    <col min="10512" max="10753" width="11.42578125" style="38"/>
    <col min="10754" max="10754" width="36.7109375" style="38" customWidth="1"/>
    <col min="10755" max="10755" width="12.7109375" style="38" customWidth="1"/>
    <col min="10756" max="10756" width="10.7109375" style="38" customWidth="1"/>
    <col min="10757" max="10757" width="12.7109375" style="38" customWidth="1"/>
    <col min="10758" max="10759" width="10.7109375" style="38" customWidth="1"/>
    <col min="10760" max="10766" width="11.42578125" style="38"/>
    <col min="10767" max="10767" width="13.28515625" style="38" customWidth="1"/>
    <col min="10768" max="11009" width="11.42578125" style="38"/>
    <col min="11010" max="11010" width="36.7109375" style="38" customWidth="1"/>
    <col min="11011" max="11011" width="12.7109375" style="38" customWidth="1"/>
    <col min="11012" max="11012" width="10.7109375" style="38" customWidth="1"/>
    <col min="11013" max="11013" width="12.7109375" style="38" customWidth="1"/>
    <col min="11014" max="11015" width="10.7109375" style="38" customWidth="1"/>
    <col min="11016" max="11022" width="11.42578125" style="38"/>
    <col min="11023" max="11023" width="13.28515625" style="38" customWidth="1"/>
    <col min="11024" max="11265" width="11.42578125" style="38"/>
    <col min="11266" max="11266" width="36.7109375" style="38" customWidth="1"/>
    <col min="11267" max="11267" width="12.7109375" style="38" customWidth="1"/>
    <col min="11268" max="11268" width="10.7109375" style="38" customWidth="1"/>
    <col min="11269" max="11269" width="12.7109375" style="38" customWidth="1"/>
    <col min="11270" max="11271" width="10.7109375" style="38" customWidth="1"/>
    <col min="11272" max="11278" width="11.42578125" style="38"/>
    <col min="11279" max="11279" width="13.28515625" style="38" customWidth="1"/>
    <col min="11280" max="11521" width="11.42578125" style="38"/>
    <col min="11522" max="11522" width="36.7109375" style="38" customWidth="1"/>
    <col min="11523" max="11523" width="12.7109375" style="38" customWidth="1"/>
    <col min="11524" max="11524" width="10.7109375" style="38" customWidth="1"/>
    <col min="11525" max="11525" width="12.7109375" style="38" customWidth="1"/>
    <col min="11526" max="11527" width="10.7109375" style="38" customWidth="1"/>
    <col min="11528" max="11534" width="11.42578125" style="38"/>
    <col min="11535" max="11535" width="13.28515625" style="38" customWidth="1"/>
    <col min="11536" max="11777" width="11.42578125" style="38"/>
    <col min="11778" max="11778" width="36.7109375" style="38" customWidth="1"/>
    <col min="11779" max="11779" width="12.7109375" style="38" customWidth="1"/>
    <col min="11780" max="11780" width="10.7109375" style="38" customWidth="1"/>
    <col min="11781" max="11781" width="12.7109375" style="38" customWidth="1"/>
    <col min="11782" max="11783" width="10.7109375" style="38" customWidth="1"/>
    <col min="11784" max="11790" width="11.42578125" style="38"/>
    <col min="11791" max="11791" width="13.28515625" style="38" customWidth="1"/>
    <col min="11792" max="12033" width="11.42578125" style="38"/>
    <col min="12034" max="12034" width="36.7109375" style="38" customWidth="1"/>
    <col min="12035" max="12035" width="12.7109375" style="38" customWidth="1"/>
    <col min="12036" max="12036" width="10.7109375" style="38" customWidth="1"/>
    <col min="12037" max="12037" width="12.7109375" style="38" customWidth="1"/>
    <col min="12038" max="12039" width="10.7109375" style="38" customWidth="1"/>
    <col min="12040" max="12046" width="11.42578125" style="38"/>
    <col min="12047" max="12047" width="13.28515625" style="38" customWidth="1"/>
    <col min="12048" max="12289" width="11.42578125" style="38"/>
    <col min="12290" max="12290" width="36.7109375" style="38" customWidth="1"/>
    <col min="12291" max="12291" width="12.7109375" style="38" customWidth="1"/>
    <col min="12292" max="12292" width="10.7109375" style="38" customWidth="1"/>
    <col min="12293" max="12293" width="12.7109375" style="38" customWidth="1"/>
    <col min="12294" max="12295" width="10.7109375" style="38" customWidth="1"/>
    <col min="12296" max="12302" width="11.42578125" style="38"/>
    <col min="12303" max="12303" width="13.28515625" style="38" customWidth="1"/>
    <col min="12304" max="12545" width="11.42578125" style="38"/>
    <col min="12546" max="12546" width="36.7109375" style="38" customWidth="1"/>
    <col min="12547" max="12547" width="12.7109375" style="38" customWidth="1"/>
    <col min="12548" max="12548" width="10.7109375" style="38" customWidth="1"/>
    <col min="12549" max="12549" width="12.7109375" style="38" customWidth="1"/>
    <col min="12550" max="12551" width="10.7109375" style="38" customWidth="1"/>
    <col min="12552" max="12558" width="11.42578125" style="38"/>
    <col min="12559" max="12559" width="13.28515625" style="38" customWidth="1"/>
    <col min="12560" max="12801" width="11.42578125" style="38"/>
    <col min="12802" max="12802" width="36.7109375" style="38" customWidth="1"/>
    <col min="12803" max="12803" width="12.7109375" style="38" customWidth="1"/>
    <col min="12804" max="12804" width="10.7109375" style="38" customWidth="1"/>
    <col min="12805" max="12805" width="12.7109375" style="38" customWidth="1"/>
    <col min="12806" max="12807" width="10.7109375" style="38" customWidth="1"/>
    <col min="12808" max="12814" width="11.42578125" style="38"/>
    <col min="12815" max="12815" width="13.28515625" style="38" customWidth="1"/>
    <col min="12816" max="13057" width="11.42578125" style="38"/>
    <col min="13058" max="13058" width="36.7109375" style="38" customWidth="1"/>
    <col min="13059" max="13059" width="12.7109375" style="38" customWidth="1"/>
    <col min="13060" max="13060" width="10.7109375" style="38" customWidth="1"/>
    <col min="13061" max="13061" width="12.7109375" style="38" customWidth="1"/>
    <col min="13062" max="13063" width="10.7109375" style="38" customWidth="1"/>
    <col min="13064" max="13070" width="11.42578125" style="38"/>
    <col min="13071" max="13071" width="13.28515625" style="38" customWidth="1"/>
    <col min="13072" max="13313" width="11.42578125" style="38"/>
    <col min="13314" max="13314" width="36.7109375" style="38" customWidth="1"/>
    <col min="13315" max="13315" width="12.7109375" style="38" customWidth="1"/>
    <col min="13316" max="13316" width="10.7109375" style="38" customWidth="1"/>
    <col min="13317" max="13317" width="12.7109375" style="38" customWidth="1"/>
    <col min="13318" max="13319" width="10.7109375" style="38" customWidth="1"/>
    <col min="13320" max="13326" width="11.42578125" style="38"/>
    <col min="13327" max="13327" width="13.28515625" style="38" customWidth="1"/>
    <col min="13328" max="13569" width="11.42578125" style="38"/>
    <col min="13570" max="13570" width="36.7109375" style="38" customWidth="1"/>
    <col min="13571" max="13571" width="12.7109375" style="38" customWidth="1"/>
    <col min="13572" max="13572" width="10.7109375" style="38" customWidth="1"/>
    <col min="13573" max="13573" width="12.7109375" style="38" customWidth="1"/>
    <col min="13574" max="13575" width="10.7109375" style="38" customWidth="1"/>
    <col min="13576" max="13582" width="11.42578125" style="38"/>
    <col min="13583" max="13583" width="13.28515625" style="38" customWidth="1"/>
    <col min="13584" max="13825" width="11.42578125" style="38"/>
    <col min="13826" max="13826" width="36.7109375" style="38" customWidth="1"/>
    <col min="13827" max="13827" width="12.7109375" style="38" customWidth="1"/>
    <col min="13828" max="13828" width="10.7109375" style="38" customWidth="1"/>
    <col min="13829" max="13829" width="12.7109375" style="38" customWidth="1"/>
    <col min="13830" max="13831" width="10.7109375" style="38" customWidth="1"/>
    <col min="13832" max="13838" width="11.42578125" style="38"/>
    <col min="13839" max="13839" width="13.28515625" style="38" customWidth="1"/>
    <col min="13840" max="14081" width="11.42578125" style="38"/>
    <col min="14082" max="14082" width="36.7109375" style="38" customWidth="1"/>
    <col min="14083" max="14083" width="12.7109375" style="38" customWidth="1"/>
    <col min="14084" max="14084" width="10.7109375" style="38" customWidth="1"/>
    <col min="14085" max="14085" width="12.7109375" style="38" customWidth="1"/>
    <col min="14086" max="14087" width="10.7109375" style="38" customWidth="1"/>
    <col min="14088" max="14094" width="11.42578125" style="38"/>
    <col min="14095" max="14095" width="13.28515625" style="38" customWidth="1"/>
    <col min="14096" max="14337" width="11.42578125" style="38"/>
    <col min="14338" max="14338" width="36.7109375" style="38" customWidth="1"/>
    <col min="14339" max="14339" width="12.7109375" style="38" customWidth="1"/>
    <col min="14340" max="14340" width="10.7109375" style="38" customWidth="1"/>
    <col min="14341" max="14341" width="12.7109375" style="38" customWidth="1"/>
    <col min="14342" max="14343" width="10.7109375" style="38" customWidth="1"/>
    <col min="14344" max="14350" width="11.42578125" style="38"/>
    <col min="14351" max="14351" width="13.28515625" style="38" customWidth="1"/>
    <col min="14352" max="14593" width="11.42578125" style="38"/>
    <col min="14594" max="14594" width="36.7109375" style="38" customWidth="1"/>
    <col min="14595" max="14595" width="12.7109375" style="38" customWidth="1"/>
    <col min="14596" max="14596" width="10.7109375" style="38" customWidth="1"/>
    <col min="14597" max="14597" width="12.7109375" style="38" customWidth="1"/>
    <col min="14598" max="14599" width="10.7109375" style="38" customWidth="1"/>
    <col min="14600" max="14606" width="11.42578125" style="38"/>
    <col min="14607" max="14607" width="13.28515625" style="38" customWidth="1"/>
    <col min="14608" max="14849" width="11.42578125" style="38"/>
    <col min="14850" max="14850" width="36.7109375" style="38" customWidth="1"/>
    <col min="14851" max="14851" width="12.7109375" style="38" customWidth="1"/>
    <col min="14852" max="14852" width="10.7109375" style="38" customWidth="1"/>
    <col min="14853" max="14853" width="12.7109375" style="38" customWidth="1"/>
    <col min="14854" max="14855" width="10.7109375" style="38" customWidth="1"/>
    <col min="14856" max="14862" width="11.42578125" style="38"/>
    <col min="14863" max="14863" width="13.28515625" style="38" customWidth="1"/>
    <col min="14864" max="15105" width="11.42578125" style="38"/>
    <col min="15106" max="15106" width="36.7109375" style="38" customWidth="1"/>
    <col min="15107" max="15107" width="12.7109375" style="38" customWidth="1"/>
    <col min="15108" max="15108" width="10.7109375" style="38" customWidth="1"/>
    <col min="15109" max="15109" width="12.7109375" style="38" customWidth="1"/>
    <col min="15110" max="15111" width="10.7109375" style="38" customWidth="1"/>
    <col min="15112" max="15118" width="11.42578125" style="38"/>
    <col min="15119" max="15119" width="13.28515625" style="38" customWidth="1"/>
    <col min="15120" max="15361" width="11.42578125" style="38"/>
    <col min="15362" max="15362" width="36.7109375" style="38" customWidth="1"/>
    <col min="15363" max="15363" width="12.7109375" style="38" customWidth="1"/>
    <col min="15364" max="15364" width="10.7109375" style="38" customWidth="1"/>
    <col min="15365" max="15365" width="12.7109375" style="38" customWidth="1"/>
    <col min="15366" max="15367" width="10.7109375" style="38" customWidth="1"/>
    <col min="15368" max="15374" width="11.42578125" style="38"/>
    <col min="15375" max="15375" width="13.28515625" style="38" customWidth="1"/>
    <col min="15376" max="15617" width="11.42578125" style="38"/>
    <col min="15618" max="15618" width="36.7109375" style="38" customWidth="1"/>
    <col min="15619" max="15619" width="12.7109375" style="38" customWidth="1"/>
    <col min="15620" max="15620" width="10.7109375" style="38" customWidth="1"/>
    <col min="15621" max="15621" width="12.7109375" style="38" customWidth="1"/>
    <col min="15622" max="15623" width="10.7109375" style="38" customWidth="1"/>
    <col min="15624" max="15630" width="11.42578125" style="38"/>
    <col min="15631" max="15631" width="13.28515625" style="38" customWidth="1"/>
    <col min="15632" max="15873" width="11.42578125" style="38"/>
    <col min="15874" max="15874" width="36.7109375" style="38" customWidth="1"/>
    <col min="15875" max="15875" width="12.7109375" style="38" customWidth="1"/>
    <col min="15876" max="15876" width="10.7109375" style="38" customWidth="1"/>
    <col min="15877" max="15877" width="12.7109375" style="38" customWidth="1"/>
    <col min="15878" max="15879" width="10.7109375" style="38" customWidth="1"/>
    <col min="15880" max="15886" width="11.42578125" style="38"/>
    <col min="15887" max="15887" width="13.28515625" style="38" customWidth="1"/>
    <col min="15888" max="16129" width="11.42578125" style="38"/>
    <col min="16130" max="16130" width="36.7109375" style="38" customWidth="1"/>
    <col min="16131" max="16131" width="12.7109375" style="38" customWidth="1"/>
    <col min="16132" max="16132" width="10.7109375" style="38" customWidth="1"/>
    <col min="16133" max="16133" width="12.7109375" style="38" customWidth="1"/>
    <col min="16134" max="16135" width="10.7109375" style="38" customWidth="1"/>
    <col min="16136" max="16142" width="11.42578125" style="38"/>
    <col min="16143" max="16143" width="13.28515625" style="38" customWidth="1"/>
    <col min="16144" max="16384" width="11.42578125" style="38"/>
  </cols>
  <sheetData>
    <row r="1" spans="2:14" ht="15" customHeight="1" x14ac:dyDescent="0.25">
      <c r="B1" s="57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22" t="s">
        <v>61</v>
      </c>
      <c r="C5" s="222"/>
      <c r="D5" s="222"/>
      <c r="E5" s="222"/>
      <c r="F5" s="222"/>
      <c r="G5" s="222"/>
      <c r="H5" s="58"/>
      <c r="I5" s="222" t="s">
        <v>62</v>
      </c>
      <c r="J5" s="222"/>
      <c r="K5" s="222"/>
      <c r="L5" s="222"/>
      <c r="M5" s="222"/>
      <c r="N5" s="222"/>
    </row>
    <row r="6" spans="2:14" ht="42.75" customHeight="1" x14ac:dyDescent="0.25">
      <c r="B6" s="59" t="s">
        <v>63</v>
      </c>
      <c r="C6" s="40" t="str">
        <f>actualizaciones!$A$3</f>
        <v>I semestre 2012</v>
      </c>
      <c r="D6" s="60" t="s">
        <v>49</v>
      </c>
      <c r="E6" s="40" t="str">
        <f>actualizaciones!$A$2</f>
        <v>I semestre 2013</v>
      </c>
      <c r="F6" s="60" t="s">
        <v>49</v>
      </c>
      <c r="G6" s="61" t="s">
        <v>50</v>
      </c>
      <c r="H6" s="58"/>
      <c r="I6" s="59" t="s">
        <v>63</v>
      </c>
      <c r="J6" s="40" t="str">
        <f>actualizaciones!$A$3</f>
        <v>I semestre 2012</v>
      </c>
      <c r="K6" s="60" t="s">
        <v>49</v>
      </c>
      <c r="L6" s="40" t="str">
        <f>actualizaciones!$A$2</f>
        <v>I semestre 2013</v>
      </c>
      <c r="M6" s="60" t="s">
        <v>49</v>
      </c>
      <c r="N6" s="61" t="s">
        <v>50</v>
      </c>
    </row>
    <row r="7" spans="2:14" ht="15" customHeight="1" x14ac:dyDescent="0.25">
      <c r="B7" s="43" t="s">
        <v>64</v>
      </c>
      <c r="C7" s="44"/>
      <c r="D7" s="44"/>
      <c r="E7" s="44"/>
      <c r="F7" s="44"/>
      <c r="G7" s="44"/>
      <c r="H7" s="58"/>
      <c r="I7" s="43" t="s">
        <v>64</v>
      </c>
      <c r="J7" s="44"/>
      <c r="K7" s="44"/>
      <c r="L7" s="44"/>
      <c r="M7" s="44"/>
      <c r="N7" s="44"/>
    </row>
    <row r="8" spans="2:14" ht="15" customHeight="1" x14ac:dyDescent="0.2">
      <c r="B8" s="62" t="s">
        <v>65</v>
      </c>
      <c r="C8" s="63">
        <v>866732</v>
      </c>
      <c r="D8" s="47">
        <f>C8/$C$8</f>
        <v>1</v>
      </c>
      <c r="E8" s="63">
        <v>852302</v>
      </c>
      <c r="F8" s="47">
        <f>E8/$E$8</f>
        <v>1</v>
      </c>
      <c r="G8" s="47">
        <f>(E8-C8)/C8</f>
        <v>-1.6648744940766003E-2</v>
      </c>
      <c r="H8" s="58"/>
      <c r="I8" s="62" t="s">
        <v>65</v>
      </c>
      <c r="J8" s="63">
        <v>678490</v>
      </c>
      <c r="K8" s="47">
        <f>J8/$J$8</f>
        <v>1</v>
      </c>
      <c r="L8" s="63">
        <v>676360</v>
      </c>
      <c r="M8" s="47">
        <f>L8/$L$8</f>
        <v>1</v>
      </c>
      <c r="N8" s="47">
        <f>(L8-J8)/J8</f>
        <v>-3.1393240873115302E-3</v>
      </c>
    </row>
    <row r="9" spans="2:14" ht="15" customHeight="1" x14ac:dyDescent="0.25">
      <c r="B9" s="43" t="s">
        <v>66</v>
      </c>
      <c r="C9" s="44"/>
      <c r="D9" s="44"/>
      <c r="E9" s="44"/>
      <c r="F9" s="50"/>
      <c r="G9" s="50"/>
      <c r="H9" s="58"/>
      <c r="I9" s="43" t="s">
        <v>66</v>
      </c>
      <c r="J9" s="44"/>
      <c r="K9" s="44"/>
      <c r="L9" s="44"/>
      <c r="M9" s="50"/>
      <c r="N9" s="50"/>
    </row>
    <row r="10" spans="2:14" ht="15" customHeight="1" x14ac:dyDescent="0.2">
      <c r="B10" s="64" t="s">
        <v>67</v>
      </c>
      <c r="C10" s="65">
        <v>607528</v>
      </c>
      <c r="D10" s="66">
        <f>C10/$C$8</f>
        <v>0.70094100598570264</v>
      </c>
      <c r="E10" s="65">
        <v>593070</v>
      </c>
      <c r="F10" s="66">
        <f>E10/$E$8</f>
        <v>0.69584490004716637</v>
      </c>
      <c r="G10" s="66">
        <f>(E10-C10)/C10</f>
        <v>-2.3798080088489749E-2</v>
      </c>
      <c r="H10" s="58"/>
      <c r="I10" s="64" t="s">
        <v>67</v>
      </c>
      <c r="J10" s="65">
        <v>331205</v>
      </c>
      <c r="K10" s="66">
        <f t="shared" ref="K10:K14" si="0">J10/$J$8</f>
        <v>0.48815015696620434</v>
      </c>
      <c r="L10" s="65">
        <v>335788</v>
      </c>
      <c r="M10" s="66">
        <f t="shared" ref="M10:M14" si="1">L10/$L$8</f>
        <v>0.496463421846354</v>
      </c>
      <c r="N10" s="66">
        <f>(L10-J10)/J10</f>
        <v>1.3837351489258918E-2</v>
      </c>
    </row>
    <row r="11" spans="2:14" ht="15" customHeight="1" x14ac:dyDescent="0.2">
      <c r="B11" s="67" t="s">
        <v>68</v>
      </c>
      <c r="C11" s="68">
        <v>104296</v>
      </c>
      <c r="D11" s="53">
        <f>C11/$C$8</f>
        <v>0.12033246724477693</v>
      </c>
      <c r="E11" s="68">
        <v>119072</v>
      </c>
      <c r="F11" s="53">
        <f>E11/$E$8</f>
        <v>0.13970634821929317</v>
      </c>
      <c r="G11" s="54">
        <f>(E11-C11)/C11</f>
        <v>0.14167369793664186</v>
      </c>
      <c r="H11" s="58"/>
      <c r="I11" s="67" t="s">
        <v>68</v>
      </c>
      <c r="J11" s="68">
        <v>42450</v>
      </c>
      <c r="K11" s="53">
        <f t="shared" si="0"/>
        <v>6.2565402585152322E-2</v>
      </c>
      <c r="L11" s="68">
        <v>45852</v>
      </c>
      <c r="M11" s="53">
        <f t="shared" si="1"/>
        <v>6.7792299958601934E-2</v>
      </c>
      <c r="N11" s="54">
        <f>(L11-J11)/J11</f>
        <v>8.0141342756183745E-2</v>
      </c>
    </row>
    <row r="12" spans="2:14" ht="15" customHeight="1" x14ac:dyDescent="0.2">
      <c r="B12" s="67" t="s">
        <v>69</v>
      </c>
      <c r="C12" s="68">
        <v>403227</v>
      </c>
      <c r="D12" s="53">
        <f>C12/$C$8</f>
        <v>0.46522685212960868</v>
      </c>
      <c r="E12" s="68">
        <v>376333</v>
      </c>
      <c r="F12" s="53">
        <f>E12/$E$8</f>
        <v>0.44154888760087385</v>
      </c>
      <c r="G12" s="54">
        <f>(E12-C12)/C12</f>
        <v>-6.6696922577109172E-2</v>
      </c>
      <c r="H12" s="58"/>
      <c r="I12" s="67" t="s">
        <v>69</v>
      </c>
      <c r="J12" s="68">
        <v>190933</v>
      </c>
      <c r="K12" s="53">
        <f t="shared" si="0"/>
        <v>0.2814087164143908</v>
      </c>
      <c r="L12" s="68">
        <v>185395</v>
      </c>
      <c r="M12" s="53">
        <f t="shared" si="1"/>
        <v>0.27410698444615295</v>
      </c>
      <c r="N12" s="54">
        <f>(L12-J12)/J12</f>
        <v>-2.9004938905270436E-2</v>
      </c>
    </row>
    <row r="13" spans="2:14" ht="15" customHeight="1" x14ac:dyDescent="0.2">
      <c r="B13" s="67" t="s">
        <v>70</v>
      </c>
      <c r="C13" s="68">
        <v>89722</v>
      </c>
      <c r="D13" s="53">
        <f>C13/$C$8</f>
        <v>0.10351758098235671</v>
      </c>
      <c r="E13" s="68">
        <v>86906</v>
      </c>
      <c r="F13" s="53">
        <f>E13/$E$8</f>
        <v>0.10196620446743056</v>
      </c>
      <c r="G13" s="54">
        <f>(E13-C13)/C13</f>
        <v>-3.1385836249749229E-2</v>
      </c>
      <c r="H13" s="58"/>
      <c r="I13" s="67" t="s">
        <v>70</v>
      </c>
      <c r="J13" s="68">
        <v>89078</v>
      </c>
      <c r="K13" s="53">
        <f t="shared" si="0"/>
        <v>0.13128859673687157</v>
      </c>
      <c r="L13" s="68">
        <v>95788</v>
      </c>
      <c r="M13" s="53">
        <f t="shared" si="1"/>
        <v>0.14162280442367969</v>
      </c>
      <c r="N13" s="54">
        <f>(L13-J13)/J13</f>
        <v>7.5327241294146696E-2</v>
      </c>
    </row>
    <row r="14" spans="2:14" ht="15" customHeight="1" x14ac:dyDescent="0.2">
      <c r="B14" s="67" t="s">
        <v>71</v>
      </c>
      <c r="C14" s="68">
        <v>10283</v>
      </c>
      <c r="D14" s="53">
        <f>C14/$C$8</f>
        <v>1.1864105628960278E-2</v>
      </c>
      <c r="E14" s="68">
        <v>10759</v>
      </c>
      <c r="F14" s="53">
        <f>E14/$E$8</f>
        <v>1.2623459759568792E-2</v>
      </c>
      <c r="G14" s="54">
        <f>(E14-C14)/C14</f>
        <v>4.6289993192648059E-2</v>
      </c>
      <c r="H14" s="58"/>
      <c r="I14" s="67" t="s">
        <v>71</v>
      </c>
      <c r="J14" s="68">
        <v>8744</v>
      </c>
      <c r="K14" s="53">
        <f t="shared" si="0"/>
        <v>1.288744122978968E-2</v>
      </c>
      <c r="L14" s="68">
        <v>8753</v>
      </c>
      <c r="M14" s="53">
        <f t="shared" si="1"/>
        <v>1.2941333017919452E-2</v>
      </c>
      <c r="N14" s="54">
        <f>(L14-J14)/J14</f>
        <v>1.0292772186642268E-3</v>
      </c>
    </row>
    <row r="15" spans="2:14" ht="15" customHeight="1" x14ac:dyDescent="0.25">
      <c r="B15" s="43" t="s">
        <v>72</v>
      </c>
      <c r="C15" s="44"/>
      <c r="D15" s="44"/>
      <c r="E15" s="44"/>
      <c r="F15" s="50"/>
      <c r="G15" s="50"/>
      <c r="H15" s="58"/>
      <c r="I15" s="43" t="s">
        <v>72</v>
      </c>
      <c r="J15" s="44"/>
      <c r="K15" s="44"/>
      <c r="L15" s="44"/>
      <c r="M15" s="50"/>
      <c r="N15" s="50"/>
    </row>
    <row r="16" spans="2:14" ht="15" customHeight="1" x14ac:dyDescent="0.2">
      <c r="B16" s="64" t="s">
        <v>73</v>
      </c>
      <c r="C16" s="65">
        <v>259204</v>
      </c>
      <c r="D16" s="66">
        <f>C16/$C$8</f>
        <v>0.29905899401429736</v>
      </c>
      <c r="E16" s="65">
        <v>259232</v>
      </c>
      <c r="F16" s="66">
        <f>E16/$E$8</f>
        <v>0.30415509995283363</v>
      </c>
      <c r="G16" s="66">
        <f>(E16-C16)/C16</f>
        <v>1.080230243360442E-4</v>
      </c>
      <c r="H16" s="58"/>
      <c r="I16" s="64" t="s">
        <v>73</v>
      </c>
      <c r="J16" s="65">
        <v>347285</v>
      </c>
      <c r="K16" s="66">
        <f>J16/$J$8</f>
        <v>0.51184984303379566</v>
      </c>
      <c r="L16" s="65">
        <v>340572</v>
      </c>
      <c r="M16" s="66">
        <f>L16/$L$8</f>
        <v>0.50353657815364594</v>
      </c>
      <c r="N16" s="66">
        <f>(L16-J16)/J16</f>
        <v>-1.9329945145917619E-2</v>
      </c>
    </row>
    <row r="17" spans="2:16" ht="15" customHeight="1" x14ac:dyDescent="0.2">
      <c r="B17" s="224" t="s">
        <v>74</v>
      </c>
      <c r="C17" s="224"/>
      <c r="D17" s="224"/>
      <c r="E17" s="224"/>
      <c r="F17" s="224"/>
      <c r="G17" s="224"/>
      <c r="H17" s="58"/>
      <c r="I17" s="224" t="s">
        <v>74</v>
      </c>
      <c r="J17" s="224"/>
      <c r="K17" s="224"/>
      <c r="L17" s="224"/>
      <c r="M17" s="224"/>
      <c r="N17" s="224"/>
    </row>
    <row r="18" spans="2:16" ht="20.100000000000001" customHeight="1" thickBot="1" x14ac:dyDescent="0.3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2:16" ht="36" customHeight="1" thickBot="1" x14ac:dyDescent="0.3">
      <c r="B19" s="222" t="s">
        <v>75</v>
      </c>
      <c r="C19" s="222"/>
      <c r="D19" s="222"/>
      <c r="E19" s="222"/>
      <c r="F19" s="222"/>
      <c r="G19" s="222"/>
      <c r="H19" s="58"/>
      <c r="I19" s="222" t="s">
        <v>76</v>
      </c>
      <c r="J19" s="222"/>
      <c r="K19" s="222"/>
      <c r="L19" s="222"/>
      <c r="M19" s="222"/>
      <c r="N19" s="222"/>
      <c r="P19" s="36" t="s">
        <v>45</v>
      </c>
    </row>
    <row r="20" spans="2:16" ht="42.75" customHeight="1" x14ac:dyDescent="0.25">
      <c r="B20" s="59" t="s">
        <v>63</v>
      </c>
      <c r="C20" s="40" t="str">
        <f>actualizaciones!$A$3</f>
        <v>I semestre 2012</v>
      </c>
      <c r="D20" s="60" t="s">
        <v>49</v>
      </c>
      <c r="E20" s="40" t="str">
        <f>actualizaciones!$A$2</f>
        <v>I semestre 2013</v>
      </c>
      <c r="F20" s="60" t="s">
        <v>49</v>
      </c>
      <c r="G20" s="61" t="s">
        <v>50</v>
      </c>
      <c r="H20" s="58"/>
      <c r="I20" s="59" t="s">
        <v>63</v>
      </c>
      <c r="J20" s="40" t="str">
        <f>actualizaciones!$A$3</f>
        <v>I semestre 2012</v>
      </c>
      <c r="K20" s="60" t="s">
        <v>49</v>
      </c>
      <c r="L20" s="40" t="str">
        <f>actualizaciones!$A$2</f>
        <v>I semestre 2013</v>
      </c>
      <c r="M20" s="60" t="s">
        <v>49</v>
      </c>
      <c r="N20" s="61" t="s">
        <v>50</v>
      </c>
    </row>
    <row r="21" spans="2:16" ht="15" customHeight="1" x14ac:dyDescent="0.25">
      <c r="B21" s="43" t="s">
        <v>64</v>
      </c>
      <c r="C21" s="44"/>
      <c r="D21" s="44"/>
      <c r="E21" s="44"/>
      <c r="F21" s="44"/>
      <c r="G21" s="44"/>
      <c r="H21" s="58"/>
      <c r="I21" s="43" t="s">
        <v>64</v>
      </c>
      <c r="J21" s="44"/>
      <c r="K21" s="44"/>
      <c r="L21" s="44"/>
      <c r="M21" s="44"/>
      <c r="N21" s="44"/>
    </row>
    <row r="22" spans="2:16" ht="15" customHeight="1" x14ac:dyDescent="0.2">
      <c r="B22" s="62" t="s">
        <v>65</v>
      </c>
      <c r="C22" s="63">
        <v>338053</v>
      </c>
      <c r="D22" s="47">
        <f>C22/$C$22</f>
        <v>1</v>
      </c>
      <c r="E22" s="63">
        <v>340642</v>
      </c>
      <c r="F22" s="47">
        <f>E22/$E$22</f>
        <v>1</v>
      </c>
      <c r="G22" s="47">
        <f>(E22-C22)/C22</f>
        <v>7.6585624147692821E-3</v>
      </c>
      <c r="H22" s="58"/>
      <c r="I22" s="62" t="s">
        <v>65</v>
      </c>
      <c r="J22" s="63">
        <v>88636</v>
      </c>
      <c r="K22" s="47">
        <f>J22/$J$22</f>
        <v>1</v>
      </c>
      <c r="L22" s="63">
        <v>88778</v>
      </c>
      <c r="M22" s="47">
        <f>L22/$L$22</f>
        <v>1</v>
      </c>
      <c r="N22" s="47">
        <f>(L22-J22)/J22</f>
        <v>1.6020578545963265E-3</v>
      </c>
    </row>
    <row r="23" spans="2:16" ht="15" customHeight="1" x14ac:dyDescent="0.25">
      <c r="B23" s="43" t="s">
        <v>66</v>
      </c>
      <c r="C23" s="44"/>
      <c r="D23" s="44"/>
      <c r="E23" s="44"/>
      <c r="F23" s="50"/>
      <c r="G23" s="50"/>
      <c r="H23" s="58"/>
      <c r="I23" s="43" t="s">
        <v>66</v>
      </c>
      <c r="J23" s="44"/>
      <c r="K23" s="44"/>
      <c r="L23" s="44"/>
      <c r="M23" s="50"/>
      <c r="N23" s="50"/>
    </row>
    <row r="24" spans="2:16" ht="15" customHeight="1" x14ac:dyDescent="0.2">
      <c r="B24" s="64" t="s">
        <v>67</v>
      </c>
      <c r="C24" s="65">
        <v>254230</v>
      </c>
      <c r="D24" s="66">
        <f t="shared" ref="D24:D27" si="2">C24/$C$22</f>
        <v>0.75204183959319992</v>
      </c>
      <c r="E24" s="65">
        <v>253155</v>
      </c>
      <c r="F24" s="66">
        <f t="shared" ref="F24:F27" si="3">E24/$E$22</f>
        <v>0.74317024911784224</v>
      </c>
      <c r="G24" s="66">
        <f>(E24-C24)/C24</f>
        <v>-4.2284545490304058E-3</v>
      </c>
      <c r="H24" s="58"/>
      <c r="I24" s="64" t="s">
        <v>67</v>
      </c>
      <c r="J24" s="65">
        <v>88636</v>
      </c>
      <c r="K24" s="66">
        <f t="shared" ref="K24:K28" si="4">J24/$J$22</f>
        <v>1</v>
      </c>
      <c r="L24" s="65">
        <v>88778</v>
      </c>
      <c r="M24" s="66">
        <f t="shared" ref="M24:M28" si="5">L24/$L$22</f>
        <v>1</v>
      </c>
      <c r="N24" s="66">
        <f>(L24-J24)/J24</f>
        <v>1.6020578545963265E-3</v>
      </c>
    </row>
    <row r="25" spans="2:16" ht="15" customHeight="1" x14ac:dyDescent="0.2">
      <c r="B25" s="67" t="s">
        <v>77</v>
      </c>
      <c r="C25" s="68">
        <v>213782</v>
      </c>
      <c r="D25" s="53">
        <f t="shared" si="2"/>
        <v>0.63239196220710958</v>
      </c>
      <c r="E25" s="68">
        <v>211975</v>
      </c>
      <c r="F25" s="53">
        <f t="shared" si="3"/>
        <v>0.62228086965201002</v>
      </c>
      <c r="G25" s="54">
        <f>(E25-C25)/C25</f>
        <v>-8.4525357607282189E-3</v>
      </c>
      <c r="H25" s="58"/>
      <c r="I25" s="67" t="s">
        <v>77</v>
      </c>
      <c r="J25" s="68">
        <v>30247</v>
      </c>
      <c r="K25" s="53">
        <f t="shared" si="4"/>
        <v>0.34124960512658514</v>
      </c>
      <c r="L25" s="68">
        <v>35141</v>
      </c>
      <c r="M25" s="53">
        <f t="shared" si="5"/>
        <v>0.3958300479848611</v>
      </c>
      <c r="N25" s="54">
        <f>(L25-J25)/J25</f>
        <v>0.16180117036400304</v>
      </c>
    </row>
    <row r="26" spans="2:16" ht="15" customHeight="1" x14ac:dyDescent="0.2">
      <c r="B26" s="67" t="s">
        <v>70</v>
      </c>
      <c r="C26" s="68">
        <v>33731</v>
      </c>
      <c r="D26" s="53">
        <f t="shared" si="2"/>
        <v>9.9780211978595074E-2</v>
      </c>
      <c r="E26" s="68">
        <v>33773</v>
      </c>
      <c r="F26" s="53">
        <f t="shared" si="3"/>
        <v>9.9145143581824913E-2</v>
      </c>
      <c r="G26" s="54">
        <f>(E26-C26)/C26</f>
        <v>1.2451454151967034E-3</v>
      </c>
      <c r="H26" s="58"/>
      <c r="I26" s="67" t="s">
        <v>70</v>
      </c>
      <c r="J26" s="68">
        <v>29309</v>
      </c>
      <c r="K26" s="53">
        <f t="shared" si="4"/>
        <v>0.33066699760819529</v>
      </c>
      <c r="L26" s="68">
        <v>31676</v>
      </c>
      <c r="M26" s="53">
        <f t="shared" si="5"/>
        <v>0.35680010813489826</v>
      </c>
      <c r="N26" s="54">
        <f>(L26-J26)/J26</f>
        <v>8.0760176055136648E-2</v>
      </c>
    </row>
    <row r="27" spans="2:16" ht="15" customHeight="1" x14ac:dyDescent="0.2">
      <c r="B27" s="67" t="s">
        <v>71</v>
      </c>
      <c r="C27" s="68">
        <v>6717</v>
      </c>
      <c r="D27" s="53">
        <f t="shared" si="2"/>
        <v>1.9869665407495275E-2</v>
      </c>
      <c r="E27" s="68">
        <v>7407</v>
      </c>
      <c r="F27" s="53">
        <f t="shared" si="3"/>
        <v>2.1744235884007257E-2</v>
      </c>
      <c r="G27" s="54">
        <f>(E27-C27)/C27</f>
        <v>0.10272443054935239</v>
      </c>
      <c r="H27" s="58"/>
      <c r="I27" s="67" t="s">
        <v>78</v>
      </c>
      <c r="J27" s="68">
        <v>24747</v>
      </c>
      <c r="K27" s="53">
        <f t="shared" si="4"/>
        <v>0.27919806850489642</v>
      </c>
      <c r="L27" s="68">
        <v>16036</v>
      </c>
      <c r="M27" s="53">
        <f t="shared" si="5"/>
        <v>0.18063033634458989</v>
      </c>
      <c r="N27" s="54">
        <f>(L27-J27)/J27</f>
        <v>-0.35200226290055359</v>
      </c>
    </row>
    <row r="28" spans="2:16" ht="15" customHeight="1" x14ac:dyDescent="0.2">
      <c r="B28" s="43" t="s">
        <v>72</v>
      </c>
      <c r="C28" s="44"/>
      <c r="D28" s="44"/>
      <c r="E28" s="44"/>
      <c r="F28" s="50"/>
      <c r="G28" s="50"/>
      <c r="H28" s="58"/>
      <c r="I28" s="67" t="s">
        <v>79</v>
      </c>
      <c r="J28" s="68">
        <v>4333</v>
      </c>
      <c r="K28" s="53">
        <f t="shared" si="4"/>
        <v>4.8885328760323123E-2</v>
      </c>
      <c r="L28" s="68">
        <v>5925</v>
      </c>
      <c r="M28" s="53">
        <f t="shared" si="5"/>
        <v>6.6739507535650722E-2</v>
      </c>
      <c r="N28" s="54">
        <f>(L28-J28)/J28</f>
        <v>0.36741287791368565</v>
      </c>
    </row>
    <row r="29" spans="2:16" ht="15" customHeight="1" x14ac:dyDescent="0.2">
      <c r="B29" s="64" t="s">
        <v>73</v>
      </c>
      <c r="C29" s="65">
        <v>83823</v>
      </c>
      <c r="D29" s="66">
        <f>C29/$C$22</f>
        <v>0.2479581604068001</v>
      </c>
      <c r="E29" s="65">
        <v>87487</v>
      </c>
      <c r="F29" s="66">
        <f>E29/$E$22</f>
        <v>0.25682975088215781</v>
      </c>
      <c r="G29" s="66">
        <f>(E29-C29)/C29</f>
        <v>4.3711153263424118E-2</v>
      </c>
      <c r="H29" s="58"/>
      <c r="I29" s="43" t="s">
        <v>72</v>
      </c>
      <c r="J29" s="44"/>
      <c r="K29" s="44"/>
      <c r="L29" s="44"/>
      <c r="M29" s="50"/>
      <c r="N29" s="50"/>
    </row>
    <row r="30" spans="2:16" ht="15" customHeight="1" x14ac:dyDescent="0.2">
      <c r="B30" s="224" t="s">
        <v>74</v>
      </c>
      <c r="C30" s="224"/>
      <c r="D30" s="224"/>
      <c r="E30" s="224"/>
      <c r="F30" s="224"/>
      <c r="G30" s="224"/>
      <c r="H30" s="58"/>
      <c r="I30" s="64" t="s">
        <v>73</v>
      </c>
      <c r="J30" s="65">
        <v>0</v>
      </c>
      <c r="K30" s="66">
        <f>J30/$J$22</f>
        <v>0</v>
      </c>
      <c r="L30" s="65">
        <v>0</v>
      </c>
      <c r="M30" s="66">
        <f>L30/$L$22</f>
        <v>0</v>
      </c>
      <c r="N30" s="69" t="str">
        <f>IFERROR((L30-J30)/J30,"-")</f>
        <v>-</v>
      </c>
    </row>
    <row r="31" spans="2:16" x14ac:dyDescent="0.2">
      <c r="B31" s="58"/>
      <c r="C31" s="58"/>
      <c r="D31" s="58"/>
      <c r="E31" s="58"/>
      <c r="F31" s="58"/>
      <c r="G31" s="58"/>
      <c r="H31" s="58"/>
      <c r="I31" s="224" t="s">
        <v>74</v>
      </c>
      <c r="J31" s="224"/>
      <c r="K31" s="224"/>
      <c r="L31" s="224"/>
      <c r="M31" s="224"/>
      <c r="N31" s="224"/>
    </row>
    <row r="32" spans="2:16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ht="36" customHeight="1" x14ac:dyDescent="0.25">
      <c r="B34" s="222" t="s">
        <v>80</v>
      </c>
      <c r="C34" s="222"/>
      <c r="D34" s="222"/>
      <c r="E34" s="222"/>
      <c r="F34" s="222"/>
      <c r="G34" s="222"/>
      <c r="H34" s="58"/>
      <c r="I34" s="58"/>
    </row>
    <row r="35" spans="2:14" ht="18" customHeight="1" x14ac:dyDescent="0.25">
      <c r="B35" s="222"/>
      <c r="C35" s="222"/>
      <c r="D35" s="222"/>
      <c r="E35" s="222"/>
      <c r="F35" s="222"/>
      <c r="G35" s="222"/>
      <c r="H35" s="58"/>
      <c r="I35" s="58"/>
    </row>
    <row r="36" spans="2:14" ht="42" customHeight="1" x14ac:dyDescent="0.25">
      <c r="B36" s="59" t="s">
        <v>63</v>
      </c>
      <c r="C36" s="40" t="str">
        <f>actualizaciones!$A$3</f>
        <v>I semestre 2012</v>
      </c>
      <c r="D36" s="60" t="s">
        <v>49</v>
      </c>
      <c r="E36" s="40" t="str">
        <f>actualizaciones!$A$2</f>
        <v>I semestre 2013</v>
      </c>
      <c r="F36" s="60" t="s">
        <v>49</v>
      </c>
      <c r="G36" s="61" t="s">
        <v>50</v>
      </c>
      <c r="H36" s="58"/>
      <c r="I36" s="58"/>
    </row>
    <row r="37" spans="2:14" ht="15" customHeight="1" x14ac:dyDescent="0.25">
      <c r="B37" s="43" t="s">
        <v>64</v>
      </c>
      <c r="C37" s="44"/>
      <c r="D37" s="44"/>
      <c r="E37" s="44"/>
      <c r="F37" s="44"/>
      <c r="G37" s="44"/>
      <c r="H37" s="58"/>
      <c r="I37" s="58"/>
    </row>
    <row r="38" spans="2:14" ht="15" customHeight="1" x14ac:dyDescent="0.2">
      <c r="B38" s="62" t="s">
        <v>65</v>
      </c>
      <c r="C38" s="63">
        <v>2399827</v>
      </c>
      <c r="D38" s="47">
        <f>C38/$C$38</f>
        <v>1</v>
      </c>
      <c r="E38" s="63">
        <v>2379787</v>
      </c>
      <c r="F38" s="47">
        <f>E38/$E$38</f>
        <v>1</v>
      </c>
      <c r="G38" s="47">
        <f>E38/C38-1</f>
        <v>-8.3506019392231012E-3</v>
      </c>
      <c r="H38" s="58"/>
      <c r="I38" s="58"/>
    </row>
    <row r="39" spans="2:14" ht="15" customHeight="1" x14ac:dyDescent="0.25">
      <c r="B39" s="43" t="s">
        <v>66</v>
      </c>
      <c r="C39" s="44"/>
      <c r="D39" s="44"/>
      <c r="E39" s="44"/>
      <c r="F39" s="50"/>
      <c r="G39" s="50"/>
      <c r="H39" s="58"/>
      <c r="I39" s="58"/>
    </row>
    <row r="40" spans="2:14" ht="15" customHeight="1" x14ac:dyDescent="0.2">
      <c r="B40" s="64" t="s">
        <v>67</v>
      </c>
      <c r="C40" s="65">
        <v>1562740</v>
      </c>
      <c r="D40" s="66">
        <f t="shared" ref="D40:D45" si="6">C40/$C$38</f>
        <v>0.65118860651205279</v>
      </c>
      <c r="E40" s="65">
        <v>1547099</v>
      </c>
      <c r="F40" s="66">
        <f t="shared" ref="F40:F45" si="7">E40/$E$38</f>
        <v>0.65009977783726025</v>
      </c>
      <c r="G40" s="66">
        <f t="shared" ref="G40:G45" si="8">E40/C40-1</f>
        <v>-1.0008702663270919E-2</v>
      </c>
      <c r="H40" s="58"/>
      <c r="I40" s="58"/>
    </row>
    <row r="41" spans="2:14" ht="15" customHeight="1" x14ac:dyDescent="0.2">
      <c r="B41" s="67" t="s">
        <v>68</v>
      </c>
      <c r="C41" s="68">
        <v>234341</v>
      </c>
      <c r="D41" s="53">
        <f t="shared" si="6"/>
        <v>9.7649122207559128E-2</v>
      </c>
      <c r="E41" s="68">
        <v>260397</v>
      </c>
      <c r="F41" s="53">
        <f t="shared" si="7"/>
        <v>0.10942029685850037</v>
      </c>
      <c r="G41" s="54">
        <f t="shared" si="8"/>
        <v>0.11118839639670397</v>
      </c>
      <c r="H41" s="58"/>
      <c r="I41" s="58"/>
    </row>
    <row r="42" spans="2:14" ht="15" customHeight="1" x14ac:dyDescent="0.2">
      <c r="B42" s="67" t="s">
        <v>69</v>
      </c>
      <c r="C42" s="68">
        <v>958581</v>
      </c>
      <c r="D42" s="53">
        <f t="shared" si="6"/>
        <v>0.39943754278954274</v>
      </c>
      <c r="E42" s="68">
        <v>924948</v>
      </c>
      <c r="F42" s="53">
        <f t="shared" si="7"/>
        <v>0.38866839763390587</v>
      </c>
      <c r="G42" s="54">
        <f t="shared" si="8"/>
        <v>-3.5086236843834828E-2</v>
      </c>
      <c r="H42" s="58"/>
      <c r="I42" s="58"/>
    </row>
    <row r="43" spans="2:14" ht="15" customHeight="1" x14ac:dyDescent="0.2">
      <c r="B43" s="67" t="s">
        <v>70</v>
      </c>
      <c r="C43" s="68">
        <v>296256</v>
      </c>
      <c r="D43" s="53">
        <f t="shared" si="6"/>
        <v>0.123448898608108</v>
      </c>
      <c r="E43" s="68">
        <v>291429</v>
      </c>
      <c r="F43" s="53">
        <f t="shared" si="7"/>
        <v>0.12246011933000726</v>
      </c>
      <c r="G43" s="54">
        <f t="shared" si="8"/>
        <v>-1.629334089436163E-2</v>
      </c>
      <c r="H43" s="58"/>
      <c r="I43" s="58"/>
    </row>
    <row r="44" spans="2:14" ht="15" customHeight="1" x14ac:dyDescent="0.2">
      <c r="B44" s="67" t="s">
        <v>78</v>
      </c>
      <c r="C44" s="68">
        <v>55211</v>
      </c>
      <c r="D44" s="53">
        <f t="shared" si="6"/>
        <v>2.3006241699922537E-2</v>
      </c>
      <c r="E44" s="68">
        <v>50054</v>
      </c>
      <c r="F44" s="53">
        <f t="shared" si="7"/>
        <v>2.1032974799845533E-2</v>
      </c>
      <c r="G44" s="54">
        <f t="shared" si="8"/>
        <v>-9.3405299668544273E-2</v>
      </c>
      <c r="H44" s="58"/>
      <c r="I44" s="58"/>
    </row>
    <row r="45" spans="2:14" ht="15" customHeight="1" x14ac:dyDescent="0.2">
      <c r="B45" s="67" t="s">
        <v>79</v>
      </c>
      <c r="C45" s="68">
        <v>18351</v>
      </c>
      <c r="D45" s="53">
        <f t="shared" si="6"/>
        <v>7.6468012069203324E-3</v>
      </c>
      <c r="E45" s="68">
        <v>20271</v>
      </c>
      <c r="F45" s="53">
        <f t="shared" si="7"/>
        <v>8.517989215001175E-3</v>
      </c>
      <c r="G45" s="54">
        <f t="shared" si="8"/>
        <v>0.10462645087461175</v>
      </c>
      <c r="H45" s="58"/>
      <c r="I45" s="58"/>
    </row>
    <row r="46" spans="2:14" ht="15" customHeight="1" x14ac:dyDescent="0.25">
      <c r="B46" s="43" t="s">
        <v>72</v>
      </c>
      <c r="C46" s="44"/>
      <c r="D46" s="44"/>
      <c r="E46" s="44"/>
      <c r="F46" s="50"/>
      <c r="G46" s="50"/>
      <c r="H46" s="58"/>
      <c r="I46" s="58"/>
    </row>
    <row r="47" spans="2:14" ht="15" customHeight="1" x14ac:dyDescent="0.2">
      <c r="B47" s="64" t="s">
        <v>73</v>
      </c>
      <c r="C47" s="65">
        <v>837087</v>
      </c>
      <c r="D47" s="66">
        <f>C47/$C$38</f>
        <v>0.34881139348794726</v>
      </c>
      <c r="E47" s="65">
        <v>832688</v>
      </c>
      <c r="F47" s="66">
        <f>E47/$E$38</f>
        <v>0.34990022216273975</v>
      </c>
      <c r="G47" s="66">
        <f>E47/C47-1</f>
        <v>-5.2551287978429562E-3</v>
      </c>
      <c r="H47" s="58"/>
      <c r="I47" s="58"/>
    </row>
    <row r="48" spans="2:14" ht="15" customHeight="1" x14ac:dyDescent="0.2">
      <c r="B48" s="224" t="s">
        <v>74</v>
      </c>
      <c r="C48" s="224"/>
      <c r="D48" s="224"/>
      <c r="E48" s="224"/>
      <c r="F48" s="224"/>
      <c r="G48" s="224"/>
      <c r="H48" s="58"/>
      <c r="I48" s="58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36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06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0" customWidth="1"/>
    <col min="2" max="2" width="13" style="70" customWidth="1"/>
    <col min="3" max="12" width="10.7109375" style="70" customWidth="1"/>
    <col min="13" max="14" width="11.42578125" style="70"/>
    <col min="15" max="15" width="13.28515625" style="70" customWidth="1"/>
    <col min="16" max="16" width="11.42578125" style="70"/>
    <col min="17" max="17" width="15" style="70" customWidth="1"/>
    <col min="18" max="16384" width="11.42578125" style="70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219" t="s">
        <v>81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2:18" ht="15" customHeight="1" x14ac:dyDescent="0.25">
      <c r="B6" s="71"/>
      <c r="C6" s="220" t="s">
        <v>26</v>
      </c>
      <c r="D6" s="220"/>
      <c r="E6" s="221" t="s">
        <v>27</v>
      </c>
      <c r="F6" s="221"/>
      <c r="G6" s="220" t="s">
        <v>28</v>
      </c>
      <c r="H6" s="220"/>
      <c r="I6" s="221" t="s">
        <v>29</v>
      </c>
      <c r="J6" s="221"/>
      <c r="K6" s="220" t="s">
        <v>30</v>
      </c>
      <c r="L6" s="220"/>
      <c r="N6" s="72"/>
      <c r="O6" s="72"/>
      <c r="P6" s="72"/>
    </row>
    <row r="7" spans="2:18" ht="30" customHeight="1" x14ac:dyDescent="0.25">
      <c r="B7" s="71"/>
      <c r="C7" s="17" t="s">
        <v>31</v>
      </c>
      <c r="D7" s="17" t="s">
        <v>32</v>
      </c>
      <c r="E7" s="18" t="s">
        <v>31</v>
      </c>
      <c r="F7" s="18" t="s">
        <v>32</v>
      </c>
      <c r="G7" s="17" t="s">
        <v>31</v>
      </c>
      <c r="H7" s="17" t="s">
        <v>32</v>
      </c>
      <c r="I7" s="18" t="s">
        <v>31</v>
      </c>
      <c r="J7" s="18" t="s">
        <v>32</v>
      </c>
      <c r="K7" s="17" t="s">
        <v>31</v>
      </c>
      <c r="L7" s="17" t="s">
        <v>32</v>
      </c>
      <c r="N7" s="72"/>
      <c r="O7" s="72"/>
      <c r="P7" s="72"/>
    </row>
    <row r="8" spans="2:18" x14ac:dyDescent="0.25">
      <c r="B8" s="73" t="s">
        <v>39</v>
      </c>
      <c r="C8" s="74">
        <v>2777793</v>
      </c>
      <c r="D8" s="75">
        <f t="shared" ref="D8:D12" si="0">C8/C21-1</f>
        <v>-6.8112511142026655E-3</v>
      </c>
      <c r="E8" s="76">
        <v>1086633</v>
      </c>
      <c r="F8" s="77">
        <f t="shared" ref="F8:F12" si="1">E8/E21-1</f>
        <v>9.5648392976928065E-3</v>
      </c>
      <c r="G8" s="74">
        <v>853547</v>
      </c>
      <c r="H8" s="75">
        <f t="shared" ref="H8:H12" si="2">G8/G21-1</f>
        <v>-2.8311187410065441E-2</v>
      </c>
      <c r="I8" s="76">
        <v>373055</v>
      </c>
      <c r="J8" s="77">
        <f t="shared" ref="J8:J12" si="3">I8/I21-1</f>
        <v>-1.3632601907400899E-2</v>
      </c>
      <c r="K8" s="74">
        <v>25638</v>
      </c>
      <c r="L8" s="75">
        <f t="shared" ref="L8:L11" si="4">K8/K21-1</f>
        <v>-9.300597870308136E-2</v>
      </c>
      <c r="N8" s="78"/>
      <c r="O8" s="78"/>
      <c r="P8" s="78"/>
    </row>
    <row r="9" spans="2:18" x14ac:dyDescent="0.25">
      <c r="B9" s="73" t="s">
        <v>40</v>
      </c>
      <c r="C9" s="74">
        <v>2676094</v>
      </c>
      <c r="D9" s="75">
        <f t="shared" si="0"/>
        <v>4.4141114850707819E-2</v>
      </c>
      <c r="E9" s="76">
        <v>1073133</v>
      </c>
      <c r="F9" s="77">
        <f t="shared" si="1"/>
        <v>5.8632905098860988E-2</v>
      </c>
      <c r="G9" s="74">
        <v>808603</v>
      </c>
      <c r="H9" s="75">
        <f t="shared" si="2"/>
        <v>4.1858433533131567E-2</v>
      </c>
      <c r="I9" s="76">
        <v>338270</v>
      </c>
      <c r="J9" s="77">
        <f t="shared" si="3"/>
        <v>-4.004744850758557E-2</v>
      </c>
      <c r="K9" s="74">
        <v>28167</v>
      </c>
      <c r="L9" s="75">
        <f t="shared" si="4"/>
        <v>-0.11544138429168105</v>
      </c>
    </row>
    <row r="10" spans="2:18" x14ac:dyDescent="0.25">
      <c r="B10" s="73" t="s">
        <v>41</v>
      </c>
      <c r="C10" s="74">
        <v>2855277</v>
      </c>
      <c r="D10" s="75">
        <f t="shared" si="0"/>
        <v>-3.9991325456758431E-2</v>
      </c>
      <c r="E10" s="76">
        <v>1083852</v>
      </c>
      <c r="F10" s="77">
        <f t="shared" si="1"/>
        <v>-5.6625024262147883E-2</v>
      </c>
      <c r="G10" s="74">
        <v>883659</v>
      </c>
      <c r="H10" s="75">
        <f t="shared" si="2"/>
        <v>-3.7933546071261759E-2</v>
      </c>
      <c r="I10" s="76">
        <v>375746</v>
      </c>
      <c r="J10" s="77">
        <f t="shared" si="3"/>
        <v>-6.2414069303496578E-2</v>
      </c>
      <c r="K10" s="74">
        <v>28936</v>
      </c>
      <c r="L10" s="75">
        <f t="shared" si="4"/>
        <v>-2.1804536695852028E-2</v>
      </c>
    </row>
    <row r="11" spans="2:18" x14ac:dyDescent="0.25">
      <c r="B11" s="73" t="s">
        <v>42</v>
      </c>
      <c r="C11" s="74">
        <v>3444746</v>
      </c>
      <c r="D11" s="75">
        <f t="shared" si="0"/>
        <v>2.6240017255211745E-2</v>
      </c>
      <c r="E11" s="76">
        <v>1263706</v>
      </c>
      <c r="F11" s="77">
        <f t="shared" si="1"/>
        <v>2.2351340287587007E-2</v>
      </c>
      <c r="G11" s="74">
        <v>1052886</v>
      </c>
      <c r="H11" s="75">
        <f t="shared" si="2"/>
        <v>1.9373090283828942E-2</v>
      </c>
      <c r="I11" s="76">
        <v>526906</v>
      </c>
      <c r="J11" s="77">
        <f t="shared" si="3"/>
        <v>3.6151830067352453E-3</v>
      </c>
      <c r="K11" s="74">
        <v>34392</v>
      </c>
      <c r="L11" s="75">
        <f t="shared" si="4"/>
        <v>0.16377910124526252</v>
      </c>
    </row>
    <row r="12" spans="2:18" x14ac:dyDescent="0.25">
      <c r="B12" s="73" t="s">
        <v>43</v>
      </c>
      <c r="C12" s="74">
        <v>3157463</v>
      </c>
      <c r="D12" s="75">
        <f t="shared" si="0"/>
        <v>-0.10011819013763579</v>
      </c>
      <c r="E12" s="76">
        <v>1135466</v>
      </c>
      <c r="F12" s="77">
        <f t="shared" si="1"/>
        <v>-0.12201801946696278</v>
      </c>
      <c r="G12" s="74">
        <v>962021</v>
      </c>
      <c r="H12" s="75">
        <f t="shared" si="2"/>
        <v>-9.6406273921933794E-2</v>
      </c>
      <c r="I12" s="76">
        <v>510784</v>
      </c>
      <c r="J12" s="77">
        <f t="shared" si="3"/>
        <v>-6.7648696255327656E-2</v>
      </c>
      <c r="K12" s="74">
        <v>38948</v>
      </c>
      <c r="L12" s="75">
        <f>K12/K25-1</f>
        <v>-6.8140491913101786E-2</v>
      </c>
    </row>
    <row r="13" spans="2:18" x14ac:dyDescent="0.25">
      <c r="B13" s="73" t="s">
        <v>44</v>
      </c>
      <c r="C13" s="74">
        <v>3483725</v>
      </c>
      <c r="D13" s="75">
        <f>C13/C26-1</f>
        <v>-3.3974397191538608E-2</v>
      </c>
      <c r="E13" s="76">
        <v>1292180</v>
      </c>
      <c r="F13" s="77">
        <f>E13/E26-1</f>
        <v>-6.5959921383863751E-2</v>
      </c>
      <c r="G13" s="74">
        <v>1043793</v>
      </c>
      <c r="H13" s="75">
        <f>G13/G26-1</f>
        <v>-3.8529099934507482E-2</v>
      </c>
      <c r="I13" s="76">
        <v>544262</v>
      </c>
      <c r="J13" s="77">
        <f>I13/I26-1</f>
        <v>-1.2481379538085591E-2</v>
      </c>
      <c r="K13" s="74">
        <v>35844</v>
      </c>
      <c r="L13" s="75">
        <f>K13/K26-1</f>
        <v>9.1407344254308409E-2</v>
      </c>
    </row>
    <row r="14" spans="2:18" ht="25.5" x14ac:dyDescent="0.25">
      <c r="B14" s="25" t="str">
        <f>actualizaciones!$A$2</f>
        <v>I semestre 2013</v>
      </c>
      <c r="C14" s="26">
        <v>18395098</v>
      </c>
      <c r="D14" s="27">
        <v>-2.1833391914893863E-2</v>
      </c>
      <c r="E14" s="28">
        <v>6934970</v>
      </c>
      <c r="F14" s="29">
        <v>-3.0307530173506514E-2</v>
      </c>
      <c r="G14" s="26">
        <v>5604509</v>
      </c>
      <c r="H14" s="27">
        <v>-2.6351106139459235E-2</v>
      </c>
      <c r="I14" s="28">
        <v>2669023</v>
      </c>
      <c r="J14" s="29">
        <v>-3.1329277702328517E-2</v>
      </c>
      <c r="K14" s="26">
        <v>191925</v>
      </c>
      <c r="L14" s="27">
        <v>-1.0088662633264689E-2</v>
      </c>
      <c r="O14" s="72"/>
      <c r="P14" s="72"/>
      <c r="Q14" s="72"/>
      <c r="R14" s="72"/>
    </row>
    <row r="15" spans="2:18" outlineLevel="1" x14ac:dyDescent="0.25">
      <c r="B15" s="73" t="s">
        <v>33</v>
      </c>
      <c r="C15" s="74">
        <v>3162978</v>
      </c>
      <c r="D15" s="75">
        <f>C15/C28-1</f>
        <v>-3.4750446312769911E-2</v>
      </c>
      <c r="E15" s="76">
        <v>1181092</v>
      </c>
      <c r="F15" s="77">
        <f t="shared" ref="F15:F26" si="5">E15/E28-1</f>
        <v>-3.8876492636300441E-2</v>
      </c>
      <c r="G15" s="74">
        <v>949974</v>
      </c>
      <c r="H15" s="75">
        <f t="shared" ref="H15:H26" si="6">G15/G28-1</f>
        <v>-8.3318939438531969E-2</v>
      </c>
      <c r="I15" s="76">
        <v>473197</v>
      </c>
      <c r="J15" s="77">
        <f t="shared" ref="J15:J26" si="7">I15/I28-1</f>
        <v>-3.753671295957306E-2</v>
      </c>
      <c r="K15" s="74">
        <v>34700</v>
      </c>
      <c r="L15" s="75">
        <f t="shared" ref="L15:L26" si="8">K15/K28-1</f>
        <v>0.20695652173913048</v>
      </c>
    </row>
    <row r="16" spans="2:18" outlineLevel="1" x14ac:dyDescent="0.25">
      <c r="B16" s="73" t="s">
        <v>34</v>
      </c>
      <c r="C16" s="74">
        <v>3170372</v>
      </c>
      <c r="D16" s="75">
        <f t="shared" ref="D16:D24" si="9">C16/C29-1</f>
        <v>-8.3338995532597049E-2</v>
      </c>
      <c r="E16" s="76">
        <v>1217077</v>
      </c>
      <c r="F16" s="77">
        <f t="shared" si="5"/>
        <v>-6.0157685832985863E-2</v>
      </c>
      <c r="G16" s="74">
        <v>982622</v>
      </c>
      <c r="H16" s="75">
        <f t="shared" si="6"/>
        <v>-0.10635062538594953</v>
      </c>
      <c r="I16" s="76">
        <v>428725</v>
      </c>
      <c r="J16" s="77">
        <f t="shared" si="7"/>
        <v>-0.11465087848274835</v>
      </c>
      <c r="K16" s="74">
        <v>34242</v>
      </c>
      <c r="L16" s="75">
        <f t="shared" si="8"/>
        <v>0.13639984070091593</v>
      </c>
    </row>
    <row r="17" spans="2:18" outlineLevel="1" x14ac:dyDescent="0.25">
      <c r="B17" s="73" t="s">
        <v>35</v>
      </c>
      <c r="C17" s="74">
        <v>3196134</v>
      </c>
      <c r="D17" s="75">
        <f t="shared" si="9"/>
        <v>-4.4967134023501942E-2</v>
      </c>
      <c r="E17" s="76">
        <v>1259881</v>
      </c>
      <c r="F17" s="77">
        <f t="shared" si="5"/>
        <v>-5.9680828514364404E-2</v>
      </c>
      <c r="G17" s="74">
        <v>997520</v>
      </c>
      <c r="H17" s="75">
        <f t="shared" si="6"/>
        <v>-7.3492191019323916E-2</v>
      </c>
      <c r="I17" s="76">
        <v>386308</v>
      </c>
      <c r="J17" s="77">
        <f t="shared" si="7"/>
        <v>6.575074143044346E-2</v>
      </c>
      <c r="K17" s="74">
        <v>32572</v>
      </c>
      <c r="L17" s="75">
        <f t="shared" si="8"/>
        <v>0.18202932210770784</v>
      </c>
    </row>
    <row r="18" spans="2:18" outlineLevel="1" x14ac:dyDescent="0.25">
      <c r="B18" s="73" t="s">
        <v>36</v>
      </c>
      <c r="C18" s="74">
        <v>2946370</v>
      </c>
      <c r="D18" s="75">
        <f t="shared" si="9"/>
        <v>-7.6365512696968674E-2</v>
      </c>
      <c r="E18" s="76">
        <v>1133021</v>
      </c>
      <c r="F18" s="77">
        <f t="shared" si="5"/>
        <v>-9.6878509693829162E-2</v>
      </c>
      <c r="G18" s="74">
        <v>928873</v>
      </c>
      <c r="H18" s="75">
        <f t="shared" si="6"/>
        <v>-8.6584726670554168E-2</v>
      </c>
      <c r="I18" s="76">
        <v>397200</v>
      </c>
      <c r="J18" s="77">
        <f t="shared" si="7"/>
        <v>5.0225826448895283E-3</v>
      </c>
      <c r="K18" s="74">
        <v>26480</v>
      </c>
      <c r="L18" s="75">
        <f t="shared" si="8"/>
        <v>-1.0574300340021714E-2</v>
      </c>
    </row>
    <row r="19" spans="2:18" outlineLevel="1" x14ac:dyDescent="0.25">
      <c r="B19" s="73" t="s">
        <v>37</v>
      </c>
      <c r="C19" s="74">
        <v>3597248</v>
      </c>
      <c r="D19" s="75">
        <f t="shared" si="9"/>
        <v>-6.7789595673515057E-2</v>
      </c>
      <c r="E19" s="76">
        <v>1365527</v>
      </c>
      <c r="F19" s="77">
        <f t="shared" si="5"/>
        <v>-6.5437900928110304E-2</v>
      </c>
      <c r="G19" s="74">
        <v>1134278</v>
      </c>
      <c r="H19" s="75">
        <f t="shared" si="6"/>
        <v>-7.1274114139784017E-2</v>
      </c>
      <c r="I19" s="76">
        <v>450199</v>
      </c>
      <c r="J19" s="77">
        <f t="shared" si="7"/>
        <v>-9.2991723682195881E-2</v>
      </c>
      <c r="K19" s="74">
        <v>26231</v>
      </c>
      <c r="L19" s="75">
        <f t="shared" si="8"/>
        <v>0.39385727190605246</v>
      </c>
    </row>
    <row r="20" spans="2:18" outlineLevel="1" x14ac:dyDescent="0.25">
      <c r="B20" s="73" t="s">
        <v>38</v>
      </c>
      <c r="C20" s="74">
        <v>3399995</v>
      </c>
      <c r="D20" s="75">
        <f t="shared" si="9"/>
        <v>-4.3527173151655774E-2</v>
      </c>
      <c r="E20" s="76">
        <v>1321041</v>
      </c>
      <c r="F20" s="77">
        <f t="shared" si="5"/>
        <v>-5.424431382936834E-2</v>
      </c>
      <c r="G20" s="74">
        <v>1114407</v>
      </c>
      <c r="H20" s="75">
        <f t="shared" si="6"/>
        <v>-2.8038777032065587E-2</v>
      </c>
      <c r="I20" s="76">
        <v>314936</v>
      </c>
      <c r="J20" s="77">
        <f t="shared" si="7"/>
        <v>-0.23808510020612172</v>
      </c>
      <c r="K20" s="74">
        <v>27719</v>
      </c>
      <c r="L20" s="75">
        <f t="shared" si="8"/>
        <v>0.15433306958730686</v>
      </c>
    </row>
    <row r="21" spans="2:18" outlineLevel="1" x14ac:dyDescent="0.25">
      <c r="B21" s="73" t="s">
        <v>39</v>
      </c>
      <c r="C21" s="74">
        <v>2796843</v>
      </c>
      <c r="D21" s="75">
        <f t="shared" si="9"/>
        <v>-3.07347456913446E-2</v>
      </c>
      <c r="E21" s="76">
        <v>1076338</v>
      </c>
      <c r="F21" s="77">
        <f t="shared" si="5"/>
        <v>-4.6512225349317871E-2</v>
      </c>
      <c r="G21" s="74">
        <v>878416</v>
      </c>
      <c r="H21" s="75">
        <f t="shared" si="6"/>
        <v>-6.9282319970756623E-2</v>
      </c>
      <c r="I21" s="76">
        <v>378211</v>
      </c>
      <c r="J21" s="77">
        <f t="shared" si="7"/>
        <v>8.6971596212828128E-3</v>
      </c>
      <c r="K21" s="74">
        <v>28267</v>
      </c>
      <c r="L21" s="75">
        <f t="shared" si="8"/>
        <v>0.11948514851485159</v>
      </c>
      <c r="N21" s="78"/>
      <c r="O21" s="78"/>
      <c r="P21" s="78"/>
    </row>
    <row r="22" spans="2:18" outlineLevel="1" x14ac:dyDescent="0.25">
      <c r="B22" s="73" t="s">
        <v>40</v>
      </c>
      <c r="C22" s="74">
        <v>2562962</v>
      </c>
      <c r="D22" s="75">
        <f t="shared" si="9"/>
        <v>-2.2221052278186271E-2</v>
      </c>
      <c r="E22" s="76">
        <v>1013697</v>
      </c>
      <c r="F22" s="77">
        <f t="shared" si="5"/>
        <v>-1.6205435779482635E-2</v>
      </c>
      <c r="G22" s="74">
        <v>776116</v>
      </c>
      <c r="H22" s="75">
        <f t="shared" si="6"/>
        <v>-5.1382684210204643E-2</v>
      </c>
      <c r="I22" s="76">
        <v>352382</v>
      </c>
      <c r="J22" s="77">
        <f t="shared" si="7"/>
        <v>4.3389946939548896E-2</v>
      </c>
      <c r="K22" s="74">
        <v>31843</v>
      </c>
      <c r="L22" s="75">
        <f t="shared" si="8"/>
        <v>0.1954873104069681</v>
      </c>
    </row>
    <row r="23" spans="2:18" outlineLevel="1" x14ac:dyDescent="0.25">
      <c r="B23" s="73" t="s">
        <v>41</v>
      </c>
      <c r="C23" s="74">
        <v>2974220</v>
      </c>
      <c r="D23" s="75">
        <f t="shared" si="9"/>
        <v>-0.12201624946827461</v>
      </c>
      <c r="E23" s="76">
        <v>1148909</v>
      </c>
      <c r="F23" s="77">
        <f t="shared" si="5"/>
        <v>-0.10991313024729954</v>
      </c>
      <c r="G23" s="74">
        <v>918501</v>
      </c>
      <c r="H23" s="75">
        <f t="shared" si="6"/>
        <v>-0.13776015019948373</v>
      </c>
      <c r="I23" s="76">
        <v>400759</v>
      </c>
      <c r="J23" s="77">
        <f t="shared" si="7"/>
        <v>-7.8117308232003246E-2</v>
      </c>
      <c r="K23" s="74">
        <v>29581</v>
      </c>
      <c r="L23" s="75">
        <f t="shared" si="8"/>
        <v>0.10690764855560553</v>
      </c>
    </row>
    <row r="24" spans="2:18" outlineLevel="1" x14ac:dyDescent="0.25">
      <c r="B24" s="73" t="s">
        <v>42</v>
      </c>
      <c r="C24" s="74">
        <v>3356667</v>
      </c>
      <c r="D24" s="75">
        <f t="shared" si="9"/>
        <v>-8.2141826847485611E-2</v>
      </c>
      <c r="E24" s="76">
        <v>1236078</v>
      </c>
      <c r="F24" s="77">
        <f t="shared" si="5"/>
        <v>-8.2085761642517241E-2</v>
      </c>
      <c r="G24" s="74">
        <v>1032876</v>
      </c>
      <c r="H24" s="75">
        <f t="shared" si="6"/>
        <v>-0.10911656534849545</v>
      </c>
      <c r="I24" s="76">
        <v>525008</v>
      </c>
      <c r="J24" s="77">
        <f t="shared" si="7"/>
        <v>-5.062702868870983E-2</v>
      </c>
      <c r="K24" s="74">
        <v>29552</v>
      </c>
      <c r="L24" s="75">
        <f t="shared" si="8"/>
        <v>-0.1389026486785746</v>
      </c>
    </row>
    <row r="25" spans="2:18" outlineLevel="1" x14ac:dyDescent="0.25">
      <c r="B25" s="73" t="s">
        <v>43</v>
      </c>
      <c r="C25" s="74">
        <v>3508753</v>
      </c>
      <c r="D25" s="75">
        <f>C25/C38-1</f>
        <v>-1.9238972020767076E-2</v>
      </c>
      <c r="E25" s="76">
        <v>1293268</v>
      </c>
      <c r="F25" s="77">
        <f t="shared" si="5"/>
        <v>-1.7319852712106232E-2</v>
      </c>
      <c r="G25" s="74">
        <v>1064661</v>
      </c>
      <c r="H25" s="75">
        <f t="shared" si="6"/>
        <v>-5.2181344728583823E-2</v>
      </c>
      <c r="I25" s="76">
        <v>547845</v>
      </c>
      <c r="J25" s="77">
        <f t="shared" si="7"/>
        <v>2.6101826341192957E-2</v>
      </c>
      <c r="K25" s="74">
        <v>41796</v>
      </c>
      <c r="L25" s="75">
        <f t="shared" si="8"/>
        <v>0.31628507542594408</v>
      </c>
    </row>
    <row r="26" spans="2:18" outlineLevel="1" x14ac:dyDescent="0.25">
      <c r="B26" s="73" t="s">
        <v>44</v>
      </c>
      <c r="C26" s="74">
        <v>3606245</v>
      </c>
      <c r="D26" s="75">
        <f>C26/C39-1</f>
        <v>5.5713345581820617E-2</v>
      </c>
      <c r="E26" s="76">
        <v>1383431</v>
      </c>
      <c r="F26" s="77">
        <f t="shared" si="5"/>
        <v>9.1925191303627196E-2</v>
      </c>
      <c r="G26" s="74">
        <v>1085621</v>
      </c>
      <c r="H26" s="75">
        <f t="shared" si="6"/>
        <v>-2.7543735499879096E-2</v>
      </c>
      <c r="I26" s="76">
        <v>551141</v>
      </c>
      <c r="J26" s="77">
        <f t="shared" si="7"/>
        <v>5.9566630844148927E-2</v>
      </c>
      <c r="K26" s="74">
        <v>32842</v>
      </c>
      <c r="L26" s="75">
        <f t="shared" si="8"/>
        <v>0.14173474708847555</v>
      </c>
    </row>
    <row r="27" spans="2:18" ht="15" customHeight="1" x14ac:dyDescent="0.25">
      <c r="B27" s="30">
        <v>2012</v>
      </c>
      <c r="C27" s="79">
        <v>38278787</v>
      </c>
      <c r="D27" s="80">
        <f>C27/C40-1</f>
        <v>-4.8512959835658953E-2</v>
      </c>
      <c r="E27" s="79">
        <v>14629360</v>
      </c>
      <c r="F27" s="80">
        <f>E27/E40-1</f>
        <v>-4.7311301101481296E-2</v>
      </c>
      <c r="G27" s="79">
        <v>11863865</v>
      </c>
      <c r="H27" s="80">
        <f>G27/G40-1</f>
        <v>-7.4839071712407002E-2</v>
      </c>
      <c r="I27" s="79">
        <v>5205911</v>
      </c>
      <c r="J27" s="80">
        <f>I27/I40-1</f>
        <v>-3.5541800047686478E-2</v>
      </c>
      <c r="K27" s="79">
        <v>375825</v>
      </c>
      <c r="L27" s="80">
        <f>K27/K40-1</f>
        <v>0.14066104164137427</v>
      </c>
      <c r="O27" s="72"/>
      <c r="P27" s="72"/>
      <c r="Q27" s="72"/>
      <c r="R27" s="72"/>
    </row>
    <row r="28" spans="2:18" hidden="1" outlineLevel="1" x14ac:dyDescent="0.25">
      <c r="B28" s="73" t="s">
        <v>33</v>
      </c>
      <c r="C28" s="74">
        <v>3276850</v>
      </c>
      <c r="D28" s="75">
        <f>C28/C41-1</f>
        <v>7.8053742633071854E-2</v>
      </c>
      <c r="E28" s="76">
        <v>1228866</v>
      </c>
      <c r="F28" s="77">
        <f t="shared" ref="F28:F39" si="10">E28/E41-1</f>
        <v>8.1070666976331696E-2</v>
      </c>
      <c r="G28" s="74">
        <v>1036319</v>
      </c>
      <c r="H28" s="75">
        <f t="shared" ref="H28:H39" si="11">G28/G41-1</f>
        <v>6.5918490564485177E-2</v>
      </c>
      <c r="I28" s="76">
        <v>491652</v>
      </c>
      <c r="J28" s="77">
        <f t="shared" ref="J28:J39" si="12">I28/I41-1</f>
        <v>0.10035540674825216</v>
      </c>
      <c r="K28" s="74">
        <v>28750</v>
      </c>
      <c r="L28" s="75">
        <f t="shared" ref="L28:L39" si="13">K28/K41-1</f>
        <v>6.229875402491869E-3</v>
      </c>
    </row>
    <row r="29" spans="2:18" hidden="1" outlineLevel="1" x14ac:dyDescent="0.25">
      <c r="B29" s="73" t="s">
        <v>34</v>
      </c>
      <c r="C29" s="74">
        <v>3458609</v>
      </c>
      <c r="D29" s="75">
        <f t="shared" ref="D29:D39" si="14">C29/C42-1</f>
        <v>7.3821046229201492E-2</v>
      </c>
      <c r="E29" s="76">
        <v>1294980</v>
      </c>
      <c r="F29" s="77">
        <f t="shared" si="10"/>
        <v>6.3632488355302996E-2</v>
      </c>
      <c r="G29" s="74">
        <v>1099561</v>
      </c>
      <c r="H29" s="75">
        <f t="shared" si="11"/>
        <v>6.2478379595362732E-2</v>
      </c>
      <c r="I29" s="76">
        <v>484244</v>
      </c>
      <c r="J29" s="77">
        <f t="shared" si="12"/>
        <v>8.7509376165002539E-2</v>
      </c>
      <c r="K29" s="74">
        <v>30132</v>
      </c>
      <c r="L29" s="75">
        <f t="shared" si="13"/>
        <v>-9.4348926657681353E-3</v>
      </c>
    </row>
    <row r="30" spans="2:18" hidden="1" outlineLevel="1" x14ac:dyDescent="0.25">
      <c r="B30" s="73" t="s">
        <v>35</v>
      </c>
      <c r="C30" s="74">
        <v>3346622</v>
      </c>
      <c r="D30" s="75">
        <f t="shared" si="14"/>
        <v>9.3253241664349895E-2</v>
      </c>
      <c r="E30" s="76">
        <v>1339844</v>
      </c>
      <c r="F30" s="77">
        <f t="shared" si="10"/>
        <v>0.1422389466989713</v>
      </c>
      <c r="G30" s="74">
        <v>1076645</v>
      </c>
      <c r="H30" s="75">
        <f t="shared" si="11"/>
        <v>2.38414034580543E-2</v>
      </c>
      <c r="I30" s="76">
        <v>362475</v>
      </c>
      <c r="J30" s="77">
        <f t="shared" si="12"/>
        <v>5.8253192495664408E-2</v>
      </c>
      <c r="K30" s="74">
        <v>27556</v>
      </c>
      <c r="L30" s="75">
        <f t="shared" si="13"/>
        <v>-1.5786841917279859E-2</v>
      </c>
    </row>
    <row r="31" spans="2:18" hidden="1" outlineLevel="1" x14ac:dyDescent="0.25">
      <c r="B31" s="73" t="s">
        <v>36</v>
      </c>
      <c r="C31" s="74">
        <v>3189974</v>
      </c>
      <c r="D31" s="75">
        <f t="shared" si="14"/>
        <v>0.15137034038610553</v>
      </c>
      <c r="E31" s="76">
        <v>1254561</v>
      </c>
      <c r="F31" s="77">
        <f t="shared" si="10"/>
        <v>0.16173382078406973</v>
      </c>
      <c r="G31" s="74">
        <v>1016923</v>
      </c>
      <c r="H31" s="75">
        <f t="shared" si="11"/>
        <v>0.13699285663972494</v>
      </c>
      <c r="I31" s="76">
        <v>395215</v>
      </c>
      <c r="J31" s="77">
        <f t="shared" si="12"/>
        <v>0.14596260684999818</v>
      </c>
      <c r="K31" s="74">
        <v>26763</v>
      </c>
      <c r="L31" s="75">
        <f t="shared" si="13"/>
        <v>0.18483265450681774</v>
      </c>
    </row>
    <row r="32" spans="2:18" hidden="1" outlineLevel="1" x14ac:dyDescent="0.25">
      <c r="B32" s="73" t="s">
        <v>37</v>
      </c>
      <c r="C32" s="74">
        <v>3858837</v>
      </c>
      <c r="D32" s="75">
        <f t="shared" si="14"/>
        <v>7.0787629618920489E-2</v>
      </c>
      <c r="E32" s="76">
        <v>1461141</v>
      </c>
      <c r="F32" s="77">
        <f t="shared" si="10"/>
        <v>5.1947210449053927E-2</v>
      </c>
      <c r="G32" s="74">
        <v>1221327</v>
      </c>
      <c r="H32" s="75">
        <f t="shared" si="11"/>
        <v>4.8292667435151593E-2</v>
      </c>
      <c r="I32" s="76">
        <v>496356</v>
      </c>
      <c r="J32" s="77">
        <f t="shared" si="12"/>
        <v>0.1115102113937656</v>
      </c>
      <c r="K32" s="74">
        <v>18819</v>
      </c>
      <c r="L32" s="75">
        <f t="shared" si="13"/>
        <v>-0.16800035368495514</v>
      </c>
    </row>
    <row r="33" spans="2:18" hidden="1" outlineLevel="1" x14ac:dyDescent="0.25">
      <c r="B33" s="73" t="s">
        <v>38</v>
      </c>
      <c r="C33" s="74">
        <v>3554722</v>
      </c>
      <c r="D33" s="75">
        <f t="shared" si="14"/>
        <v>9.2600105979740999E-2</v>
      </c>
      <c r="E33" s="76">
        <v>1396810</v>
      </c>
      <c r="F33" s="77">
        <f t="shared" si="10"/>
        <v>6.9248828986478994E-2</v>
      </c>
      <c r="G33" s="74">
        <v>1146555</v>
      </c>
      <c r="H33" s="75">
        <f t="shared" si="11"/>
        <v>6.3812711140224465E-2</v>
      </c>
      <c r="I33" s="76">
        <v>413348</v>
      </c>
      <c r="J33" s="77">
        <f t="shared" si="12"/>
        <v>0.11183198304337072</v>
      </c>
      <c r="K33" s="74">
        <v>24013</v>
      </c>
      <c r="L33" s="75">
        <f t="shared" si="13"/>
        <v>4.7048050928752083E-2</v>
      </c>
    </row>
    <row r="34" spans="2:18" hidden="1" outlineLevel="1" x14ac:dyDescent="0.25">
      <c r="B34" s="73" t="s">
        <v>39</v>
      </c>
      <c r="C34" s="74">
        <v>2885529</v>
      </c>
      <c r="D34" s="75">
        <f t="shared" si="14"/>
        <v>8.4266846831139386E-2</v>
      </c>
      <c r="E34" s="76">
        <v>1128843</v>
      </c>
      <c r="F34" s="77">
        <f t="shared" si="10"/>
        <v>0.13264756316467019</v>
      </c>
      <c r="G34" s="74">
        <v>943805</v>
      </c>
      <c r="H34" s="75">
        <f t="shared" si="11"/>
        <v>0.1211775271502189</v>
      </c>
      <c r="I34" s="76">
        <v>374950</v>
      </c>
      <c r="J34" s="77">
        <f t="shared" si="12"/>
        <v>-8.8200962988181475E-2</v>
      </c>
      <c r="K34" s="74">
        <v>25250</v>
      </c>
      <c r="L34" s="75">
        <f t="shared" si="13"/>
        <v>-3.3566808282619487E-2</v>
      </c>
      <c r="N34" s="78"/>
      <c r="O34" s="78"/>
      <c r="P34" s="78"/>
    </row>
    <row r="35" spans="2:18" hidden="1" outlineLevel="1" x14ac:dyDescent="0.25">
      <c r="B35" s="73" t="s">
        <v>40</v>
      </c>
      <c r="C35" s="74">
        <v>2621208</v>
      </c>
      <c r="D35" s="75">
        <f t="shared" si="14"/>
        <v>6.6137585505909424E-2</v>
      </c>
      <c r="E35" s="76">
        <v>1030395</v>
      </c>
      <c r="F35" s="77">
        <f t="shared" si="10"/>
        <v>8.1722744212902265E-2</v>
      </c>
      <c r="G35" s="74">
        <v>818155</v>
      </c>
      <c r="H35" s="75">
        <f t="shared" si="11"/>
        <v>7.9202122116682094E-2</v>
      </c>
      <c r="I35" s="76">
        <v>337728</v>
      </c>
      <c r="J35" s="77">
        <f t="shared" si="12"/>
        <v>-0.10121593246771221</v>
      </c>
      <c r="K35" s="74">
        <v>26636</v>
      </c>
      <c r="L35" s="75">
        <f t="shared" si="13"/>
        <v>5.2140938536893611E-2</v>
      </c>
    </row>
    <row r="36" spans="2:18" hidden="1" outlineLevel="1" x14ac:dyDescent="0.25">
      <c r="B36" s="73" t="s">
        <v>41</v>
      </c>
      <c r="C36" s="74">
        <v>3387557</v>
      </c>
      <c r="D36" s="75">
        <f t="shared" si="14"/>
        <v>0.25249552067072734</v>
      </c>
      <c r="E36" s="76">
        <v>1290783</v>
      </c>
      <c r="F36" s="77">
        <f t="shared" si="10"/>
        <v>0.21625113071008584</v>
      </c>
      <c r="G36" s="74">
        <v>1065250</v>
      </c>
      <c r="H36" s="75">
        <f t="shared" si="11"/>
        <v>0.29587412655468404</v>
      </c>
      <c r="I36" s="76">
        <v>434718</v>
      </c>
      <c r="J36" s="77">
        <f t="shared" si="12"/>
        <v>0.15690026373146759</v>
      </c>
      <c r="K36" s="74">
        <v>26724</v>
      </c>
      <c r="L36" s="75">
        <f t="shared" si="13"/>
        <v>-2.9981851179673336E-2</v>
      </c>
    </row>
    <row r="37" spans="2:18" hidden="1" outlineLevel="1" x14ac:dyDescent="0.25">
      <c r="B37" s="73" t="s">
        <v>42</v>
      </c>
      <c r="C37" s="74">
        <v>3657065</v>
      </c>
      <c r="D37" s="75">
        <f t="shared" si="14"/>
        <v>0.1506685054381256</v>
      </c>
      <c r="E37" s="76">
        <v>1346616</v>
      </c>
      <c r="F37" s="77">
        <f t="shared" si="10"/>
        <v>0.18307587286610039</v>
      </c>
      <c r="G37" s="74">
        <v>1159384</v>
      </c>
      <c r="H37" s="75">
        <f t="shared" si="11"/>
        <v>0.14445458987507953</v>
      </c>
      <c r="I37" s="76">
        <v>553005</v>
      </c>
      <c r="J37" s="77">
        <f t="shared" si="12"/>
        <v>0.13452748280785842</v>
      </c>
      <c r="K37" s="74">
        <v>34319</v>
      </c>
      <c r="L37" s="75">
        <f t="shared" si="13"/>
        <v>0.20565606885649035</v>
      </c>
    </row>
    <row r="38" spans="2:18" hidden="1" outlineLevel="1" x14ac:dyDescent="0.25">
      <c r="B38" s="73" t="s">
        <v>43</v>
      </c>
      <c r="C38" s="74">
        <v>3577582</v>
      </c>
      <c r="D38" s="75">
        <f>C38/C51-1</f>
        <v>0.17311309370786399</v>
      </c>
      <c r="E38" s="76">
        <v>1316062</v>
      </c>
      <c r="F38" s="77">
        <f t="shared" si="10"/>
        <v>0.21722683285284727</v>
      </c>
      <c r="G38" s="74">
        <v>1123275</v>
      </c>
      <c r="H38" s="75">
        <f t="shared" si="11"/>
        <v>0.19382149351636246</v>
      </c>
      <c r="I38" s="76">
        <v>533909</v>
      </c>
      <c r="J38" s="77">
        <f t="shared" si="12"/>
        <v>2.1569505353630447E-2</v>
      </c>
      <c r="K38" s="74">
        <v>31753</v>
      </c>
      <c r="L38" s="75">
        <f t="shared" si="13"/>
        <v>-8.3104732753891075E-2</v>
      </c>
    </row>
    <row r="39" spans="2:18" hidden="1" outlineLevel="1" x14ac:dyDescent="0.25">
      <c r="B39" s="73" t="s">
        <v>44</v>
      </c>
      <c r="C39" s="74">
        <v>3415932</v>
      </c>
      <c r="D39" s="75">
        <f t="shared" si="14"/>
        <v>5.8338344739510717E-2</v>
      </c>
      <c r="E39" s="76">
        <v>1266965</v>
      </c>
      <c r="F39" s="77">
        <f t="shared" si="10"/>
        <v>8.9998322371392492E-2</v>
      </c>
      <c r="G39" s="74">
        <v>1116370</v>
      </c>
      <c r="H39" s="75">
        <f t="shared" si="11"/>
        <v>9.1681620160079857E-2</v>
      </c>
      <c r="I39" s="76">
        <v>520157</v>
      </c>
      <c r="J39" s="77">
        <f t="shared" si="12"/>
        <v>-4.7212839694320885E-2</v>
      </c>
      <c r="K39" s="74">
        <v>28765</v>
      </c>
      <c r="L39" s="75">
        <f t="shared" si="13"/>
        <v>4.1892127770990495E-3</v>
      </c>
    </row>
    <row r="40" spans="2:18" ht="15" customHeight="1" collapsed="1" x14ac:dyDescent="0.25">
      <c r="B40" s="33">
        <v>2011</v>
      </c>
      <c r="C40" s="81">
        <v>40230487</v>
      </c>
      <c r="D40" s="82">
        <f>C40/C53-1</f>
        <v>0.11043781800147245</v>
      </c>
      <c r="E40" s="81">
        <v>15355866</v>
      </c>
      <c r="F40" s="82">
        <f>E40/E53-1</f>
        <v>0.12129901828523426</v>
      </c>
      <c r="G40" s="81">
        <v>12823569</v>
      </c>
      <c r="H40" s="82">
        <f>G40/G53-1</f>
        <v>0.10600887286283589</v>
      </c>
      <c r="I40" s="81">
        <v>5397757</v>
      </c>
      <c r="J40" s="82">
        <f>I40/I53-1</f>
        <v>5.4957801742654633E-2</v>
      </c>
      <c r="K40" s="81">
        <v>329480</v>
      </c>
      <c r="L40" s="82">
        <f>K40/K53-1</f>
        <v>1.1096653818771118E-2</v>
      </c>
      <c r="O40" s="72"/>
      <c r="P40" s="72"/>
      <c r="Q40" s="72"/>
      <c r="R40" s="72"/>
    </row>
    <row r="41" spans="2:18" hidden="1" outlineLevel="1" x14ac:dyDescent="0.25">
      <c r="B41" s="73" t="s">
        <v>33</v>
      </c>
      <c r="C41" s="74">
        <v>3039598</v>
      </c>
      <c r="D41" s="75">
        <f>C41/C54-1</f>
        <v>6.4640757384912817E-3</v>
      </c>
      <c r="E41" s="76">
        <v>1136712</v>
      </c>
      <c r="F41" s="77">
        <f>E41/E54-1</f>
        <v>2.0222028557298932E-2</v>
      </c>
      <c r="G41" s="74">
        <v>972231</v>
      </c>
      <c r="H41" s="75">
        <f>G41/G54-1</f>
        <v>6.1057422090288416E-2</v>
      </c>
      <c r="I41" s="76">
        <v>446812</v>
      </c>
      <c r="J41" s="77">
        <f>I41/I54-1</f>
        <v>-0.11982854058568837</v>
      </c>
      <c r="K41" s="74">
        <v>28572</v>
      </c>
      <c r="L41" s="75">
        <f>K41/K54-1</f>
        <v>-0.20800532209779354</v>
      </c>
    </row>
    <row r="42" spans="2:18" hidden="1" outlineLevel="1" x14ac:dyDescent="0.25">
      <c r="B42" s="73" t="s">
        <v>34</v>
      </c>
      <c r="C42" s="74">
        <v>3220843</v>
      </c>
      <c r="D42" s="75">
        <f t="shared" ref="D42:F92" si="15">C42/C55-1</f>
        <v>7.4448105062862036E-2</v>
      </c>
      <c r="E42" s="76">
        <v>1217507</v>
      </c>
      <c r="F42" s="77">
        <f t="shared" si="15"/>
        <v>6.7316374423827874E-2</v>
      </c>
      <c r="G42" s="74">
        <v>1034902</v>
      </c>
      <c r="H42" s="75">
        <f t="shared" ref="H42:H52" si="16">G42/G55-1</f>
        <v>0.16204480864867787</v>
      </c>
      <c r="I42" s="76">
        <v>445278</v>
      </c>
      <c r="J42" s="77">
        <f t="shared" ref="J42:J52" si="17">I42/I55-1</f>
        <v>-8.6603609868368459E-2</v>
      </c>
      <c r="K42" s="74">
        <v>30419</v>
      </c>
      <c r="L42" s="75">
        <f t="shared" ref="L42:L52" si="18">K42/K55-1</f>
        <v>9.8000288766965094E-2</v>
      </c>
    </row>
    <row r="43" spans="2:18" hidden="1" outlineLevel="1" x14ac:dyDescent="0.25">
      <c r="B43" s="73" t="s">
        <v>35</v>
      </c>
      <c r="C43" s="74">
        <v>3061159</v>
      </c>
      <c r="D43" s="75">
        <f t="shared" si="15"/>
        <v>6.3841048647435006E-2</v>
      </c>
      <c r="E43" s="76">
        <v>1172998</v>
      </c>
      <c r="F43" s="77">
        <f t="shared" si="15"/>
        <v>6.7908343628545698E-2</v>
      </c>
      <c r="G43" s="74">
        <v>1051574</v>
      </c>
      <c r="H43" s="75">
        <f t="shared" si="16"/>
        <v>0.12665906685123351</v>
      </c>
      <c r="I43" s="76">
        <v>342522</v>
      </c>
      <c r="J43" s="77">
        <f t="shared" si="17"/>
        <v>-8.60523198104447E-2</v>
      </c>
      <c r="K43" s="74">
        <v>27998</v>
      </c>
      <c r="L43" s="75">
        <f t="shared" si="18"/>
        <v>-3.3551950293406962E-2</v>
      </c>
    </row>
    <row r="44" spans="2:18" hidden="1" outlineLevel="1" x14ac:dyDescent="0.25">
      <c r="B44" s="73" t="s">
        <v>36</v>
      </c>
      <c r="C44" s="74">
        <v>2770589</v>
      </c>
      <c r="D44" s="75">
        <f t="shared" si="15"/>
        <v>1.9562233433795928E-2</v>
      </c>
      <c r="E44" s="76">
        <v>1079904</v>
      </c>
      <c r="F44" s="77">
        <f t="shared" si="15"/>
        <v>2.1019749033726942E-2</v>
      </c>
      <c r="G44" s="74">
        <v>894397</v>
      </c>
      <c r="H44" s="75">
        <f t="shared" si="16"/>
        <v>5.5148941190349854E-2</v>
      </c>
      <c r="I44" s="76">
        <v>344876</v>
      </c>
      <c r="J44" s="77">
        <f t="shared" si="17"/>
        <v>-0.11994488108604673</v>
      </c>
      <c r="K44" s="74">
        <v>22588</v>
      </c>
      <c r="L44" s="75">
        <f t="shared" si="18"/>
        <v>-0.12656123119755613</v>
      </c>
    </row>
    <row r="45" spans="2:18" hidden="1" outlineLevel="1" x14ac:dyDescent="0.25">
      <c r="B45" s="73" t="s">
        <v>37</v>
      </c>
      <c r="C45" s="74">
        <v>3603737</v>
      </c>
      <c r="D45" s="75">
        <f t="shared" si="15"/>
        <v>9.482941182402671E-3</v>
      </c>
      <c r="E45" s="76">
        <v>1388987</v>
      </c>
      <c r="F45" s="77">
        <f t="shared" si="15"/>
        <v>-5.6241109416018675E-3</v>
      </c>
      <c r="G45" s="74">
        <v>1165063</v>
      </c>
      <c r="H45" s="75">
        <f t="shared" si="16"/>
        <v>6.6312834692007883E-2</v>
      </c>
      <c r="I45" s="76">
        <v>446560</v>
      </c>
      <c r="J45" s="77">
        <f t="shared" si="17"/>
        <v>-0.20802333933369399</v>
      </c>
      <c r="K45" s="74">
        <v>22619</v>
      </c>
      <c r="L45" s="75">
        <f t="shared" si="18"/>
        <v>5.7753460531238199E-2</v>
      </c>
    </row>
    <row r="46" spans="2:18" hidden="1" outlineLevel="1" x14ac:dyDescent="0.25">
      <c r="B46" s="73" t="s">
        <v>38</v>
      </c>
      <c r="C46" s="74">
        <v>3253452</v>
      </c>
      <c r="D46" s="75">
        <f t="shared" si="15"/>
        <v>2.3377128292525029E-2</v>
      </c>
      <c r="E46" s="76">
        <v>1306347</v>
      </c>
      <c r="F46" s="77">
        <f t="shared" si="15"/>
        <v>6.2691066817865959E-2</v>
      </c>
      <c r="G46" s="74">
        <v>1077779</v>
      </c>
      <c r="H46" s="75">
        <f t="shared" si="16"/>
        <v>5.9954800081823967E-2</v>
      </c>
      <c r="I46" s="76">
        <v>371772</v>
      </c>
      <c r="J46" s="77">
        <f t="shared" si="17"/>
        <v>-0.18210977890221103</v>
      </c>
      <c r="K46" s="74">
        <v>22934</v>
      </c>
      <c r="L46" s="75">
        <f t="shared" si="18"/>
        <v>-0.15869405722670582</v>
      </c>
    </row>
    <row r="47" spans="2:18" hidden="1" outlineLevel="1" x14ac:dyDescent="0.25">
      <c r="B47" s="73" t="s">
        <v>39</v>
      </c>
      <c r="C47" s="74">
        <v>2661272</v>
      </c>
      <c r="D47" s="75">
        <f t="shared" si="15"/>
        <v>3.607557089287261E-2</v>
      </c>
      <c r="E47" s="76">
        <v>996641</v>
      </c>
      <c r="F47" s="77">
        <f t="shared" si="15"/>
        <v>2.8320468678580957E-2</v>
      </c>
      <c r="G47" s="74">
        <v>841798</v>
      </c>
      <c r="H47" s="75">
        <f t="shared" si="16"/>
        <v>3.9864019359453051E-2</v>
      </c>
      <c r="I47" s="76">
        <v>411220</v>
      </c>
      <c r="J47" s="77">
        <f t="shared" si="17"/>
        <v>1.8269521248408971E-2</v>
      </c>
      <c r="K47" s="74">
        <v>26127</v>
      </c>
      <c r="L47" s="75">
        <f t="shared" si="18"/>
        <v>-7.0279695395345509E-2</v>
      </c>
      <c r="N47" s="78"/>
      <c r="O47" s="78"/>
      <c r="P47" s="78"/>
    </row>
    <row r="48" spans="2:18" hidden="1" outlineLevel="1" x14ac:dyDescent="0.25">
      <c r="B48" s="73" t="s">
        <v>40</v>
      </c>
      <c r="C48" s="74">
        <v>2458602</v>
      </c>
      <c r="D48" s="75">
        <f t="shared" si="15"/>
        <v>1.4648129592242709E-2</v>
      </c>
      <c r="E48" s="76">
        <v>952550</v>
      </c>
      <c r="F48" s="77">
        <f t="shared" si="15"/>
        <v>5.6023396480771925E-2</v>
      </c>
      <c r="G48" s="74">
        <v>758111</v>
      </c>
      <c r="H48" s="75">
        <f t="shared" si="16"/>
        <v>1.3876573919904711E-2</v>
      </c>
      <c r="I48" s="76">
        <v>375761</v>
      </c>
      <c r="J48" s="77">
        <f t="shared" si="17"/>
        <v>-6.123107523355098E-3</v>
      </c>
      <c r="K48" s="74">
        <v>25316</v>
      </c>
      <c r="L48" s="75">
        <f t="shared" si="18"/>
        <v>-0.16008095285491519</v>
      </c>
    </row>
    <row r="49" spans="2:17" hidden="1" outlineLevel="1" x14ac:dyDescent="0.25">
      <c r="B49" s="73" t="s">
        <v>41</v>
      </c>
      <c r="C49" s="74">
        <v>2704646</v>
      </c>
      <c r="D49" s="75">
        <f t="shared" si="15"/>
        <v>-7.3257212835748375E-2</v>
      </c>
      <c r="E49" s="76">
        <v>1061280</v>
      </c>
      <c r="F49" s="77">
        <f t="shared" si="15"/>
        <v>-3.62592387094548E-2</v>
      </c>
      <c r="G49" s="74">
        <v>822032</v>
      </c>
      <c r="H49" s="75">
        <f t="shared" si="16"/>
        <v>-8.4832298150475771E-2</v>
      </c>
      <c r="I49" s="76">
        <v>375761</v>
      </c>
      <c r="J49" s="77">
        <f t="shared" si="17"/>
        <v>-0.16679749170702285</v>
      </c>
      <c r="K49" s="74">
        <v>27550</v>
      </c>
      <c r="L49" s="75">
        <f t="shared" si="18"/>
        <v>-7.6649797231625127E-2</v>
      </c>
    </row>
    <row r="50" spans="2:17" hidden="1" outlineLevel="1" x14ac:dyDescent="0.25">
      <c r="B50" s="73" t="s">
        <v>42</v>
      </c>
      <c r="C50" s="74">
        <v>3178209</v>
      </c>
      <c r="D50" s="75">
        <f t="shared" si="15"/>
        <v>-3.2647373846854788E-2</v>
      </c>
      <c r="E50" s="76">
        <v>1138233</v>
      </c>
      <c r="F50" s="77">
        <f t="shared" si="15"/>
        <v>-1.7154822554183546E-2</v>
      </c>
      <c r="G50" s="74">
        <v>1013045</v>
      </c>
      <c r="H50" s="75">
        <f t="shared" si="16"/>
        <v>-2.182026045654728E-2</v>
      </c>
      <c r="I50" s="76">
        <v>487432</v>
      </c>
      <c r="J50" s="77">
        <f t="shared" si="17"/>
        <v>-0.10964006174023433</v>
      </c>
      <c r="K50" s="74">
        <v>28465</v>
      </c>
      <c r="L50" s="75">
        <f t="shared" si="18"/>
        <v>-0.22362535457124155</v>
      </c>
    </row>
    <row r="51" spans="2:17" hidden="1" outlineLevel="1" x14ac:dyDescent="0.25">
      <c r="B51" s="73" t="s">
        <v>43</v>
      </c>
      <c r="C51" s="74">
        <v>3049648</v>
      </c>
      <c r="D51" s="75">
        <f t="shared" si="15"/>
        <v>-3.0898829095330149E-2</v>
      </c>
      <c r="E51" s="76">
        <v>1081197</v>
      </c>
      <c r="F51" s="77">
        <f t="shared" si="15"/>
        <v>-2.5021980350693696E-2</v>
      </c>
      <c r="G51" s="74">
        <v>940907</v>
      </c>
      <c r="H51" s="75">
        <f t="shared" si="16"/>
        <v>-6.0253586820276928E-2</v>
      </c>
      <c r="I51" s="76">
        <v>522636</v>
      </c>
      <c r="J51" s="77">
        <f t="shared" si="17"/>
        <v>-1.6238661453931491E-2</v>
      </c>
      <c r="K51" s="74">
        <v>34631</v>
      </c>
      <c r="L51" s="75">
        <f t="shared" si="18"/>
        <v>-0.11819825325287092</v>
      </c>
    </row>
    <row r="52" spans="2:17" hidden="1" outlineLevel="1" x14ac:dyDescent="0.25">
      <c r="B52" s="73" t="s">
        <v>44</v>
      </c>
      <c r="C52" s="74">
        <v>3227637</v>
      </c>
      <c r="D52" s="75">
        <f t="shared" si="15"/>
        <v>-5.6395205550938021E-2</v>
      </c>
      <c r="E52" s="76">
        <v>1162355</v>
      </c>
      <c r="F52" s="77">
        <f t="shared" si="15"/>
        <v>-6.4817630768884138E-2</v>
      </c>
      <c r="G52" s="74">
        <v>1022615</v>
      </c>
      <c r="H52" s="75">
        <f t="shared" si="16"/>
        <v>-5.5476328141885189E-2</v>
      </c>
      <c r="I52" s="76">
        <v>545932</v>
      </c>
      <c r="J52" s="77">
        <f t="shared" si="17"/>
        <v>-8.1423600594961676E-2</v>
      </c>
      <c r="K52" s="74">
        <v>28645</v>
      </c>
      <c r="L52" s="75">
        <f t="shared" si="18"/>
        <v>-0.13141696230934841</v>
      </c>
    </row>
    <row r="53" spans="2:17" collapsed="1" x14ac:dyDescent="0.25">
      <c r="B53" s="33">
        <v>2010</v>
      </c>
      <c r="C53" s="81">
        <v>36229392</v>
      </c>
      <c r="D53" s="82">
        <f>C53/C66-1</f>
        <v>2.8979059372828964E-3</v>
      </c>
      <c r="E53" s="81">
        <v>13694711</v>
      </c>
      <c r="F53" s="82">
        <f>E53/E66-1</f>
        <v>1.2961071591193862E-2</v>
      </c>
      <c r="G53" s="81">
        <v>11594454</v>
      </c>
      <c r="H53" s="82">
        <f>G53/G66-1</f>
        <v>2.8574515770976694E-2</v>
      </c>
      <c r="I53" s="81">
        <v>5116562</v>
      </c>
      <c r="J53" s="82">
        <f>I53/I66-1</f>
        <v>-0.10016953504486348</v>
      </c>
      <c r="K53" s="81">
        <v>325864</v>
      </c>
      <c r="L53" s="82">
        <f>K53/K66-1</f>
        <v>-0.10538612110879586</v>
      </c>
    </row>
    <row r="54" spans="2:17" ht="15" hidden="1" customHeight="1" outlineLevel="1" x14ac:dyDescent="0.25">
      <c r="B54" s="73" t="s">
        <v>33</v>
      </c>
      <c r="C54" s="74">
        <v>3020076</v>
      </c>
      <c r="D54" s="75">
        <f t="shared" si="15"/>
        <v>-0.10062421660235699</v>
      </c>
      <c r="E54" s="76">
        <v>1114181</v>
      </c>
      <c r="F54" s="77">
        <f t="shared" si="15"/>
        <v>-9.2075037504899426E-2</v>
      </c>
      <c r="G54" s="74">
        <v>916285</v>
      </c>
      <c r="H54" s="75">
        <f t="shared" ref="H54:H92" si="19">G54/G67-1</f>
        <v>-0.12024590887968012</v>
      </c>
      <c r="I54" s="76">
        <v>507642</v>
      </c>
      <c r="J54" s="77">
        <f t="shared" ref="J54:J92" si="20">I54/I67-1</f>
        <v>-0.12698887673607528</v>
      </c>
      <c r="K54" s="74">
        <v>36076</v>
      </c>
      <c r="L54" s="75">
        <f t="shared" ref="L54:L92" si="21">K54/K67-1</f>
        <v>-5.4810312303500308E-2</v>
      </c>
      <c r="N54" s="78"/>
      <c r="O54" s="78"/>
      <c r="P54" s="78"/>
    </row>
    <row r="55" spans="2:17" ht="15" hidden="1" customHeight="1" outlineLevel="1" x14ac:dyDescent="0.25">
      <c r="B55" s="73" t="s">
        <v>34</v>
      </c>
      <c r="C55" s="74">
        <v>2997672</v>
      </c>
      <c r="D55" s="75">
        <f t="shared" si="15"/>
        <v>-0.11885319628502189</v>
      </c>
      <c r="E55" s="76">
        <v>1140718</v>
      </c>
      <c r="F55" s="77">
        <f t="shared" si="15"/>
        <v>-9.1916617178084081E-2</v>
      </c>
      <c r="G55" s="74">
        <v>890587</v>
      </c>
      <c r="H55" s="75">
        <f t="shared" si="19"/>
        <v>-0.16278385482275881</v>
      </c>
      <c r="I55" s="76">
        <v>487497</v>
      </c>
      <c r="J55" s="77">
        <f t="shared" si="20"/>
        <v>-0.11267867121220665</v>
      </c>
      <c r="K55" s="74">
        <v>27704</v>
      </c>
      <c r="L55" s="75">
        <f t="shared" si="21"/>
        <v>-0.34725036520427877</v>
      </c>
      <c r="O55" s="78"/>
      <c r="P55" s="78"/>
      <c r="Q55" s="78"/>
    </row>
    <row r="56" spans="2:17" ht="15" hidden="1" customHeight="1" outlineLevel="1" x14ac:dyDescent="0.25">
      <c r="B56" s="73" t="s">
        <v>35</v>
      </c>
      <c r="C56" s="74">
        <v>2877459</v>
      </c>
      <c r="D56" s="75">
        <f t="shared" si="15"/>
        <v>-0.12571846305344481</v>
      </c>
      <c r="E56" s="76">
        <v>1098407</v>
      </c>
      <c r="F56" s="77">
        <f t="shared" si="15"/>
        <v>-0.14627355913207107</v>
      </c>
      <c r="G56" s="74">
        <v>933356</v>
      </c>
      <c r="H56" s="75">
        <f t="shared" si="19"/>
        <v>-9.4199361231962486E-2</v>
      </c>
      <c r="I56" s="76">
        <v>374772</v>
      </c>
      <c r="J56" s="77">
        <f t="shared" si="20"/>
        <v>-0.21729922998043105</v>
      </c>
      <c r="K56" s="74">
        <v>28970</v>
      </c>
      <c r="L56" s="75">
        <f t="shared" si="21"/>
        <v>-0.32806049079185418</v>
      </c>
    </row>
    <row r="57" spans="2:17" ht="15" hidden="1" customHeight="1" outlineLevel="1" x14ac:dyDescent="0.25">
      <c r="B57" s="73" t="s">
        <v>36</v>
      </c>
      <c r="C57" s="74">
        <v>2717430</v>
      </c>
      <c r="D57" s="75">
        <f t="shared" si="15"/>
        <v>-0.11981197986997827</v>
      </c>
      <c r="E57" s="76">
        <v>1057672</v>
      </c>
      <c r="F57" s="77">
        <f t="shared" si="15"/>
        <v>-0.1130276103356781</v>
      </c>
      <c r="G57" s="74">
        <v>847650</v>
      </c>
      <c r="H57" s="75">
        <f t="shared" si="19"/>
        <v>-9.9423095311454213E-2</v>
      </c>
      <c r="I57" s="76">
        <v>391880</v>
      </c>
      <c r="J57" s="77">
        <f t="shared" si="20"/>
        <v>-0.22710382858540357</v>
      </c>
      <c r="K57" s="74">
        <v>25861</v>
      </c>
      <c r="L57" s="75">
        <f t="shared" si="21"/>
        <v>-0.24259020618556704</v>
      </c>
    </row>
    <row r="58" spans="2:17" ht="15" hidden="1" customHeight="1" outlineLevel="1" x14ac:dyDescent="0.25">
      <c r="B58" s="73" t="s">
        <v>37</v>
      </c>
      <c r="C58" s="74">
        <v>3569884</v>
      </c>
      <c r="D58" s="75">
        <f t="shared" si="15"/>
        <v>-0.14115038584531348</v>
      </c>
      <c r="E58" s="76">
        <v>1396843</v>
      </c>
      <c r="F58" s="77">
        <f t="shared" si="15"/>
        <v>-0.12639381489850454</v>
      </c>
      <c r="G58" s="74">
        <v>1092609</v>
      </c>
      <c r="H58" s="75">
        <f t="shared" si="19"/>
        <v>-0.11538875696384754</v>
      </c>
      <c r="I58" s="76">
        <v>563855</v>
      </c>
      <c r="J58" s="77">
        <f t="shared" si="20"/>
        <v>-0.24445590856101518</v>
      </c>
      <c r="K58" s="74">
        <v>21384</v>
      </c>
      <c r="L58" s="75">
        <f t="shared" si="21"/>
        <v>-0.32942393928941016</v>
      </c>
    </row>
    <row r="59" spans="2:17" ht="15" hidden="1" customHeight="1" outlineLevel="1" x14ac:dyDescent="0.25">
      <c r="B59" s="73" t="s">
        <v>38</v>
      </c>
      <c r="C59" s="74">
        <v>3179133</v>
      </c>
      <c r="D59" s="75">
        <f t="shared" si="15"/>
        <v>-0.16385121540279957</v>
      </c>
      <c r="E59" s="76">
        <v>1229282</v>
      </c>
      <c r="F59" s="77">
        <f t="shared" si="15"/>
        <v>-0.17766683546607032</v>
      </c>
      <c r="G59" s="74">
        <v>1016816</v>
      </c>
      <c r="H59" s="75">
        <f t="shared" si="19"/>
        <v>-0.13327628003395919</v>
      </c>
      <c r="I59" s="76">
        <v>454550</v>
      </c>
      <c r="J59" s="77">
        <f t="shared" si="20"/>
        <v>-0.24326043128578301</v>
      </c>
      <c r="K59" s="74">
        <v>27260</v>
      </c>
      <c r="L59" s="75">
        <f t="shared" si="21"/>
        <v>-0.35486924624304816</v>
      </c>
      <c r="O59" s="72"/>
      <c r="P59" s="72"/>
      <c r="Q59" s="72"/>
    </row>
    <row r="60" spans="2:17" ht="15" hidden="1" customHeight="1" outlineLevel="1" x14ac:dyDescent="0.25">
      <c r="B60" s="73" t="s">
        <v>39</v>
      </c>
      <c r="C60" s="74">
        <v>2568608</v>
      </c>
      <c r="D60" s="75">
        <f t="shared" si="15"/>
        <v>-0.16802419155012427</v>
      </c>
      <c r="E60" s="76">
        <v>969193</v>
      </c>
      <c r="F60" s="77">
        <f t="shared" si="15"/>
        <v>-0.20338817271116283</v>
      </c>
      <c r="G60" s="74">
        <v>809527</v>
      </c>
      <c r="H60" s="75">
        <f t="shared" si="19"/>
        <v>-0.18128786859779866</v>
      </c>
      <c r="I60" s="76">
        <v>403842</v>
      </c>
      <c r="J60" s="77">
        <f t="shared" si="20"/>
        <v>-0.20322858134983268</v>
      </c>
      <c r="K60" s="74">
        <v>28102</v>
      </c>
      <c r="L60" s="75">
        <f t="shared" si="21"/>
        <v>-0.28193990188062146</v>
      </c>
    </row>
    <row r="61" spans="2:17" ht="15" hidden="1" customHeight="1" outlineLevel="1" x14ac:dyDescent="0.25">
      <c r="B61" s="73" t="s">
        <v>40</v>
      </c>
      <c r="C61" s="74">
        <v>2423108</v>
      </c>
      <c r="D61" s="75">
        <f t="shared" si="15"/>
        <v>-0.18381636922596034</v>
      </c>
      <c r="E61" s="76">
        <v>902016</v>
      </c>
      <c r="F61" s="77">
        <f t="shared" si="15"/>
        <v>-0.24811887179820602</v>
      </c>
      <c r="G61" s="74">
        <v>747735</v>
      </c>
      <c r="H61" s="75">
        <f t="shared" si="19"/>
        <v>-0.15025961495845819</v>
      </c>
      <c r="I61" s="76">
        <v>378076</v>
      </c>
      <c r="J61" s="77">
        <f t="shared" si="20"/>
        <v>-0.25850731047196918</v>
      </c>
      <c r="K61" s="74">
        <v>30141</v>
      </c>
      <c r="L61" s="75">
        <f t="shared" si="21"/>
        <v>-0.36440892412804182</v>
      </c>
    </row>
    <row r="62" spans="2:17" ht="15" hidden="1" customHeight="1" outlineLevel="1" x14ac:dyDescent="0.25">
      <c r="B62" s="73" t="s">
        <v>41</v>
      </c>
      <c r="C62" s="74">
        <v>2918443</v>
      </c>
      <c r="D62" s="75">
        <f t="shared" si="15"/>
        <v>-0.13583689398582843</v>
      </c>
      <c r="E62" s="76">
        <v>1101209</v>
      </c>
      <c r="F62" s="77">
        <f t="shared" si="15"/>
        <v>-0.16406812804258264</v>
      </c>
      <c r="G62" s="74">
        <v>898231</v>
      </c>
      <c r="H62" s="75">
        <f t="shared" si="19"/>
        <v>-8.3659359930302601E-2</v>
      </c>
      <c r="I62" s="76">
        <v>450984</v>
      </c>
      <c r="J62" s="77">
        <f t="shared" si="20"/>
        <v>-0.26445855052419376</v>
      </c>
      <c r="K62" s="74">
        <v>29837</v>
      </c>
      <c r="L62" s="75">
        <f t="shared" si="21"/>
        <v>-0.29333049121311161</v>
      </c>
    </row>
    <row r="63" spans="2:17" ht="15" hidden="1" customHeight="1" outlineLevel="1" x14ac:dyDescent="0.25">
      <c r="B63" s="73" t="s">
        <v>42</v>
      </c>
      <c r="C63" s="74">
        <v>3285471</v>
      </c>
      <c r="D63" s="75">
        <f t="shared" si="15"/>
        <v>-0.17517913745897196</v>
      </c>
      <c r="E63" s="76">
        <v>1158100</v>
      </c>
      <c r="F63" s="77">
        <f t="shared" si="15"/>
        <v>-0.23331495125217727</v>
      </c>
      <c r="G63" s="74">
        <v>1035643</v>
      </c>
      <c r="H63" s="75">
        <f t="shared" si="19"/>
        <v>-0.16210452223089711</v>
      </c>
      <c r="I63" s="76">
        <v>547455</v>
      </c>
      <c r="J63" s="77">
        <f t="shared" si="20"/>
        <v>-0.17383614503649758</v>
      </c>
      <c r="K63" s="74">
        <v>36664</v>
      </c>
      <c r="L63" s="75">
        <f t="shared" si="21"/>
        <v>-0.23743760399334446</v>
      </c>
    </row>
    <row r="64" spans="2:17" ht="15" hidden="1" customHeight="1" outlineLevel="1" x14ac:dyDescent="0.25">
      <c r="B64" s="73" t="s">
        <v>43</v>
      </c>
      <c r="C64" s="74">
        <v>3146883</v>
      </c>
      <c r="D64" s="75">
        <f t="shared" si="15"/>
        <v>-0.16047434562851515</v>
      </c>
      <c r="E64" s="76">
        <v>1108945</v>
      </c>
      <c r="F64" s="77">
        <f t="shared" si="15"/>
        <v>-0.20602548433773582</v>
      </c>
      <c r="G64" s="74">
        <v>1001235</v>
      </c>
      <c r="H64" s="75">
        <f t="shared" si="19"/>
        <v>-0.16602043561664603</v>
      </c>
      <c r="I64" s="76">
        <v>531263</v>
      </c>
      <c r="J64" s="77">
        <f t="shared" si="20"/>
        <v>-0.16080813186639598</v>
      </c>
      <c r="K64" s="74">
        <v>39273</v>
      </c>
      <c r="L64" s="75">
        <f t="shared" si="21"/>
        <v>-0.1910646975220911</v>
      </c>
    </row>
    <row r="65" spans="2:12" ht="15" hidden="1" customHeight="1" outlineLevel="1" x14ac:dyDescent="0.25">
      <c r="B65" s="73" t="s">
        <v>44</v>
      </c>
      <c r="C65" s="74">
        <v>3420539</v>
      </c>
      <c r="D65" s="75">
        <f t="shared" si="15"/>
        <v>-9.9811253323199511E-2</v>
      </c>
      <c r="E65" s="76">
        <v>1242918</v>
      </c>
      <c r="F65" s="77">
        <f t="shared" si="15"/>
        <v>-0.14317681089085155</v>
      </c>
      <c r="G65" s="74">
        <v>1082678</v>
      </c>
      <c r="H65" s="75">
        <f t="shared" si="19"/>
        <v>-0.10436098286529238</v>
      </c>
      <c r="I65" s="76">
        <v>594324</v>
      </c>
      <c r="J65" s="77">
        <f t="shared" si="20"/>
        <v>-6.7863041156349002E-2</v>
      </c>
      <c r="K65" s="74">
        <v>32979</v>
      </c>
      <c r="L65" s="75">
        <f t="shared" si="21"/>
        <v>-0.23347433990330979</v>
      </c>
    </row>
    <row r="66" spans="2:12" collapsed="1" x14ac:dyDescent="0.25">
      <c r="B66" s="33">
        <v>2009</v>
      </c>
      <c r="C66" s="81">
        <v>36124706</v>
      </c>
      <c r="D66" s="82">
        <f t="shared" si="15"/>
        <v>-0.1411573422777006</v>
      </c>
      <c r="E66" s="81">
        <v>13519484</v>
      </c>
      <c r="F66" s="82">
        <f t="shared" si="15"/>
        <v>-0.16276246416833373</v>
      </c>
      <c r="G66" s="81">
        <v>11272352</v>
      </c>
      <c r="H66" s="82">
        <f t="shared" si="19"/>
        <v>-0.13153237221397163</v>
      </c>
      <c r="I66" s="81">
        <v>5686140</v>
      </c>
      <c r="J66" s="82">
        <f t="shared" si="20"/>
        <v>-0.1907996498579807</v>
      </c>
      <c r="K66" s="81">
        <v>364251</v>
      </c>
      <c r="L66" s="82">
        <f t="shared" si="21"/>
        <v>-0.27214579024668051</v>
      </c>
    </row>
    <row r="67" spans="2:12" ht="15" hidden="1" customHeight="1" outlineLevel="1" x14ac:dyDescent="0.25">
      <c r="B67" s="73" t="s">
        <v>33</v>
      </c>
      <c r="C67" s="74">
        <v>3357969</v>
      </c>
      <c r="D67" s="75">
        <f t="shared" si="15"/>
        <v>-7.3087376260990933E-2</v>
      </c>
      <c r="E67" s="76">
        <v>1227173</v>
      </c>
      <c r="F67" s="77">
        <f t="shared" si="15"/>
        <v>-9.7680844634016717E-2</v>
      </c>
      <c r="G67" s="74">
        <v>1041524</v>
      </c>
      <c r="H67" s="75">
        <f t="shared" si="19"/>
        <v>-7.734611347096787E-2</v>
      </c>
      <c r="I67" s="76">
        <v>581484</v>
      </c>
      <c r="J67" s="77">
        <f t="shared" si="20"/>
        <v>-7.5771350825550421E-2</v>
      </c>
      <c r="K67" s="74">
        <v>38168</v>
      </c>
      <c r="L67" s="75">
        <f t="shared" si="21"/>
        <v>-8.4261036468330164E-2</v>
      </c>
    </row>
    <row r="68" spans="2:12" ht="15" hidden="1" customHeight="1" outlineLevel="1" x14ac:dyDescent="0.25">
      <c r="B68" s="73" t="s">
        <v>34</v>
      </c>
      <c r="C68" s="74">
        <v>3402012</v>
      </c>
      <c r="D68" s="75">
        <f t="shared" si="15"/>
        <v>-6.7762877199155191E-2</v>
      </c>
      <c r="E68" s="76">
        <v>1256182</v>
      </c>
      <c r="F68" s="77">
        <f t="shared" si="15"/>
        <v>-9.2129046432750328E-2</v>
      </c>
      <c r="G68" s="74">
        <v>1063748</v>
      </c>
      <c r="H68" s="75">
        <f t="shared" si="19"/>
        <v>-5.7954817169829753E-2</v>
      </c>
      <c r="I68" s="76">
        <v>549403</v>
      </c>
      <c r="J68" s="77">
        <f t="shared" si="20"/>
        <v>-9.6544556686010696E-2</v>
      </c>
      <c r="K68" s="74">
        <v>42442</v>
      </c>
      <c r="L68" s="75">
        <f t="shared" si="21"/>
        <v>-1.911299082483997E-2</v>
      </c>
    </row>
    <row r="69" spans="2:12" ht="15" hidden="1" customHeight="1" outlineLevel="1" x14ac:dyDescent="0.25">
      <c r="B69" s="73" t="s">
        <v>35</v>
      </c>
      <c r="C69" s="74">
        <v>3291227</v>
      </c>
      <c r="D69" s="75">
        <f t="shared" si="15"/>
        <v>-4.4851448513034131E-2</v>
      </c>
      <c r="E69" s="76">
        <v>1286603</v>
      </c>
      <c r="F69" s="77">
        <f t="shared" si="15"/>
        <v>-6.4076357689890395E-2</v>
      </c>
      <c r="G69" s="74">
        <v>1030421</v>
      </c>
      <c r="H69" s="75">
        <f t="shared" si="19"/>
        <v>-6.7350550603041404E-3</v>
      </c>
      <c r="I69" s="76">
        <v>478819</v>
      </c>
      <c r="J69" s="77">
        <f t="shared" si="20"/>
        <v>-7.7478695959601773E-2</v>
      </c>
      <c r="K69" s="74">
        <v>43114</v>
      </c>
      <c r="L69" s="75">
        <f t="shared" si="21"/>
        <v>-1.1894666880572058E-2</v>
      </c>
    </row>
    <row r="70" spans="2:12" ht="15" hidden="1" customHeight="1" outlineLevel="1" x14ac:dyDescent="0.25">
      <c r="B70" s="73" t="s">
        <v>36</v>
      </c>
      <c r="C70" s="74">
        <v>3087329</v>
      </c>
      <c r="D70" s="75">
        <f t="shared" si="15"/>
        <v>-4.1075012121172594E-2</v>
      </c>
      <c r="E70" s="76">
        <v>1192452</v>
      </c>
      <c r="F70" s="77">
        <f t="shared" si="15"/>
        <v>-4.1001741144490844E-2</v>
      </c>
      <c r="G70" s="74">
        <v>941230</v>
      </c>
      <c r="H70" s="75">
        <f t="shared" si="19"/>
        <v>-6.6907985689711458E-3</v>
      </c>
      <c r="I70" s="76">
        <v>507028</v>
      </c>
      <c r="J70" s="77">
        <f t="shared" si="20"/>
        <v>-9.5819958627576862E-2</v>
      </c>
      <c r="K70" s="74">
        <v>34144</v>
      </c>
      <c r="L70" s="75">
        <f t="shared" si="21"/>
        <v>-7.4562948909066229E-2</v>
      </c>
    </row>
    <row r="71" spans="2:12" ht="13.5" hidden="1" customHeight="1" outlineLevel="1" x14ac:dyDescent="0.25">
      <c r="B71" s="73" t="s">
        <v>37</v>
      </c>
      <c r="C71" s="74">
        <v>4156588</v>
      </c>
      <c r="D71" s="75">
        <f t="shared" si="15"/>
        <v>-1.7439634036220064E-2</v>
      </c>
      <c r="E71" s="76">
        <v>1598939</v>
      </c>
      <c r="F71" s="77">
        <f t="shared" si="15"/>
        <v>-2.3279694132551931E-2</v>
      </c>
      <c r="G71" s="74">
        <v>1235129</v>
      </c>
      <c r="H71" s="75">
        <f t="shared" si="19"/>
        <v>1.4205606862704112E-2</v>
      </c>
      <c r="I71" s="76">
        <v>746290</v>
      </c>
      <c r="J71" s="77">
        <f t="shared" si="20"/>
        <v>-3.5677690040457399E-2</v>
      </c>
      <c r="K71" s="74">
        <v>31889</v>
      </c>
      <c r="L71" s="75">
        <f t="shared" si="21"/>
        <v>0.17706333973128596</v>
      </c>
    </row>
    <row r="72" spans="2:12" ht="13.5" hidden="1" customHeight="1" outlineLevel="1" x14ac:dyDescent="0.25">
      <c r="B72" s="73" t="s">
        <v>38</v>
      </c>
      <c r="C72" s="74">
        <v>3802114</v>
      </c>
      <c r="D72" s="75">
        <f t="shared" si="15"/>
        <v>3.2414452282811146E-2</v>
      </c>
      <c r="E72" s="76">
        <v>1494871</v>
      </c>
      <c r="F72" s="77">
        <f t="shared" si="15"/>
        <v>5.8478364463779631E-2</v>
      </c>
      <c r="G72" s="74">
        <v>1173172</v>
      </c>
      <c r="H72" s="75">
        <f t="shared" si="19"/>
        <v>5.9619947559663711E-2</v>
      </c>
      <c r="I72" s="76">
        <v>600669</v>
      </c>
      <c r="J72" s="77">
        <f t="shared" si="20"/>
        <v>-8.5029474934881E-2</v>
      </c>
      <c r="K72" s="74">
        <v>42255</v>
      </c>
      <c r="L72" s="75">
        <f t="shared" si="21"/>
        <v>7.318584914656201E-3</v>
      </c>
    </row>
    <row r="73" spans="2:12" ht="15" hidden="1" customHeight="1" outlineLevel="1" x14ac:dyDescent="0.25">
      <c r="B73" s="73" t="s">
        <v>39</v>
      </c>
      <c r="C73" s="74">
        <v>3087359</v>
      </c>
      <c r="D73" s="75">
        <f t="shared" si="15"/>
        <v>5.3191050247438643E-2</v>
      </c>
      <c r="E73" s="76">
        <v>1216644</v>
      </c>
      <c r="F73" s="77">
        <f t="shared" si="15"/>
        <v>0.10804253505426176</v>
      </c>
      <c r="G73" s="74">
        <v>988781</v>
      </c>
      <c r="H73" s="75">
        <f t="shared" si="19"/>
        <v>0.1353905793382042</v>
      </c>
      <c r="I73" s="76">
        <v>506848</v>
      </c>
      <c r="J73" s="77">
        <f t="shared" si="20"/>
        <v>-2.2996349112722636E-2</v>
      </c>
      <c r="K73" s="74">
        <v>39136</v>
      </c>
      <c r="L73" s="75">
        <f t="shared" si="21"/>
        <v>-7.4230023182097704E-2</v>
      </c>
    </row>
    <row r="74" spans="2:12" ht="15" hidden="1" customHeight="1" outlineLevel="1" x14ac:dyDescent="0.25">
      <c r="B74" s="73" t="s">
        <v>40</v>
      </c>
      <c r="C74" s="74">
        <v>2968827</v>
      </c>
      <c r="D74" s="75">
        <f t="shared" si="15"/>
        <v>9.5694103058083568E-2</v>
      </c>
      <c r="E74" s="76">
        <v>1199679</v>
      </c>
      <c r="F74" s="77">
        <f t="shared" si="15"/>
        <v>0.19350856074096923</v>
      </c>
      <c r="G74" s="74">
        <v>879957</v>
      </c>
      <c r="H74" s="75">
        <f t="shared" si="19"/>
        <v>4.3191420753884824E-2</v>
      </c>
      <c r="I74" s="76">
        <v>509885</v>
      </c>
      <c r="J74" s="77">
        <f t="shared" si="20"/>
        <v>0.18899488616887061</v>
      </c>
      <c r="K74" s="74">
        <v>47422</v>
      </c>
      <c r="L74" s="75">
        <f t="shared" si="21"/>
        <v>8.0227790432801926E-2</v>
      </c>
    </row>
    <row r="75" spans="2:12" ht="15" hidden="1" customHeight="1" outlineLevel="1" x14ac:dyDescent="0.25">
      <c r="B75" s="73" t="s">
        <v>41</v>
      </c>
      <c r="C75" s="74">
        <v>3377190</v>
      </c>
      <c r="D75" s="75">
        <f t="shared" si="15"/>
        <v>2.2995041009888029E-2</v>
      </c>
      <c r="E75" s="76">
        <v>1317343</v>
      </c>
      <c r="F75" s="77">
        <f t="shared" si="15"/>
        <v>1.5665862775091188E-2</v>
      </c>
      <c r="G75" s="74">
        <v>980237</v>
      </c>
      <c r="H75" s="75">
        <f t="shared" si="19"/>
        <v>6.3934607720127046E-2</v>
      </c>
      <c r="I75" s="76">
        <v>613132</v>
      </c>
      <c r="J75" s="77">
        <f t="shared" si="20"/>
        <v>0.10866361563512017</v>
      </c>
      <c r="K75" s="74">
        <v>42222</v>
      </c>
      <c r="L75" s="75">
        <f t="shared" si="21"/>
        <v>-4.9760313280669766E-2</v>
      </c>
    </row>
    <row r="76" spans="2:12" ht="15" hidden="1" customHeight="1" outlineLevel="1" x14ac:dyDescent="0.25">
      <c r="B76" s="73" t="s">
        <v>42</v>
      </c>
      <c r="C76" s="74">
        <v>3983254</v>
      </c>
      <c r="D76" s="75">
        <f t="shared" si="15"/>
        <v>3.0876709520935686E-2</v>
      </c>
      <c r="E76" s="76">
        <v>1510529</v>
      </c>
      <c r="F76" s="77">
        <f t="shared" si="15"/>
        <v>6.5267447166076353E-2</v>
      </c>
      <c r="G76" s="74">
        <v>1236005</v>
      </c>
      <c r="H76" s="75">
        <f t="shared" si="19"/>
        <v>6.4159244415554317E-2</v>
      </c>
      <c r="I76" s="76">
        <v>662647</v>
      </c>
      <c r="J76" s="77">
        <f t="shared" si="20"/>
        <v>-2.3091211982721793E-2</v>
      </c>
      <c r="K76" s="74">
        <v>48080</v>
      </c>
      <c r="L76" s="75">
        <f t="shared" si="21"/>
        <v>-2.9294785084088781E-2</v>
      </c>
    </row>
    <row r="77" spans="2:12" ht="15" hidden="1" customHeight="1" outlineLevel="1" x14ac:dyDescent="0.25">
      <c r="B77" s="73" t="s">
        <v>43</v>
      </c>
      <c r="C77" s="74">
        <v>3748406</v>
      </c>
      <c r="D77" s="75">
        <f t="shared" si="15"/>
        <v>5.9235601833850238E-2</v>
      </c>
      <c r="E77" s="76">
        <v>1396701</v>
      </c>
      <c r="F77" s="77">
        <f t="shared" si="15"/>
        <v>8.3445489163613606E-2</v>
      </c>
      <c r="G77" s="74">
        <v>1200551</v>
      </c>
      <c r="H77" s="75">
        <f t="shared" si="19"/>
        <v>0.1040351437023932</v>
      </c>
      <c r="I77" s="76">
        <v>633065</v>
      </c>
      <c r="J77" s="77">
        <f t="shared" si="20"/>
        <v>1.6640356638718545E-2</v>
      </c>
      <c r="K77" s="74">
        <v>48549</v>
      </c>
      <c r="L77" s="75">
        <f t="shared" si="21"/>
        <v>0.20675598419129537</v>
      </c>
    </row>
    <row r="78" spans="2:12" ht="15" hidden="1" customHeight="1" outlineLevel="1" x14ac:dyDescent="0.25">
      <c r="B78" s="73" t="s">
        <v>44</v>
      </c>
      <c r="C78" s="74">
        <v>3799802</v>
      </c>
      <c r="D78" s="75">
        <f t="shared" si="15"/>
        <v>1.5006585866151667E-2</v>
      </c>
      <c r="E78" s="76">
        <v>1450612</v>
      </c>
      <c r="F78" s="77">
        <f t="shared" si="15"/>
        <v>3.2811757979732681E-2</v>
      </c>
      <c r="G78" s="74">
        <v>1208833</v>
      </c>
      <c r="H78" s="75">
        <f t="shared" si="19"/>
        <v>6.4048926605690282E-2</v>
      </c>
      <c r="I78" s="76">
        <v>637593</v>
      </c>
      <c r="J78" s="77">
        <f t="shared" si="20"/>
        <v>-8.9654175494007227E-3</v>
      </c>
      <c r="K78" s="74">
        <v>43024</v>
      </c>
      <c r="L78" s="75">
        <f t="shared" si="21"/>
        <v>0.10741036266762771</v>
      </c>
    </row>
    <row r="79" spans="2:12" collapsed="1" x14ac:dyDescent="0.25">
      <c r="B79" s="33">
        <v>2008</v>
      </c>
      <c r="C79" s="81">
        <v>42062077</v>
      </c>
      <c r="D79" s="82">
        <f t="shared" si="15"/>
        <v>2.9322277811290043E-3</v>
      </c>
      <c r="E79" s="81">
        <v>16147728</v>
      </c>
      <c r="F79" s="82">
        <f t="shared" si="15"/>
        <v>1.411494936624913E-2</v>
      </c>
      <c r="G79" s="81">
        <v>12979588</v>
      </c>
      <c r="H79" s="82">
        <f t="shared" si="19"/>
        <v>3.1050786105855765E-2</v>
      </c>
      <c r="I79" s="81">
        <v>7026863</v>
      </c>
      <c r="J79" s="82">
        <f t="shared" si="20"/>
        <v>-2.3026275085405223E-2</v>
      </c>
      <c r="K79" s="81">
        <v>500445</v>
      </c>
      <c r="L79" s="82">
        <f t="shared" si="21"/>
        <v>1.3586180496904188E-2</v>
      </c>
    </row>
    <row r="80" spans="2:12" ht="15" hidden="1" customHeight="1" outlineLevel="1" x14ac:dyDescent="0.25">
      <c r="B80" s="73" t="s">
        <v>33</v>
      </c>
      <c r="C80" s="74">
        <v>3622746</v>
      </c>
      <c r="D80" s="75">
        <f t="shared" si="15"/>
        <v>1.0631483921937912E-2</v>
      </c>
      <c r="E80" s="76">
        <v>1360021</v>
      </c>
      <c r="F80" s="77">
        <f t="shared" si="15"/>
        <v>3.7176087664429813E-2</v>
      </c>
      <c r="G80" s="74">
        <v>1128835</v>
      </c>
      <c r="H80" s="75">
        <f t="shared" si="19"/>
        <v>8.9468862422630302E-3</v>
      </c>
      <c r="I80" s="76">
        <v>629156</v>
      </c>
      <c r="J80" s="77">
        <f t="shared" si="20"/>
        <v>3.0739212277991479E-2</v>
      </c>
      <c r="K80" s="74">
        <v>41680</v>
      </c>
      <c r="L80" s="75">
        <f t="shared" si="21"/>
        <v>-8.9280251715247116E-2</v>
      </c>
    </row>
    <row r="81" spans="2:14" ht="15" hidden="1" customHeight="1" outlineLevel="1" x14ac:dyDescent="0.25">
      <c r="B81" s="73" t="s">
        <v>34</v>
      </c>
      <c r="C81" s="74">
        <v>3649299</v>
      </c>
      <c r="D81" s="75">
        <f t="shared" si="15"/>
        <v>1.7668444628620383E-2</v>
      </c>
      <c r="E81" s="76">
        <v>1383657</v>
      </c>
      <c r="F81" s="77">
        <f t="shared" si="15"/>
        <v>4.4559545594549999E-2</v>
      </c>
      <c r="G81" s="74">
        <v>1129190</v>
      </c>
      <c r="H81" s="75">
        <f t="shared" si="19"/>
        <v>3.1531790772221457E-2</v>
      </c>
      <c r="I81" s="76">
        <v>608113</v>
      </c>
      <c r="J81" s="77">
        <f t="shared" si="20"/>
        <v>8.5244281253058496E-3</v>
      </c>
      <c r="K81" s="74">
        <v>43269</v>
      </c>
      <c r="L81" s="75">
        <f t="shared" si="21"/>
        <v>-5.5096960167714926E-2</v>
      </c>
    </row>
    <row r="82" spans="2:14" ht="15" hidden="1" customHeight="1" outlineLevel="1" x14ac:dyDescent="0.25">
      <c r="B82" s="73" t="s">
        <v>35</v>
      </c>
      <c r="C82" s="74">
        <v>3445775</v>
      </c>
      <c r="D82" s="75">
        <f t="shared" si="15"/>
        <v>-6.5837034579028564E-2</v>
      </c>
      <c r="E82" s="76">
        <v>1374688</v>
      </c>
      <c r="F82" s="77">
        <f t="shared" si="15"/>
        <v>-2.2951285732561888E-2</v>
      </c>
      <c r="G82" s="74">
        <v>1037408</v>
      </c>
      <c r="H82" s="75">
        <f t="shared" si="19"/>
        <v>-0.10735339291722135</v>
      </c>
      <c r="I82" s="76">
        <v>519033</v>
      </c>
      <c r="J82" s="77">
        <f t="shared" si="20"/>
        <v>-7.8429701440860811E-2</v>
      </c>
      <c r="K82" s="74">
        <v>43633</v>
      </c>
      <c r="L82" s="75">
        <f t="shared" si="21"/>
        <v>7.5684737322190276E-2</v>
      </c>
    </row>
    <row r="83" spans="2:14" ht="15" hidden="1" customHeight="1" outlineLevel="1" x14ac:dyDescent="0.25">
      <c r="B83" s="73" t="s">
        <v>36</v>
      </c>
      <c r="C83" s="74">
        <v>3219573</v>
      </c>
      <c r="D83" s="75">
        <f t="shared" si="15"/>
        <v>-7.6750556819058402E-2</v>
      </c>
      <c r="E83" s="76">
        <v>1243435</v>
      </c>
      <c r="F83" s="77">
        <f t="shared" si="15"/>
        <v>-5.5843672644990794E-2</v>
      </c>
      <c r="G83" s="74">
        <v>947570</v>
      </c>
      <c r="H83" s="75">
        <f t="shared" si="19"/>
        <v>-9.0699720848643195E-2</v>
      </c>
      <c r="I83" s="76">
        <v>560760</v>
      </c>
      <c r="J83" s="77">
        <f t="shared" si="20"/>
        <v>-9.3703635464445378E-2</v>
      </c>
      <c r="K83" s="74">
        <v>36895</v>
      </c>
      <c r="L83" s="75">
        <f t="shared" si="21"/>
        <v>-3.1576460706598808E-2</v>
      </c>
    </row>
    <row r="84" spans="2:14" ht="15" hidden="1" customHeight="1" outlineLevel="1" x14ac:dyDescent="0.25">
      <c r="B84" s="73" t="s">
        <v>37</v>
      </c>
      <c r="C84" s="74">
        <v>4230364</v>
      </c>
      <c r="D84" s="75">
        <f t="shared" si="15"/>
        <v>-6.9784562610975764E-2</v>
      </c>
      <c r="E84" s="76">
        <v>1637049</v>
      </c>
      <c r="F84" s="77">
        <f t="shared" si="15"/>
        <v>-5.6503218570596148E-2</v>
      </c>
      <c r="G84" s="74">
        <v>1217829</v>
      </c>
      <c r="H84" s="75">
        <f t="shared" si="19"/>
        <v>-9.9613178545604586E-2</v>
      </c>
      <c r="I84" s="76">
        <v>773901</v>
      </c>
      <c r="J84" s="77">
        <f t="shared" si="20"/>
        <v>-1.3515546128509248E-2</v>
      </c>
      <c r="K84" s="74">
        <v>27092</v>
      </c>
      <c r="L84" s="75">
        <f t="shared" si="21"/>
        <v>-0.1774350255040078</v>
      </c>
    </row>
    <row r="85" spans="2:14" ht="15" hidden="1" customHeight="1" outlineLevel="1" x14ac:dyDescent="0.25">
      <c r="B85" s="73" t="s">
        <v>38</v>
      </c>
      <c r="C85" s="74">
        <v>3682740</v>
      </c>
      <c r="D85" s="75">
        <f t="shared" si="15"/>
        <v>-8.5730656550322304E-2</v>
      </c>
      <c r="E85" s="76">
        <v>1412283</v>
      </c>
      <c r="F85" s="77">
        <f t="shared" si="15"/>
        <v>-7.5245645947676687E-2</v>
      </c>
      <c r="G85" s="74">
        <v>1107163</v>
      </c>
      <c r="H85" s="75">
        <f t="shared" si="19"/>
        <v>-8.1355676253345832E-2</v>
      </c>
      <c r="I85" s="76">
        <v>656490</v>
      </c>
      <c r="J85" s="77">
        <f t="shared" si="20"/>
        <v>-7.6680951490201932E-2</v>
      </c>
      <c r="K85" s="74">
        <v>41948</v>
      </c>
      <c r="L85" s="75">
        <f t="shared" si="21"/>
        <v>0.15267091668498578</v>
      </c>
    </row>
    <row r="86" spans="2:14" ht="15" hidden="1" customHeight="1" outlineLevel="1" thickBot="1" x14ac:dyDescent="0.3">
      <c r="B86" s="73" t="s">
        <v>39</v>
      </c>
      <c r="C86" s="74">
        <v>2931433</v>
      </c>
      <c r="D86" s="75">
        <f t="shared" si="15"/>
        <v>-7.9909843855735074E-2</v>
      </c>
      <c r="E86" s="76">
        <v>1098012</v>
      </c>
      <c r="F86" s="77">
        <f t="shared" si="15"/>
        <v>-8.5760246991909317E-2</v>
      </c>
      <c r="G86" s="74">
        <v>870873</v>
      </c>
      <c r="H86" s="75">
        <f t="shared" si="19"/>
        <v>-9.5817833155619869E-2</v>
      </c>
      <c r="I86" s="76">
        <v>518778</v>
      </c>
      <c r="J86" s="77">
        <f t="shared" si="20"/>
        <v>-5.9211612011700554E-2</v>
      </c>
      <c r="K86" s="74">
        <v>42274</v>
      </c>
      <c r="L86" s="75">
        <f t="shared" si="21"/>
        <v>0.20168282213820743</v>
      </c>
    </row>
    <row r="87" spans="2:14" ht="16.5" hidden="1" customHeight="1" outlineLevel="1" thickBot="1" x14ac:dyDescent="0.3">
      <c r="B87" s="73" t="s">
        <v>40</v>
      </c>
      <c r="C87" s="74">
        <v>2709540</v>
      </c>
      <c r="D87" s="75">
        <f t="shared" si="15"/>
        <v>-9.3656559277397911E-2</v>
      </c>
      <c r="E87" s="76">
        <v>1005170</v>
      </c>
      <c r="F87" s="77">
        <f t="shared" si="15"/>
        <v>-0.11041549402972928</v>
      </c>
      <c r="G87" s="74">
        <v>843524</v>
      </c>
      <c r="H87" s="75">
        <f t="shared" si="19"/>
        <v>-5.591699916618631E-2</v>
      </c>
      <c r="I87" s="76">
        <v>428837</v>
      </c>
      <c r="J87" s="77">
        <f t="shared" si="20"/>
        <v>-0.16024305419568097</v>
      </c>
      <c r="K87" s="74">
        <v>43900</v>
      </c>
      <c r="L87" s="75">
        <f t="shared" si="21"/>
        <v>0.27010762643212582</v>
      </c>
      <c r="N87" s="36" t="s">
        <v>45</v>
      </c>
    </row>
    <row r="88" spans="2:14" ht="15" hidden="1" customHeight="1" outlineLevel="1" x14ac:dyDescent="0.25">
      <c r="B88" s="73" t="s">
        <v>41</v>
      </c>
      <c r="C88" s="74">
        <v>3301277</v>
      </c>
      <c r="D88" s="75">
        <f t="shared" si="15"/>
        <v>-7.8833618272889594E-2</v>
      </c>
      <c r="E88" s="76">
        <v>1297024</v>
      </c>
      <c r="F88" s="77">
        <f t="shared" si="15"/>
        <v>-7.7182934247832624E-2</v>
      </c>
      <c r="G88" s="74">
        <v>921332</v>
      </c>
      <c r="H88" s="75">
        <f t="shared" si="19"/>
        <v>-0.1249494249161831</v>
      </c>
      <c r="I88" s="76">
        <v>553037</v>
      </c>
      <c r="J88" s="77">
        <f t="shared" si="20"/>
        <v>-6.5807988243143933E-2</v>
      </c>
      <c r="K88" s="74">
        <v>44433</v>
      </c>
      <c r="L88" s="75">
        <f t="shared" si="21"/>
        <v>0.19408239499072866</v>
      </c>
    </row>
    <row r="89" spans="2:14" ht="15" hidden="1" customHeight="1" outlineLevel="1" x14ac:dyDescent="0.25">
      <c r="B89" s="73" t="s">
        <v>42</v>
      </c>
      <c r="C89" s="74">
        <v>3863948</v>
      </c>
      <c r="D89" s="75">
        <f t="shared" si="15"/>
        <v>-1.5442163722078073E-3</v>
      </c>
      <c r="E89" s="76">
        <v>1417981</v>
      </c>
      <c r="F89" s="77">
        <f t="shared" si="15"/>
        <v>-1.4362830554327521E-2</v>
      </c>
      <c r="G89" s="74">
        <v>1161485</v>
      </c>
      <c r="H89" s="75">
        <f t="shared" si="19"/>
        <v>-1.0291735509725508E-2</v>
      </c>
      <c r="I89" s="76">
        <v>678310</v>
      </c>
      <c r="J89" s="77">
        <f t="shared" si="20"/>
        <v>-1.4293478418823891E-2</v>
      </c>
      <c r="K89" s="74">
        <v>49531</v>
      </c>
      <c r="L89" s="75">
        <f t="shared" si="21"/>
        <v>0.12983872807317676</v>
      </c>
    </row>
    <row r="90" spans="2:14" ht="15" hidden="1" customHeight="1" outlineLevel="1" x14ac:dyDescent="0.25">
      <c r="B90" s="73" t="s">
        <v>43</v>
      </c>
      <c r="C90" s="74">
        <v>3538784</v>
      </c>
      <c r="D90" s="75">
        <f t="shared" si="15"/>
        <v>-1.0038137818151993E-2</v>
      </c>
      <c r="E90" s="76">
        <v>1289129</v>
      </c>
      <c r="F90" s="77">
        <f t="shared" si="15"/>
        <v>-2.6236118266103281E-2</v>
      </c>
      <c r="G90" s="74">
        <v>1087421</v>
      </c>
      <c r="H90" s="75">
        <f t="shared" si="19"/>
        <v>-1.5865597819949562E-3</v>
      </c>
      <c r="I90" s="76">
        <v>622703</v>
      </c>
      <c r="J90" s="77">
        <f t="shared" si="20"/>
        <v>-1.4874111104958843E-2</v>
      </c>
      <c r="K90" s="74">
        <v>40231</v>
      </c>
      <c r="L90" s="75">
        <f t="shared" si="21"/>
        <v>-6.8575926654782071E-2</v>
      </c>
    </row>
    <row r="91" spans="2:14" ht="15" hidden="1" customHeight="1" outlineLevel="1" x14ac:dyDescent="0.25">
      <c r="B91" s="73" t="s">
        <v>44</v>
      </c>
      <c r="C91" s="74">
        <v>3743623</v>
      </c>
      <c r="D91" s="75">
        <f t="shared" si="15"/>
        <v>-4.9914908105271882E-3</v>
      </c>
      <c r="E91" s="76">
        <v>1404527</v>
      </c>
      <c r="F91" s="77">
        <f t="shared" si="15"/>
        <v>-4.0809051255802364E-2</v>
      </c>
      <c r="G91" s="74">
        <v>1136069</v>
      </c>
      <c r="H91" s="75">
        <f t="shared" si="19"/>
        <v>-1.7869199534207847E-2</v>
      </c>
      <c r="I91" s="76">
        <v>643361</v>
      </c>
      <c r="J91" s="77">
        <f t="shared" si="20"/>
        <v>2.5186637027830194E-2</v>
      </c>
      <c r="K91" s="74">
        <v>38851</v>
      </c>
      <c r="L91" s="75">
        <f t="shared" si="21"/>
        <v>0.14889401466761298</v>
      </c>
    </row>
    <row r="92" spans="2:14" collapsed="1" x14ac:dyDescent="0.25">
      <c r="B92" s="33">
        <v>2007</v>
      </c>
      <c r="C92" s="81">
        <v>41939102</v>
      </c>
      <c r="D92" s="82">
        <f t="shared" si="15"/>
        <v>-4.4418472100876349E-2</v>
      </c>
      <c r="E92" s="81">
        <v>15922976</v>
      </c>
      <c r="F92" s="82">
        <f t="shared" si="15"/>
        <v>-3.9939435841925164E-2</v>
      </c>
      <c r="G92" s="81">
        <v>12588699</v>
      </c>
      <c r="H92" s="82">
        <f t="shared" si="19"/>
        <v>-5.3802771825121942E-2</v>
      </c>
      <c r="I92" s="81">
        <v>7192479</v>
      </c>
      <c r="J92" s="82">
        <f t="shared" si="20"/>
        <v>-4.0071285175133919E-2</v>
      </c>
      <c r="K92" s="81">
        <v>493737</v>
      </c>
      <c r="L92" s="82">
        <f t="shared" si="21"/>
        <v>5.6463157083892268E-2</v>
      </c>
    </row>
    <row r="93" spans="2:14" ht="15" hidden="1" customHeight="1" outlineLevel="1" x14ac:dyDescent="0.25">
      <c r="B93" s="73" t="s">
        <v>33</v>
      </c>
      <c r="C93" s="74">
        <v>3584636</v>
      </c>
      <c r="D93" s="74"/>
      <c r="E93" s="76">
        <v>1311273</v>
      </c>
      <c r="F93" s="77"/>
      <c r="G93" s="74">
        <v>1118825</v>
      </c>
      <c r="H93" s="74"/>
      <c r="I93" s="76">
        <v>610393</v>
      </c>
      <c r="J93" s="77"/>
      <c r="K93" s="74">
        <v>45766</v>
      </c>
      <c r="L93" s="74"/>
    </row>
    <row r="94" spans="2:14" ht="15" hidden="1" customHeight="1" outlineLevel="1" x14ac:dyDescent="0.25">
      <c r="B94" s="73" t="s">
        <v>34</v>
      </c>
      <c r="C94" s="74">
        <v>3585941</v>
      </c>
      <c r="D94" s="74"/>
      <c r="E94" s="76">
        <v>1324632</v>
      </c>
      <c r="F94" s="77"/>
      <c r="G94" s="74">
        <v>1094673</v>
      </c>
      <c r="H94" s="74"/>
      <c r="I94" s="76">
        <v>602973</v>
      </c>
      <c r="J94" s="77"/>
      <c r="K94" s="74">
        <v>45792</v>
      </c>
      <c r="L94" s="74"/>
    </row>
    <row r="95" spans="2:14" ht="15" hidden="1" customHeight="1" outlineLevel="1" x14ac:dyDescent="0.25">
      <c r="B95" s="73" t="s">
        <v>35</v>
      </c>
      <c r="C95" s="74">
        <v>3688623</v>
      </c>
      <c r="D95" s="74"/>
      <c r="E95" s="76">
        <v>1406980</v>
      </c>
      <c r="F95" s="77"/>
      <c r="G95" s="74">
        <v>1162171</v>
      </c>
      <c r="H95" s="74"/>
      <c r="I95" s="76">
        <v>563205</v>
      </c>
      <c r="J95" s="77"/>
      <c r="K95" s="74">
        <v>40563</v>
      </c>
      <c r="L95" s="74"/>
    </row>
    <row r="96" spans="2:14" ht="15" hidden="1" customHeight="1" outlineLevel="1" x14ac:dyDescent="0.25">
      <c r="B96" s="73" t="s">
        <v>36</v>
      </c>
      <c r="C96" s="74">
        <v>3487219</v>
      </c>
      <c r="D96" s="74"/>
      <c r="E96" s="76">
        <v>1316980</v>
      </c>
      <c r="F96" s="77"/>
      <c r="G96" s="74">
        <v>1042087</v>
      </c>
      <c r="H96" s="74"/>
      <c r="I96" s="76">
        <v>618738</v>
      </c>
      <c r="J96" s="77"/>
      <c r="K96" s="74">
        <v>38098</v>
      </c>
      <c r="L96" s="74"/>
    </row>
    <row r="97" spans="2:12" ht="15" hidden="1" customHeight="1" outlineLevel="1" x14ac:dyDescent="0.25">
      <c r="B97" s="73" t="s">
        <v>37</v>
      </c>
      <c r="C97" s="74">
        <v>4547725</v>
      </c>
      <c r="D97" s="74"/>
      <c r="E97" s="76">
        <v>1735087</v>
      </c>
      <c r="F97" s="77"/>
      <c r="G97" s="74">
        <v>1352562</v>
      </c>
      <c r="H97" s="74"/>
      <c r="I97" s="76">
        <v>784504</v>
      </c>
      <c r="J97" s="77"/>
      <c r="K97" s="74">
        <v>32936</v>
      </c>
      <c r="L97" s="74"/>
    </row>
    <row r="98" spans="2:12" ht="15" hidden="1" customHeight="1" outlineLevel="1" x14ac:dyDescent="0.25">
      <c r="B98" s="73" t="s">
        <v>38</v>
      </c>
      <c r="C98" s="74">
        <v>4028069</v>
      </c>
      <c r="D98" s="74"/>
      <c r="E98" s="76">
        <v>1527198</v>
      </c>
      <c r="F98" s="77"/>
      <c r="G98" s="74">
        <v>1205214</v>
      </c>
      <c r="H98" s="74"/>
      <c r="I98" s="76">
        <v>711011</v>
      </c>
      <c r="J98" s="77"/>
      <c r="K98" s="74">
        <v>36392</v>
      </c>
      <c r="L98" s="74"/>
    </row>
    <row r="99" spans="2:12" ht="15" hidden="1" customHeight="1" outlineLevel="1" x14ac:dyDescent="0.25">
      <c r="B99" s="73" t="s">
        <v>39</v>
      </c>
      <c r="C99" s="74">
        <v>3186028</v>
      </c>
      <c r="D99" s="74"/>
      <c r="E99" s="76">
        <v>1201011</v>
      </c>
      <c r="F99" s="77"/>
      <c r="G99" s="74">
        <v>963161</v>
      </c>
      <c r="H99" s="74"/>
      <c r="I99" s="76">
        <v>551429</v>
      </c>
      <c r="J99" s="77"/>
      <c r="K99" s="74">
        <v>35179</v>
      </c>
      <c r="L99" s="74"/>
    </row>
    <row r="100" spans="2:12" ht="15" hidden="1" customHeight="1" outlineLevel="1" x14ac:dyDescent="0.25">
      <c r="B100" s="73" t="s">
        <v>40</v>
      </c>
      <c r="C100" s="74">
        <v>2989529</v>
      </c>
      <c r="D100" s="74"/>
      <c r="E100" s="76">
        <v>1129932</v>
      </c>
      <c r="F100" s="77"/>
      <c r="G100" s="74">
        <v>893485</v>
      </c>
      <c r="H100" s="74"/>
      <c r="I100" s="76">
        <v>510668</v>
      </c>
      <c r="J100" s="77"/>
      <c r="K100" s="74">
        <v>34564</v>
      </c>
      <c r="L100" s="74"/>
    </row>
    <row r="101" spans="2:12" ht="15" hidden="1" customHeight="1" outlineLevel="1" x14ac:dyDescent="0.25">
      <c r="B101" s="73" t="s">
        <v>41</v>
      </c>
      <c r="C101" s="74">
        <v>3583801</v>
      </c>
      <c r="D101" s="74"/>
      <c r="E101" s="76">
        <v>1405505</v>
      </c>
      <c r="F101" s="77"/>
      <c r="G101" s="74">
        <v>1052890</v>
      </c>
      <c r="H101" s="74"/>
      <c r="I101" s="76">
        <v>591995</v>
      </c>
      <c r="J101" s="77"/>
      <c r="K101" s="74">
        <v>37211</v>
      </c>
      <c r="L101" s="74"/>
    </row>
    <row r="102" spans="2:12" ht="15" hidden="1" customHeight="1" outlineLevel="1" x14ac:dyDescent="0.25">
      <c r="B102" s="73" t="s">
        <v>42</v>
      </c>
      <c r="C102" s="74">
        <v>3869924</v>
      </c>
      <c r="D102" s="74"/>
      <c r="E102" s="76">
        <v>1438644</v>
      </c>
      <c r="F102" s="77"/>
      <c r="G102" s="74">
        <v>1173563</v>
      </c>
      <c r="H102" s="74"/>
      <c r="I102" s="76">
        <v>688146</v>
      </c>
      <c r="J102" s="77"/>
      <c r="K102" s="74">
        <v>43839</v>
      </c>
      <c r="L102" s="74"/>
    </row>
    <row r="103" spans="2:12" ht="15" hidden="1" customHeight="1" outlineLevel="1" x14ac:dyDescent="0.25">
      <c r="B103" s="73" t="s">
        <v>43</v>
      </c>
      <c r="C103" s="74">
        <v>3574667</v>
      </c>
      <c r="D103" s="74"/>
      <c r="E103" s="76">
        <v>1323862</v>
      </c>
      <c r="F103" s="77"/>
      <c r="G103" s="74">
        <v>1089149</v>
      </c>
      <c r="H103" s="74"/>
      <c r="I103" s="76">
        <v>632105</v>
      </c>
      <c r="J103" s="77"/>
      <c r="K103" s="74">
        <v>43193</v>
      </c>
      <c r="L103" s="74"/>
    </row>
    <row r="104" spans="2:12" ht="15" hidden="1" customHeight="1" outlineLevel="1" x14ac:dyDescent="0.25">
      <c r="B104" s="73" t="s">
        <v>44</v>
      </c>
      <c r="C104" s="74">
        <v>3762403</v>
      </c>
      <c r="D104" s="74"/>
      <c r="E104" s="76">
        <v>1464283</v>
      </c>
      <c r="F104" s="77"/>
      <c r="G104" s="74">
        <v>1156739</v>
      </c>
      <c r="H104" s="74"/>
      <c r="I104" s="76">
        <v>627555</v>
      </c>
      <c r="J104" s="77"/>
      <c r="K104" s="74">
        <v>33816</v>
      </c>
      <c r="L104" s="74"/>
    </row>
    <row r="105" spans="2:12" collapsed="1" x14ac:dyDescent="0.25">
      <c r="B105" s="33">
        <v>2006</v>
      </c>
      <c r="C105" s="81">
        <v>43888565</v>
      </c>
      <c r="D105" s="81"/>
      <c r="E105" s="81">
        <v>16585387</v>
      </c>
      <c r="F105" s="82"/>
      <c r="G105" s="81">
        <v>13304519</v>
      </c>
      <c r="H105" s="81"/>
      <c r="I105" s="81">
        <v>7492722</v>
      </c>
      <c r="J105" s="82"/>
      <c r="K105" s="81">
        <v>467349</v>
      </c>
      <c r="L105" s="81"/>
    </row>
    <row r="106" spans="2:12" ht="15" customHeight="1" x14ac:dyDescent="0.25">
      <c r="B106" s="218" t="s">
        <v>46</v>
      </c>
      <c r="C106" s="218"/>
      <c r="D106" s="218"/>
      <c r="E106" s="218"/>
      <c r="F106" s="218"/>
      <c r="G106" s="218"/>
      <c r="H106" s="218"/>
      <c r="I106" s="37"/>
      <c r="J106" s="37"/>
      <c r="K106" s="37"/>
      <c r="L106" s="37"/>
    </row>
  </sheetData>
  <mergeCells count="7">
    <mergeCell ref="B106:H106"/>
    <mergeCell ref="B5:L5"/>
    <mergeCell ref="C6:D6"/>
    <mergeCell ref="E6:F6"/>
    <mergeCell ref="G6:H6"/>
    <mergeCell ref="I6:J6"/>
    <mergeCell ref="K6:L6"/>
  </mergeCells>
  <hyperlinks>
    <hyperlink ref="N8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8" customWidth="1"/>
    <col min="2" max="2" width="25.7109375" style="38" customWidth="1"/>
    <col min="3" max="3" width="11.140625" style="38" customWidth="1"/>
    <col min="4" max="4" width="10.7109375" style="38" customWidth="1"/>
    <col min="5" max="5" width="11.140625" style="38" customWidth="1"/>
    <col min="6" max="8" width="10.7109375" style="38" customWidth="1"/>
    <col min="9" max="15" width="11.42578125" style="38"/>
    <col min="16" max="16" width="13.85546875" style="38" customWidth="1"/>
    <col min="17" max="257" width="11.42578125" style="38"/>
    <col min="258" max="258" width="26.85546875" style="38" bestFit="1" customWidth="1"/>
    <col min="259" max="263" width="11.7109375" style="38" customWidth="1"/>
    <col min="264" max="264" width="10.7109375" style="38" customWidth="1"/>
    <col min="265" max="271" width="11.42578125" style="38"/>
    <col min="272" max="272" width="13.85546875" style="38" customWidth="1"/>
    <col min="273" max="513" width="11.42578125" style="38"/>
    <col min="514" max="514" width="26.85546875" style="38" bestFit="1" customWidth="1"/>
    <col min="515" max="519" width="11.7109375" style="38" customWidth="1"/>
    <col min="520" max="520" width="10.7109375" style="38" customWidth="1"/>
    <col min="521" max="527" width="11.42578125" style="38"/>
    <col min="528" max="528" width="13.85546875" style="38" customWidth="1"/>
    <col min="529" max="769" width="11.42578125" style="38"/>
    <col min="770" max="770" width="26.85546875" style="38" bestFit="1" customWidth="1"/>
    <col min="771" max="775" width="11.7109375" style="38" customWidth="1"/>
    <col min="776" max="776" width="10.7109375" style="38" customWidth="1"/>
    <col min="777" max="783" width="11.42578125" style="38"/>
    <col min="784" max="784" width="13.85546875" style="38" customWidth="1"/>
    <col min="785" max="1025" width="11.42578125" style="38"/>
    <col min="1026" max="1026" width="26.85546875" style="38" bestFit="1" customWidth="1"/>
    <col min="1027" max="1031" width="11.7109375" style="38" customWidth="1"/>
    <col min="1032" max="1032" width="10.7109375" style="38" customWidth="1"/>
    <col min="1033" max="1039" width="11.42578125" style="38"/>
    <col min="1040" max="1040" width="13.85546875" style="38" customWidth="1"/>
    <col min="1041" max="1281" width="11.42578125" style="38"/>
    <col min="1282" max="1282" width="26.85546875" style="38" bestFit="1" customWidth="1"/>
    <col min="1283" max="1287" width="11.7109375" style="38" customWidth="1"/>
    <col min="1288" max="1288" width="10.7109375" style="38" customWidth="1"/>
    <col min="1289" max="1295" width="11.42578125" style="38"/>
    <col min="1296" max="1296" width="13.85546875" style="38" customWidth="1"/>
    <col min="1297" max="1537" width="11.42578125" style="38"/>
    <col min="1538" max="1538" width="26.85546875" style="38" bestFit="1" customWidth="1"/>
    <col min="1539" max="1543" width="11.7109375" style="38" customWidth="1"/>
    <col min="1544" max="1544" width="10.7109375" style="38" customWidth="1"/>
    <col min="1545" max="1551" width="11.42578125" style="38"/>
    <col min="1552" max="1552" width="13.85546875" style="38" customWidth="1"/>
    <col min="1553" max="1793" width="11.42578125" style="38"/>
    <col min="1794" max="1794" width="26.85546875" style="38" bestFit="1" customWidth="1"/>
    <col min="1795" max="1799" width="11.7109375" style="38" customWidth="1"/>
    <col min="1800" max="1800" width="10.7109375" style="38" customWidth="1"/>
    <col min="1801" max="1807" width="11.42578125" style="38"/>
    <col min="1808" max="1808" width="13.85546875" style="38" customWidth="1"/>
    <col min="1809" max="2049" width="11.42578125" style="38"/>
    <col min="2050" max="2050" width="26.85546875" style="38" bestFit="1" customWidth="1"/>
    <col min="2051" max="2055" width="11.7109375" style="38" customWidth="1"/>
    <col min="2056" max="2056" width="10.7109375" style="38" customWidth="1"/>
    <col min="2057" max="2063" width="11.42578125" style="38"/>
    <col min="2064" max="2064" width="13.85546875" style="38" customWidth="1"/>
    <col min="2065" max="2305" width="11.42578125" style="38"/>
    <col min="2306" max="2306" width="26.85546875" style="38" bestFit="1" customWidth="1"/>
    <col min="2307" max="2311" width="11.7109375" style="38" customWidth="1"/>
    <col min="2312" max="2312" width="10.7109375" style="38" customWidth="1"/>
    <col min="2313" max="2319" width="11.42578125" style="38"/>
    <col min="2320" max="2320" width="13.85546875" style="38" customWidth="1"/>
    <col min="2321" max="2561" width="11.42578125" style="38"/>
    <col min="2562" max="2562" width="26.85546875" style="38" bestFit="1" customWidth="1"/>
    <col min="2563" max="2567" width="11.7109375" style="38" customWidth="1"/>
    <col min="2568" max="2568" width="10.7109375" style="38" customWidth="1"/>
    <col min="2569" max="2575" width="11.42578125" style="38"/>
    <col min="2576" max="2576" width="13.85546875" style="38" customWidth="1"/>
    <col min="2577" max="2817" width="11.42578125" style="38"/>
    <col min="2818" max="2818" width="26.85546875" style="38" bestFit="1" customWidth="1"/>
    <col min="2819" max="2823" width="11.7109375" style="38" customWidth="1"/>
    <col min="2824" max="2824" width="10.7109375" style="38" customWidth="1"/>
    <col min="2825" max="2831" width="11.42578125" style="38"/>
    <col min="2832" max="2832" width="13.85546875" style="38" customWidth="1"/>
    <col min="2833" max="3073" width="11.42578125" style="38"/>
    <col min="3074" max="3074" width="26.85546875" style="38" bestFit="1" customWidth="1"/>
    <col min="3075" max="3079" width="11.7109375" style="38" customWidth="1"/>
    <col min="3080" max="3080" width="10.7109375" style="38" customWidth="1"/>
    <col min="3081" max="3087" width="11.42578125" style="38"/>
    <col min="3088" max="3088" width="13.85546875" style="38" customWidth="1"/>
    <col min="3089" max="3329" width="11.42578125" style="38"/>
    <col min="3330" max="3330" width="26.85546875" style="38" bestFit="1" customWidth="1"/>
    <col min="3331" max="3335" width="11.7109375" style="38" customWidth="1"/>
    <col min="3336" max="3336" width="10.7109375" style="38" customWidth="1"/>
    <col min="3337" max="3343" width="11.42578125" style="38"/>
    <col min="3344" max="3344" width="13.85546875" style="38" customWidth="1"/>
    <col min="3345" max="3585" width="11.42578125" style="38"/>
    <col min="3586" max="3586" width="26.85546875" style="38" bestFit="1" customWidth="1"/>
    <col min="3587" max="3591" width="11.7109375" style="38" customWidth="1"/>
    <col min="3592" max="3592" width="10.7109375" style="38" customWidth="1"/>
    <col min="3593" max="3599" width="11.42578125" style="38"/>
    <col min="3600" max="3600" width="13.85546875" style="38" customWidth="1"/>
    <col min="3601" max="3841" width="11.42578125" style="38"/>
    <col min="3842" max="3842" width="26.85546875" style="38" bestFit="1" customWidth="1"/>
    <col min="3843" max="3847" width="11.7109375" style="38" customWidth="1"/>
    <col min="3848" max="3848" width="10.7109375" style="38" customWidth="1"/>
    <col min="3849" max="3855" width="11.42578125" style="38"/>
    <col min="3856" max="3856" width="13.85546875" style="38" customWidth="1"/>
    <col min="3857" max="4097" width="11.42578125" style="38"/>
    <col min="4098" max="4098" width="26.85546875" style="38" bestFit="1" customWidth="1"/>
    <col min="4099" max="4103" width="11.7109375" style="38" customWidth="1"/>
    <col min="4104" max="4104" width="10.7109375" style="38" customWidth="1"/>
    <col min="4105" max="4111" width="11.42578125" style="38"/>
    <col min="4112" max="4112" width="13.85546875" style="38" customWidth="1"/>
    <col min="4113" max="4353" width="11.42578125" style="38"/>
    <col min="4354" max="4354" width="26.85546875" style="38" bestFit="1" customWidth="1"/>
    <col min="4355" max="4359" width="11.7109375" style="38" customWidth="1"/>
    <col min="4360" max="4360" width="10.7109375" style="38" customWidth="1"/>
    <col min="4361" max="4367" width="11.42578125" style="38"/>
    <col min="4368" max="4368" width="13.85546875" style="38" customWidth="1"/>
    <col min="4369" max="4609" width="11.42578125" style="38"/>
    <col min="4610" max="4610" width="26.85546875" style="38" bestFit="1" customWidth="1"/>
    <col min="4611" max="4615" width="11.7109375" style="38" customWidth="1"/>
    <col min="4616" max="4616" width="10.7109375" style="38" customWidth="1"/>
    <col min="4617" max="4623" width="11.42578125" style="38"/>
    <col min="4624" max="4624" width="13.85546875" style="38" customWidth="1"/>
    <col min="4625" max="4865" width="11.42578125" style="38"/>
    <col min="4866" max="4866" width="26.85546875" style="38" bestFit="1" customWidth="1"/>
    <col min="4867" max="4871" width="11.7109375" style="38" customWidth="1"/>
    <col min="4872" max="4872" width="10.7109375" style="38" customWidth="1"/>
    <col min="4873" max="4879" width="11.42578125" style="38"/>
    <col min="4880" max="4880" width="13.85546875" style="38" customWidth="1"/>
    <col min="4881" max="5121" width="11.42578125" style="38"/>
    <col min="5122" max="5122" width="26.85546875" style="38" bestFit="1" customWidth="1"/>
    <col min="5123" max="5127" width="11.7109375" style="38" customWidth="1"/>
    <col min="5128" max="5128" width="10.7109375" style="38" customWidth="1"/>
    <col min="5129" max="5135" width="11.42578125" style="38"/>
    <col min="5136" max="5136" width="13.85546875" style="38" customWidth="1"/>
    <col min="5137" max="5377" width="11.42578125" style="38"/>
    <col min="5378" max="5378" width="26.85546875" style="38" bestFit="1" customWidth="1"/>
    <col min="5379" max="5383" width="11.7109375" style="38" customWidth="1"/>
    <col min="5384" max="5384" width="10.7109375" style="38" customWidth="1"/>
    <col min="5385" max="5391" width="11.42578125" style="38"/>
    <col min="5392" max="5392" width="13.85546875" style="38" customWidth="1"/>
    <col min="5393" max="5633" width="11.42578125" style="38"/>
    <col min="5634" max="5634" width="26.85546875" style="38" bestFit="1" customWidth="1"/>
    <col min="5635" max="5639" width="11.7109375" style="38" customWidth="1"/>
    <col min="5640" max="5640" width="10.7109375" style="38" customWidth="1"/>
    <col min="5641" max="5647" width="11.42578125" style="38"/>
    <col min="5648" max="5648" width="13.85546875" style="38" customWidth="1"/>
    <col min="5649" max="5889" width="11.42578125" style="38"/>
    <col min="5890" max="5890" width="26.85546875" style="38" bestFit="1" customWidth="1"/>
    <col min="5891" max="5895" width="11.7109375" style="38" customWidth="1"/>
    <col min="5896" max="5896" width="10.7109375" style="38" customWidth="1"/>
    <col min="5897" max="5903" width="11.42578125" style="38"/>
    <col min="5904" max="5904" width="13.85546875" style="38" customWidth="1"/>
    <col min="5905" max="6145" width="11.42578125" style="38"/>
    <col min="6146" max="6146" width="26.85546875" style="38" bestFit="1" customWidth="1"/>
    <col min="6147" max="6151" width="11.7109375" style="38" customWidth="1"/>
    <col min="6152" max="6152" width="10.7109375" style="38" customWidth="1"/>
    <col min="6153" max="6159" width="11.42578125" style="38"/>
    <col min="6160" max="6160" width="13.85546875" style="38" customWidth="1"/>
    <col min="6161" max="6401" width="11.42578125" style="38"/>
    <col min="6402" max="6402" width="26.85546875" style="38" bestFit="1" customWidth="1"/>
    <col min="6403" max="6407" width="11.7109375" style="38" customWidth="1"/>
    <col min="6408" max="6408" width="10.7109375" style="38" customWidth="1"/>
    <col min="6409" max="6415" width="11.42578125" style="38"/>
    <col min="6416" max="6416" width="13.85546875" style="38" customWidth="1"/>
    <col min="6417" max="6657" width="11.42578125" style="38"/>
    <col min="6658" max="6658" width="26.85546875" style="38" bestFit="1" customWidth="1"/>
    <col min="6659" max="6663" width="11.7109375" style="38" customWidth="1"/>
    <col min="6664" max="6664" width="10.7109375" style="38" customWidth="1"/>
    <col min="6665" max="6671" width="11.42578125" style="38"/>
    <col min="6672" max="6672" width="13.85546875" style="38" customWidth="1"/>
    <col min="6673" max="6913" width="11.42578125" style="38"/>
    <col min="6914" max="6914" width="26.85546875" style="38" bestFit="1" customWidth="1"/>
    <col min="6915" max="6919" width="11.7109375" style="38" customWidth="1"/>
    <col min="6920" max="6920" width="10.7109375" style="38" customWidth="1"/>
    <col min="6921" max="6927" width="11.42578125" style="38"/>
    <col min="6928" max="6928" width="13.85546875" style="38" customWidth="1"/>
    <col min="6929" max="7169" width="11.42578125" style="38"/>
    <col min="7170" max="7170" width="26.85546875" style="38" bestFit="1" customWidth="1"/>
    <col min="7171" max="7175" width="11.7109375" style="38" customWidth="1"/>
    <col min="7176" max="7176" width="10.7109375" style="38" customWidth="1"/>
    <col min="7177" max="7183" width="11.42578125" style="38"/>
    <col min="7184" max="7184" width="13.85546875" style="38" customWidth="1"/>
    <col min="7185" max="7425" width="11.42578125" style="38"/>
    <col min="7426" max="7426" width="26.85546875" style="38" bestFit="1" customWidth="1"/>
    <col min="7427" max="7431" width="11.7109375" style="38" customWidth="1"/>
    <col min="7432" max="7432" width="10.7109375" style="38" customWidth="1"/>
    <col min="7433" max="7439" width="11.42578125" style="38"/>
    <col min="7440" max="7440" width="13.85546875" style="38" customWidth="1"/>
    <col min="7441" max="7681" width="11.42578125" style="38"/>
    <col min="7682" max="7682" width="26.85546875" style="38" bestFit="1" customWidth="1"/>
    <col min="7683" max="7687" width="11.7109375" style="38" customWidth="1"/>
    <col min="7688" max="7688" width="10.7109375" style="38" customWidth="1"/>
    <col min="7689" max="7695" width="11.42578125" style="38"/>
    <col min="7696" max="7696" width="13.85546875" style="38" customWidth="1"/>
    <col min="7697" max="7937" width="11.42578125" style="38"/>
    <col min="7938" max="7938" width="26.85546875" style="38" bestFit="1" customWidth="1"/>
    <col min="7939" max="7943" width="11.7109375" style="38" customWidth="1"/>
    <col min="7944" max="7944" width="10.7109375" style="38" customWidth="1"/>
    <col min="7945" max="7951" width="11.42578125" style="38"/>
    <col min="7952" max="7952" width="13.85546875" style="38" customWidth="1"/>
    <col min="7953" max="8193" width="11.42578125" style="38"/>
    <col min="8194" max="8194" width="26.85546875" style="38" bestFit="1" customWidth="1"/>
    <col min="8195" max="8199" width="11.7109375" style="38" customWidth="1"/>
    <col min="8200" max="8200" width="10.7109375" style="38" customWidth="1"/>
    <col min="8201" max="8207" width="11.42578125" style="38"/>
    <col min="8208" max="8208" width="13.85546875" style="38" customWidth="1"/>
    <col min="8209" max="8449" width="11.42578125" style="38"/>
    <col min="8450" max="8450" width="26.85546875" style="38" bestFit="1" customWidth="1"/>
    <col min="8451" max="8455" width="11.7109375" style="38" customWidth="1"/>
    <col min="8456" max="8456" width="10.7109375" style="38" customWidth="1"/>
    <col min="8457" max="8463" width="11.42578125" style="38"/>
    <col min="8464" max="8464" width="13.85546875" style="38" customWidth="1"/>
    <col min="8465" max="8705" width="11.42578125" style="38"/>
    <col min="8706" max="8706" width="26.85546875" style="38" bestFit="1" customWidth="1"/>
    <col min="8707" max="8711" width="11.7109375" style="38" customWidth="1"/>
    <col min="8712" max="8712" width="10.7109375" style="38" customWidth="1"/>
    <col min="8713" max="8719" width="11.42578125" style="38"/>
    <col min="8720" max="8720" width="13.85546875" style="38" customWidth="1"/>
    <col min="8721" max="8961" width="11.42578125" style="38"/>
    <col min="8962" max="8962" width="26.85546875" style="38" bestFit="1" customWidth="1"/>
    <col min="8963" max="8967" width="11.7109375" style="38" customWidth="1"/>
    <col min="8968" max="8968" width="10.7109375" style="38" customWidth="1"/>
    <col min="8969" max="8975" width="11.42578125" style="38"/>
    <col min="8976" max="8976" width="13.85546875" style="38" customWidth="1"/>
    <col min="8977" max="9217" width="11.42578125" style="38"/>
    <col min="9218" max="9218" width="26.85546875" style="38" bestFit="1" customWidth="1"/>
    <col min="9219" max="9223" width="11.7109375" style="38" customWidth="1"/>
    <col min="9224" max="9224" width="10.7109375" style="38" customWidth="1"/>
    <col min="9225" max="9231" width="11.42578125" style="38"/>
    <col min="9232" max="9232" width="13.85546875" style="38" customWidth="1"/>
    <col min="9233" max="9473" width="11.42578125" style="38"/>
    <col min="9474" max="9474" width="26.85546875" style="38" bestFit="1" customWidth="1"/>
    <col min="9475" max="9479" width="11.7109375" style="38" customWidth="1"/>
    <col min="9480" max="9480" width="10.7109375" style="38" customWidth="1"/>
    <col min="9481" max="9487" width="11.42578125" style="38"/>
    <col min="9488" max="9488" width="13.85546875" style="38" customWidth="1"/>
    <col min="9489" max="9729" width="11.42578125" style="38"/>
    <col min="9730" max="9730" width="26.85546875" style="38" bestFit="1" customWidth="1"/>
    <col min="9731" max="9735" width="11.7109375" style="38" customWidth="1"/>
    <col min="9736" max="9736" width="10.7109375" style="38" customWidth="1"/>
    <col min="9737" max="9743" width="11.42578125" style="38"/>
    <col min="9744" max="9744" width="13.85546875" style="38" customWidth="1"/>
    <col min="9745" max="9985" width="11.42578125" style="38"/>
    <col min="9986" max="9986" width="26.85546875" style="38" bestFit="1" customWidth="1"/>
    <col min="9987" max="9991" width="11.7109375" style="38" customWidth="1"/>
    <col min="9992" max="9992" width="10.7109375" style="38" customWidth="1"/>
    <col min="9993" max="9999" width="11.42578125" style="38"/>
    <col min="10000" max="10000" width="13.85546875" style="38" customWidth="1"/>
    <col min="10001" max="10241" width="11.42578125" style="38"/>
    <col min="10242" max="10242" width="26.85546875" style="38" bestFit="1" customWidth="1"/>
    <col min="10243" max="10247" width="11.7109375" style="38" customWidth="1"/>
    <col min="10248" max="10248" width="10.7109375" style="38" customWidth="1"/>
    <col min="10249" max="10255" width="11.42578125" style="38"/>
    <col min="10256" max="10256" width="13.85546875" style="38" customWidth="1"/>
    <col min="10257" max="10497" width="11.42578125" style="38"/>
    <col min="10498" max="10498" width="26.85546875" style="38" bestFit="1" customWidth="1"/>
    <col min="10499" max="10503" width="11.7109375" style="38" customWidth="1"/>
    <col min="10504" max="10504" width="10.7109375" style="38" customWidth="1"/>
    <col min="10505" max="10511" width="11.42578125" style="38"/>
    <col min="10512" max="10512" width="13.85546875" style="38" customWidth="1"/>
    <col min="10513" max="10753" width="11.42578125" style="38"/>
    <col min="10754" max="10754" width="26.85546875" style="38" bestFit="1" customWidth="1"/>
    <col min="10755" max="10759" width="11.7109375" style="38" customWidth="1"/>
    <col min="10760" max="10760" width="10.7109375" style="38" customWidth="1"/>
    <col min="10761" max="10767" width="11.42578125" style="38"/>
    <col min="10768" max="10768" width="13.85546875" style="38" customWidth="1"/>
    <col min="10769" max="11009" width="11.42578125" style="38"/>
    <col min="11010" max="11010" width="26.85546875" style="38" bestFit="1" customWidth="1"/>
    <col min="11011" max="11015" width="11.7109375" style="38" customWidth="1"/>
    <col min="11016" max="11016" width="10.7109375" style="38" customWidth="1"/>
    <col min="11017" max="11023" width="11.42578125" style="38"/>
    <col min="11024" max="11024" width="13.85546875" style="38" customWidth="1"/>
    <col min="11025" max="11265" width="11.42578125" style="38"/>
    <col min="11266" max="11266" width="26.85546875" style="38" bestFit="1" customWidth="1"/>
    <col min="11267" max="11271" width="11.7109375" style="38" customWidth="1"/>
    <col min="11272" max="11272" width="10.7109375" style="38" customWidth="1"/>
    <col min="11273" max="11279" width="11.42578125" style="38"/>
    <col min="11280" max="11280" width="13.85546875" style="38" customWidth="1"/>
    <col min="11281" max="11521" width="11.42578125" style="38"/>
    <col min="11522" max="11522" width="26.85546875" style="38" bestFit="1" customWidth="1"/>
    <col min="11523" max="11527" width="11.7109375" style="38" customWidth="1"/>
    <col min="11528" max="11528" width="10.7109375" style="38" customWidth="1"/>
    <col min="11529" max="11535" width="11.42578125" style="38"/>
    <col min="11536" max="11536" width="13.85546875" style="38" customWidth="1"/>
    <col min="11537" max="11777" width="11.42578125" style="38"/>
    <col min="11778" max="11778" width="26.85546875" style="38" bestFit="1" customWidth="1"/>
    <col min="11779" max="11783" width="11.7109375" style="38" customWidth="1"/>
    <col min="11784" max="11784" width="10.7109375" style="38" customWidth="1"/>
    <col min="11785" max="11791" width="11.42578125" style="38"/>
    <col min="11792" max="11792" width="13.85546875" style="38" customWidth="1"/>
    <col min="11793" max="12033" width="11.42578125" style="38"/>
    <col min="12034" max="12034" width="26.85546875" style="38" bestFit="1" customWidth="1"/>
    <col min="12035" max="12039" width="11.7109375" style="38" customWidth="1"/>
    <col min="12040" max="12040" width="10.7109375" style="38" customWidth="1"/>
    <col min="12041" max="12047" width="11.42578125" style="38"/>
    <col min="12048" max="12048" width="13.85546875" style="38" customWidth="1"/>
    <col min="12049" max="12289" width="11.42578125" style="38"/>
    <col min="12290" max="12290" width="26.85546875" style="38" bestFit="1" customWidth="1"/>
    <col min="12291" max="12295" width="11.7109375" style="38" customWidth="1"/>
    <col min="12296" max="12296" width="10.7109375" style="38" customWidth="1"/>
    <col min="12297" max="12303" width="11.42578125" style="38"/>
    <col min="12304" max="12304" width="13.85546875" style="38" customWidth="1"/>
    <col min="12305" max="12545" width="11.42578125" style="38"/>
    <col min="12546" max="12546" width="26.85546875" style="38" bestFit="1" customWidth="1"/>
    <col min="12547" max="12551" width="11.7109375" style="38" customWidth="1"/>
    <col min="12552" max="12552" width="10.7109375" style="38" customWidth="1"/>
    <col min="12553" max="12559" width="11.42578125" style="38"/>
    <col min="12560" max="12560" width="13.85546875" style="38" customWidth="1"/>
    <col min="12561" max="12801" width="11.42578125" style="38"/>
    <col min="12802" max="12802" width="26.85546875" style="38" bestFit="1" customWidth="1"/>
    <col min="12803" max="12807" width="11.7109375" style="38" customWidth="1"/>
    <col min="12808" max="12808" width="10.7109375" style="38" customWidth="1"/>
    <col min="12809" max="12815" width="11.42578125" style="38"/>
    <col min="12816" max="12816" width="13.85546875" style="38" customWidth="1"/>
    <col min="12817" max="13057" width="11.42578125" style="38"/>
    <col min="13058" max="13058" width="26.85546875" style="38" bestFit="1" customWidth="1"/>
    <col min="13059" max="13063" width="11.7109375" style="38" customWidth="1"/>
    <col min="13064" max="13064" width="10.7109375" style="38" customWidth="1"/>
    <col min="13065" max="13071" width="11.42578125" style="38"/>
    <col min="13072" max="13072" width="13.85546875" style="38" customWidth="1"/>
    <col min="13073" max="13313" width="11.42578125" style="38"/>
    <col min="13314" max="13314" width="26.85546875" style="38" bestFit="1" customWidth="1"/>
    <col min="13315" max="13319" width="11.7109375" style="38" customWidth="1"/>
    <col min="13320" max="13320" width="10.7109375" style="38" customWidth="1"/>
    <col min="13321" max="13327" width="11.42578125" style="38"/>
    <col min="13328" max="13328" width="13.85546875" style="38" customWidth="1"/>
    <col min="13329" max="13569" width="11.42578125" style="38"/>
    <col min="13570" max="13570" width="26.85546875" style="38" bestFit="1" customWidth="1"/>
    <col min="13571" max="13575" width="11.7109375" style="38" customWidth="1"/>
    <col min="13576" max="13576" width="10.7109375" style="38" customWidth="1"/>
    <col min="13577" max="13583" width="11.42578125" style="38"/>
    <col min="13584" max="13584" width="13.85546875" style="38" customWidth="1"/>
    <col min="13585" max="13825" width="11.42578125" style="38"/>
    <col min="13826" max="13826" width="26.85546875" style="38" bestFit="1" customWidth="1"/>
    <col min="13827" max="13831" width="11.7109375" style="38" customWidth="1"/>
    <col min="13832" max="13832" width="10.7109375" style="38" customWidth="1"/>
    <col min="13833" max="13839" width="11.42578125" style="38"/>
    <col min="13840" max="13840" width="13.85546875" style="38" customWidth="1"/>
    <col min="13841" max="14081" width="11.42578125" style="38"/>
    <col min="14082" max="14082" width="26.85546875" style="38" bestFit="1" customWidth="1"/>
    <col min="14083" max="14087" width="11.7109375" style="38" customWidth="1"/>
    <col min="14088" max="14088" width="10.7109375" style="38" customWidth="1"/>
    <col min="14089" max="14095" width="11.42578125" style="38"/>
    <col min="14096" max="14096" width="13.85546875" style="38" customWidth="1"/>
    <col min="14097" max="14337" width="11.42578125" style="38"/>
    <col min="14338" max="14338" width="26.85546875" style="38" bestFit="1" customWidth="1"/>
    <col min="14339" max="14343" width="11.7109375" style="38" customWidth="1"/>
    <col min="14344" max="14344" width="10.7109375" style="38" customWidth="1"/>
    <col min="14345" max="14351" width="11.42578125" style="38"/>
    <col min="14352" max="14352" width="13.85546875" style="38" customWidth="1"/>
    <col min="14353" max="14593" width="11.42578125" style="38"/>
    <col min="14594" max="14594" width="26.85546875" style="38" bestFit="1" customWidth="1"/>
    <col min="14595" max="14599" width="11.7109375" style="38" customWidth="1"/>
    <col min="14600" max="14600" width="10.7109375" style="38" customWidth="1"/>
    <col min="14601" max="14607" width="11.42578125" style="38"/>
    <col min="14608" max="14608" width="13.85546875" style="38" customWidth="1"/>
    <col min="14609" max="14849" width="11.42578125" style="38"/>
    <col min="14850" max="14850" width="26.85546875" style="38" bestFit="1" customWidth="1"/>
    <col min="14851" max="14855" width="11.7109375" style="38" customWidth="1"/>
    <col min="14856" max="14856" width="10.7109375" style="38" customWidth="1"/>
    <col min="14857" max="14863" width="11.42578125" style="38"/>
    <col min="14864" max="14864" width="13.85546875" style="38" customWidth="1"/>
    <col min="14865" max="15105" width="11.42578125" style="38"/>
    <col min="15106" max="15106" width="26.85546875" style="38" bestFit="1" customWidth="1"/>
    <col min="15107" max="15111" width="11.7109375" style="38" customWidth="1"/>
    <col min="15112" max="15112" width="10.7109375" style="38" customWidth="1"/>
    <col min="15113" max="15119" width="11.42578125" style="38"/>
    <col min="15120" max="15120" width="13.85546875" style="38" customWidth="1"/>
    <col min="15121" max="15361" width="11.42578125" style="38"/>
    <col min="15362" max="15362" width="26.85546875" style="38" bestFit="1" customWidth="1"/>
    <col min="15363" max="15367" width="11.7109375" style="38" customWidth="1"/>
    <col min="15368" max="15368" width="10.7109375" style="38" customWidth="1"/>
    <col min="15369" max="15375" width="11.42578125" style="38"/>
    <col min="15376" max="15376" width="13.85546875" style="38" customWidth="1"/>
    <col min="15377" max="15617" width="11.42578125" style="38"/>
    <col min="15618" max="15618" width="26.85546875" style="38" bestFit="1" customWidth="1"/>
    <col min="15619" max="15623" width="11.7109375" style="38" customWidth="1"/>
    <col min="15624" max="15624" width="10.7109375" style="38" customWidth="1"/>
    <col min="15625" max="15631" width="11.42578125" style="38"/>
    <col min="15632" max="15632" width="13.85546875" style="38" customWidth="1"/>
    <col min="15633" max="15873" width="11.42578125" style="38"/>
    <col min="15874" max="15874" width="26.85546875" style="38" bestFit="1" customWidth="1"/>
    <col min="15875" max="15879" width="11.7109375" style="38" customWidth="1"/>
    <col min="15880" max="15880" width="10.7109375" style="38" customWidth="1"/>
    <col min="15881" max="15887" width="11.42578125" style="38"/>
    <col min="15888" max="15888" width="13.85546875" style="38" customWidth="1"/>
    <col min="15889" max="16129" width="11.42578125" style="38"/>
    <col min="16130" max="16130" width="26.85546875" style="38" bestFit="1" customWidth="1"/>
    <col min="16131" max="16135" width="11.7109375" style="38" customWidth="1"/>
    <col min="16136" max="16136" width="10.7109375" style="38" customWidth="1"/>
    <col min="16137" max="16143" width="11.42578125" style="38"/>
    <col min="16144" max="16144" width="13.85546875" style="38" customWidth="1"/>
    <col min="16145" max="16384" width="11.42578125" style="38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222" t="s">
        <v>82</v>
      </c>
      <c r="C5" s="222"/>
      <c r="D5" s="222"/>
      <c r="E5" s="222"/>
      <c r="F5" s="222"/>
      <c r="G5" s="222"/>
    </row>
    <row r="6" spans="2:7" ht="48" customHeight="1" x14ac:dyDescent="0.25">
      <c r="B6" s="39" t="s">
        <v>48</v>
      </c>
      <c r="C6" s="40" t="str">
        <f>actualizaciones!A3</f>
        <v>I semestre 2012</v>
      </c>
      <c r="D6" s="41" t="s">
        <v>49</v>
      </c>
      <c r="E6" s="40" t="str">
        <f>actualizaciones!A2</f>
        <v>I semestre 2013</v>
      </c>
      <c r="F6" s="41" t="s">
        <v>49</v>
      </c>
      <c r="G6" s="42" t="s">
        <v>50</v>
      </c>
    </row>
    <row r="7" spans="2:7" ht="15" customHeight="1" x14ac:dyDescent="0.25">
      <c r="B7" s="43" t="s">
        <v>51</v>
      </c>
      <c r="C7" s="44"/>
      <c r="D7" s="44"/>
      <c r="E7" s="44"/>
      <c r="F7" s="44"/>
      <c r="G7" s="44"/>
    </row>
    <row r="8" spans="2:7" ht="15" customHeight="1" x14ac:dyDescent="0.25">
      <c r="B8" s="45" t="s">
        <v>83</v>
      </c>
      <c r="C8" s="46">
        <v>18805690</v>
      </c>
      <c r="D8" s="47">
        <f>C8/C8</f>
        <v>1</v>
      </c>
      <c r="E8" s="46">
        <v>18395098</v>
      </c>
      <c r="F8" s="47">
        <f>E8/E8</f>
        <v>1</v>
      </c>
      <c r="G8" s="47">
        <f>(E8-C8)/C8</f>
        <v>-2.1833391914893842E-2</v>
      </c>
    </row>
    <row r="9" spans="2:7" ht="15" customHeight="1" x14ac:dyDescent="0.25">
      <c r="B9" s="45" t="s">
        <v>84</v>
      </c>
      <c r="C9" s="46">
        <v>11562676</v>
      </c>
      <c r="D9" s="47">
        <f>C9/C8</f>
        <v>0.61484986724762558</v>
      </c>
      <c r="E9" s="46">
        <v>11344879</v>
      </c>
      <c r="F9" s="47">
        <f>E9/E8</f>
        <v>0.61673381680271555</v>
      </c>
      <c r="G9" s="47">
        <f>(E9-C9)/C9</f>
        <v>-1.8836210579627068E-2</v>
      </c>
    </row>
    <row r="10" spans="2:7" ht="15" customHeight="1" x14ac:dyDescent="0.2">
      <c r="B10" s="48" t="s">
        <v>85</v>
      </c>
      <c r="C10" s="46">
        <v>7243014</v>
      </c>
      <c r="D10" s="47">
        <f>C10/C8</f>
        <v>0.38515013275237442</v>
      </c>
      <c r="E10" s="46">
        <v>7050219</v>
      </c>
      <c r="F10" s="47">
        <f>E10/E8</f>
        <v>0.38326618319728439</v>
      </c>
      <c r="G10" s="47">
        <f>(E10-C10)/C10</f>
        <v>-2.6618062591070513E-2</v>
      </c>
    </row>
    <row r="11" spans="2:7" ht="15" customHeight="1" x14ac:dyDescent="0.25">
      <c r="B11" s="43" t="s">
        <v>55</v>
      </c>
      <c r="C11" s="49"/>
      <c r="D11" s="44"/>
      <c r="E11" s="49"/>
      <c r="F11" s="44"/>
      <c r="G11" s="50"/>
    </row>
    <row r="12" spans="2:7" ht="15" customHeight="1" x14ac:dyDescent="0.25">
      <c r="B12" s="51" t="s">
        <v>83</v>
      </c>
      <c r="C12" s="52">
        <v>7151721</v>
      </c>
      <c r="D12" s="53">
        <f>C12/C12</f>
        <v>1</v>
      </c>
      <c r="E12" s="52">
        <v>6934970</v>
      </c>
      <c r="F12" s="53">
        <f>E12/E12</f>
        <v>1</v>
      </c>
      <c r="G12" s="54">
        <f>(E12-C12)/C12</f>
        <v>-3.030753017350649E-2</v>
      </c>
    </row>
    <row r="13" spans="2:7" ht="15" customHeight="1" x14ac:dyDescent="0.25">
      <c r="B13" s="51" t="s">
        <v>84</v>
      </c>
      <c r="C13" s="52">
        <v>4810384</v>
      </c>
      <c r="D13" s="53">
        <f>C13/C12</f>
        <v>0.67261908007876703</v>
      </c>
      <c r="E13" s="52">
        <v>4690736</v>
      </c>
      <c r="F13" s="53">
        <f>E13/E12</f>
        <v>0.67638879476046765</v>
      </c>
      <c r="G13" s="54">
        <f>(E13-C13)/C13</f>
        <v>-2.4872858383031375E-2</v>
      </c>
    </row>
    <row r="14" spans="2:7" ht="15" customHeight="1" x14ac:dyDescent="0.25">
      <c r="B14" s="51" t="s">
        <v>85</v>
      </c>
      <c r="C14" s="52">
        <v>2341337</v>
      </c>
      <c r="D14" s="53">
        <f>C14/C12</f>
        <v>0.32738091992123297</v>
      </c>
      <c r="E14" s="52">
        <v>2244234</v>
      </c>
      <c r="F14" s="53">
        <f>E14/E13</f>
        <v>0.47843963079567897</v>
      </c>
      <c r="G14" s="54">
        <f>(E14-C14)/C14</f>
        <v>-4.1473312043503352E-2</v>
      </c>
    </row>
    <row r="15" spans="2:7" ht="15" customHeight="1" x14ac:dyDescent="0.25">
      <c r="B15" s="43" t="s">
        <v>56</v>
      </c>
      <c r="C15" s="49"/>
      <c r="D15" s="44"/>
      <c r="E15" s="49"/>
      <c r="F15" s="44"/>
      <c r="G15" s="50"/>
    </row>
    <row r="16" spans="2:7" ht="15" customHeight="1" x14ac:dyDescent="0.25">
      <c r="B16" s="51" t="s">
        <v>83</v>
      </c>
      <c r="C16" s="52">
        <v>5756191</v>
      </c>
      <c r="D16" s="53">
        <f>C16/C16</f>
        <v>1</v>
      </c>
      <c r="E16" s="52">
        <v>5604509</v>
      </c>
      <c r="F16" s="53">
        <f>E16/E16</f>
        <v>1</v>
      </c>
      <c r="G16" s="54">
        <f>(E16-C16)/C16</f>
        <v>-2.6351106139459235E-2</v>
      </c>
    </row>
    <row r="17" spans="2:12" ht="15" customHeight="1" x14ac:dyDescent="0.25">
      <c r="B17" s="51" t="s">
        <v>84</v>
      </c>
      <c r="C17" s="52">
        <v>2772169</v>
      </c>
      <c r="D17" s="53">
        <f>C17/C16</f>
        <v>0.48159781355413678</v>
      </c>
      <c r="E17" s="52">
        <v>2761060</v>
      </c>
      <c r="F17" s="53">
        <f>E17/E16</f>
        <v>0.4926497575434351</v>
      </c>
      <c r="G17" s="54">
        <f>(E17-C17)/C17</f>
        <v>-4.0073314433571689E-3</v>
      </c>
    </row>
    <row r="18" spans="2:12" ht="15" customHeight="1" x14ac:dyDescent="0.25">
      <c r="B18" s="51" t="s">
        <v>85</v>
      </c>
      <c r="C18" s="52">
        <v>2984022</v>
      </c>
      <c r="D18" s="53">
        <f>C18/C16</f>
        <v>0.51840218644586322</v>
      </c>
      <c r="E18" s="52">
        <v>2843449</v>
      </c>
      <c r="F18" s="53">
        <f>E18/E16</f>
        <v>0.5073502424565649</v>
      </c>
      <c r="G18" s="54">
        <f>(E18-C18)/C18</f>
        <v>-4.7108566893943812E-2</v>
      </c>
    </row>
    <row r="19" spans="2:12" ht="15" customHeight="1" x14ac:dyDescent="0.25">
      <c r="B19" s="43" t="s">
        <v>57</v>
      </c>
      <c r="C19" s="49"/>
      <c r="D19" s="44"/>
      <c r="E19" s="49"/>
      <c r="F19" s="44"/>
      <c r="G19" s="50"/>
    </row>
    <row r="20" spans="2:12" ht="15" customHeight="1" x14ac:dyDescent="0.25">
      <c r="B20" s="51" t="s">
        <v>83</v>
      </c>
      <c r="C20" s="52">
        <v>2755346</v>
      </c>
      <c r="D20" s="53">
        <f>C20/C20</f>
        <v>1</v>
      </c>
      <c r="E20" s="52">
        <v>2669023</v>
      </c>
      <c r="F20" s="53">
        <f>E20/E20</f>
        <v>1</v>
      </c>
      <c r="G20" s="54">
        <f>(E20-C20)/C20</f>
        <v>-3.132927770232849E-2</v>
      </c>
    </row>
    <row r="21" spans="2:12" ht="15" customHeight="1" x14ac:dyDescent="0.25">
      <c r="B21" s="51" t="s">
        <v>84</v>
      </c>
      <c r="C21" s="52">
        <v>2037676</v>
      </c>
      <c r="D21" s="53">
        <f>C21/C20</f>
        <v>0.73953543402534561</v>
      </c>
      <c r="E21" s="52">
        <v>1951674</v>
      </c>
      <c r="F21" s="53">
        <f>E21/E20</f>
        <v>0.73123161546378579</v>
      </c>
      <c r="G21" s="54">
        <f>(E21-C21)/C21</f>
        <v>-4.2205924788828057E-2</v>
      </c>
    </row>
    <row r="22" spans="2:12" ht="15" customHeight="1" x14ac:dyDescent="0.2">
      <c r="B22" s="55" t="s">
        <v>85</v>
      </c>
      <c r="C22" s="52">
        <v>717670</v>
      </c>
      <c r="D22" s="53">
        <f>C22/C20</f>
        <v>0.26046456597465434</v>
      </c>
      <c r="E22" s="52">
        <v>717349</v>
      </c>
      <c r="F22" s="53">
        <f>E22/E20</f>
        <v>0.26876838453621421</v>
      </c>
      <c r="G22" s="54">
        <f>(E22-C22)/C22</f>
        <v>-4.4728078364708016E-4</v>
      </c>
    </row>
    <row r="23" spans="2:12" ht="15" customHeight="1" x14ac:dyDescent="0.25">
      <c r="B23" s="43" t="s">
        <v>58</v>
      </c>
      <c r="C23" s="49"/>
      <c r="D23" s="44"/>
      <c r="E23" s="49"/>
      <c r="F23" s="44"/>
      <c r="G23" s="50"/>
    </row>
    <row r="24" spans="2:12" ht="15" customHeight="1" x14ac:dyDescent="0.25">
      <c r="B24" s="51" t="s">
        <v>83</v>
      </c>
      <c r="C24" s="52">
        <v>193881</v>
      </c>
      <c r="D24" s="53">
        <f>C24/C24</f>
        <v>1</v>
      </c>
      <c r="E24" s="52">
        <v>191925</v>
      </c>
      <c r="F24" s="53">
        <f>E24/E24</f>
        <v>1</v>
      </c>
      <c r="G24" s="54">
        <f>(E24-C24)/C24</f>
        <v>-1.0088662633264734E-2</v>
      </c>
    </row>
    <row r="25" spans="2:12" ht="15" customHeight="1" x14ac:dyDescent="0.25">
      <c r="B25" s="51" t="s">
        <v>84</v>
      </c>
      <c r="C25" s="52">
        <v>193881</v>
      </c>
      <c r="D25" s="53">
        <f>C25/C24</f>
        <v>1</v>
      </c>
      <c r="E25" s="52">
        <v>191925</v>
      </c>
      <c r="F25" s="53">
        <f>E25/E24</f>
        <v>1</v>
      </c>
      <c r="G25" s="54">
        <f>(E25-C25)/C25</f>
        <v>-1.0088662633264734E-2</v>
      </c>
    </row>
    <row r="26" spans="2:12" ht="15" customHeight="1" x14ac:dyDescent="0.2">
      <c r="B26" s="55" t="s">
        <v>85</v>
      </c>
      <c r="C26" s="83" t="s">
        <v>86</v>
      </c>
      <c r="D26" s="84" t="str">
        <f>IFERROR(C26/C24,"-")</f>
        <v>-</v>
      </c>
      <c r="E26" s="83" t="s">
        <v>86</v>
      </c>
      <c r="F26" s="84" t="str">
        <f>IFERROR(E26/E24,"-")</f>
        <v>-</v>
      </c>
      <c r="G26" s="85" t="str">
        <f>IFERROR((E26-C26)/C26,"-")</f>
        <v>-</v>
      </c>
    </row>
    <row r="27" spans="2:12" ht="15" customHeight="1" x14ac:dyDescent="0.25">
      <c r="B27" s="223" t="s">
        <v>59</v>
      </c>
      <c r="C27" s="223"/>
      <c r="D27" s="223"/>
      <c r="E27" s="223"/>
      <c r="F27" s="223"/>
      <c r="G27" s="223"/>
    </row>
    <row r="28" spans="2:12" ht="15" customHeight="1" thickBot="1" x14ac:dyDescent="0.3"/>
    <row r="29" spans="2:12" ht="30" customHeight="1" thickBot="1" x14ac:dyDescent="0.3">
      <c r="B29" s="56"/>
      <c r="C29" s="56"/>
      <c r="D29" s="56"/>
      <c r="E29" s="56"/>
      <c r="F29" s="56"/>
      <c r="G29" s="36" t="s">
        <v>45</v>
      </c>
      <c r="H29" s="56"/>
      <c r="I29" s="56"/>
      <c r="J29" s="56"/>
      <c r="K29" s="56"/>
      <c r="L29" s="56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38" customWidth="1"/>
    <col min="2" max="8" width="11.42578125" style="38"/>
    <col min="9" max="9" width="12.85546875" style="38" customWidth="1"/>
    <col min="10" max="33" width="11.42578125" style="38"/>
    <col min="34" max="34" width="13.85546875" style="38" customWidth="1"/>
    <col min="35" max="264" width="11.42578125" style="38"/>
    <col min="265" max="265" width="12.85546875" style="38" customWidth="1"/>
    <col min="266" max="289" width="11.42578125" style="38"/>
    <col min="290" max="290" width="13.85546875" style="38" customWidth="1"/>
    <col min="291" max="520" width="11.42578125" style="38"/>
    <col min="521" max="521" width="12.85546875" style="38" customWidth="1"/>
    <col min="522" max="545" width="11.42578125" style="38"/>
    <col min="546" max="546" width="13.85546875" style="38" customWidth="1"/>
    <col min="547" max="776" width="11.42578125" style="38"/>
    <col min="777" max="777" width="12.85546875" style="38" customWidth="1"/>
    <col min="778" max="801" width="11.42578125" style="38"/>
    <col min="802" max="802" width="13.85546875" style="38" customWidth="1"/>
    <col min="803" max="1032" width="11.42578125" style="38"/>
    <col min="1033" max="1033" width="12.85546875" style="38" customWidth="1"/>
    <col min="1034" max="1057" width="11.42578125" style="38"/>
    <col min="1058" max="1058" width="13.85546875" style="38" customWidth="1"/>
    <col min="1059" max="1288" width="11.42578125" style="38"/>
    <col min="1289" max="1289" width="12.85546875" style="38" customWidth="1"/>
    <col min="1290" max="1313" width="11.42578125" style="38"/>
    <col min="1314" max="1314" width="13.85546875" style="38" customWidth="1"/>
    <col min="1315" max="1544" width="11.42578125" style="38"/>
    <col min="1545" max="1545" width="12.85546875" style="38" customWidth="1"/>
    <col min="1546" max="1569" width="11.42578125" style="38"/>
    <col min="1570" max="1570" width="13.85546875" style="38" customWidth="1"/>
    <col min="1571" max="1800" width="11.42578125" style="38"/>
    <col min="1801" max="1801" width="12.85546875" style="38" customWidth="1"/>
    <col min="1802" max="1825" width="11.42578125" style="38"/>
    <col min="1826" max="1826" width="13.85546875" style="38" customWidth="1"/>
    <col min="1827" max="2056" width="11.42578125" style="38"/>
    <col min="2057" max="2057" width="12.85546875" style="38" customWidth="1"/>
    <col min="2058" max="2081" width="11.42578125" style="38"/>
    <col min="2082" max="2082" width="13.85546875" style="38" customWidth="1"/>
    <col min="2083" max="2312" width="11.42578125" style="38"/>
    <col min="2313" max="2313" width="12.85546875" style="38" customWidth="1"/>
    <col min="2314" max="2337" width="11.42578125" style="38"/>
    <col min="2338" max="2338" width="13.85546875" style="38" customWidth="1"/>
    <col min="2339" max="2568" width="11.42578125" style="38"/>
    <col min="2569" max="2569" width="12.85546875" style="38" customWidth="1"/>
    <col min="2570" max="2593" width="11.42578125" style="38"/>
    <col min="2594" max="2594" width="13.85546875" style="38" customWidth="1"/>
    <col min="2595" max="2824" width="11.42578125" style="38"/>
    <col min="2825" max="2825" width="12.85546875" style="38" customWidth="1"/>
    <col min="2826" max="2849" width="11.42578125" style="38"/>
    <col min="2850" max="2850" width="13.85546875" style="38" customWidth="1"/>
    <col min="2851" max="3080" width="11.42578125" style="38"/>
    <col min="3081" max="3081" width="12.85546875" style="38" customWidth="1"/>
    <col min="3082" max="3105" width="11.42578125" style="38"/>
    <col min="3106" max="3106" width="13.85546875" style="38" customWidth="1"/>
    <col min="3107" max="3336" width="11.42578125" style="38"/>
    <col min="3337" max="3337" width="12.85546875" style="38" customWidth="1"/>
    <col min="3338" max="3361" width="11.42578125" style="38"/>
    <col min="3362" max="3362" width="13.85546875" style="38" customWidth="1"/>
    <col min="3363" max="3592" width="11.42578125" style="38"/>
    <col min="3593" max="3593" width="12.85546875" style="38" customWidth="1"/>
    <col min="3594" max="3617" width="11.42578125" style="38"/>
    <col min="3618" max="3618" width="13.85546875" style="38" customWidth="1"/>
    <col min="3619" max="3848" width="11.42578125" style="38"/>
    <col min="3849" max="3849" width="12.85546875" style="38" customWidth="1"/>
    <col min="3850" max="3873" width="11.42578125" style="38"/>
    <col min="3874" max="3874" width="13.85546875" style="38" customWidth="1"/>
    <col min="3875" max="4104" width="11.42578125" style="38"/>
    <col min="4105" max="4105" width="12.85546875" style="38" customWidth="1"/>
    <col min="4106" max="4129" width="11.42578125" style="38"/>
    <col min="4130" max="4130" width="13.85546875" style="38" customWidth="1"/>
    <col min="4131" max="4360" width="11.42578125" style="38"/>
    <col min="4361" max="4361" width="12.85546875" style="38" customWidth="1"/>
    <col min="4362" max="4385" width="11.42578125" style="38"/>
    <col min="4386" max="4386" width="13.85546875" style="38" customWidth="1"/>
    <col min="4387" max="4616" width="11.42578125" style="38"/>
    <col min="4617" max="4617" width="12.85546875" style="38" customWidth="1"/>
    <col min="4618" max="4641" width="11.42578125" style="38"/>
    <col min="4642" max="4642" width="13.85546875" style="38" customWidth="1"/>
    <col min="4643" max="4872" width="11.42578125" style="38"/>
    <col min="4873" max="4873" width="12.85546875" style="38" customWidth="1"/>
    <col min="4874" max="4897" width="11.42578125" style="38"/>
    <col min="4898" max="4898" width="13.85546875" style="38" customWidth="1"/>
    <col min="4899" max="5128" width="11.42578125" style="38"/>
    <col min="5129" max="5129" width="12.85546875" style="38" customWidth="1"/>
    <col min="5130" max="5153" width="11.42578125" style="38"/>
    <col min="5154" max="5154" width="13.85546875" style="38" customWidth="1"/>
    <col min="5155" max="5384" width="11.42578125" style="38"/>
    <col min="5385" max="5385" width="12.85546875" style="38" customWidth="1"/>
    <col min="5386" max="5409" width="11.42578125" style="38"/>
    <col min="5410" max="5410" width="13.85546875" style="38" customWidth="1"/>
    <col min="5411" max="5640" width="11.42578125" style="38"/>
    <col min="5641" max="5641" width="12.85546875" style="38" customWidth="1"/>
    <col min="5642" max="5665" width="11.42578125" style="38"/>
    <col min="5666" max="5666" width="13.85546875" style="38" customWidth="1"/>
    <col min="5667" max="5896" width="11.42578125" style="38"/>
    <col min="5897" max="5897" width="12.85546875" style="38" customWidth="1"/>
    <col min="5898" max="5921" width="11.42578125" style="38"/>
    <col min="5922" max="5922" width="13.85546875" style="38" customWidth="1"/>
    <col min="5923" max="6152" width="11.42578125" style="38"/>
    <col min="6153" max="6153" width="12.85546875" style="38" customWidth="1"/>
    <col min="6154" max="6177" width="11.42578125" style="38"/>
    <col min="6178" max="6178" width="13.85546875" style="38" customWidth="1"/>
    <col min="6179" max="6408" width="11.42578125" style="38"/>
    <col min="6409" max="6409" width="12.85546875" style="38" customWidth="1"/>
    <col min="6410" max="6433" width="11.42578125" style="38"/>
    <col min="6434" max="6434" width="13.85546875" style="38" customWidth="1"/>
    <col min="6435" max="6664" width="11.42578125" style="38"/>
    <col min="6665" max="6665" width="12.85546875" style="38" customWidth="1"/>
    <col min="6666" max="6689" width="11.42578125" style="38"/>
    <col min="6690" max="6690" width="13.85546875" style="38" customWidth="1"/>
    <col min="6691" max="6920" width="11.42578125" style="38"/>
    <col min="6921" max="6921" width="12.85546875" style="38" customWidth="1"/>
    <col min="6922" max="6945" width="11.42578125" style="38"/>
    <col min="6946" max="6946" width="13.85546875" style="38" customWidth="1"/>
    <col min="6947" max="7176" width="11.42578125" style="38"/>
    <col min="7177" max="7177" width="12.85546875" style="38" customWidth="1"/>
    <col min="7178" max="7201" width="11.42578125" style="38"/>
    <col min="7202" max="7202" width="13.85546875" style="38" customWidth="1"/>
    <col min="7203" max="7432" width="11.42578125" style="38"/>
    <col min="7433" max="7433" width="12.85546875" style="38" customWidth="1"/>
    <col min="7434" max="7457" width="11.42578125" style="38"/>
    <col min="7458" max="7458" width="13.85546875" style="38" customWidth="1"/>
    <col min="7459" max="7688" width="11.42578125" style="38"/>
    <col min="7689" max="7689" width="12.85546875" style="38" customWidth="1"/>
    <col min="7690" max="7713" width="11.42578125" style="38"/>
    <col min="7714" max="7714" width="13.85546875" style="38" customWidth="1"/>
    <col min="7715" max="7944" width="11.42578125" style="38"/>
    <col min="7945" max="7945" width="12.85546875" style="38" customWidth="1"/>
    <col min="7946" max="7969" width="11.42578125" style="38"/>
    <col min="7970" max="7970" width="13.85546875" style="38" customWidth="1"/>
    <col min="7971" max="8200" width="11.42578125" style="38"/>
    <col min="8201" max="8201" width="12.85546875" style="38" customWidth="1"/>
    <col min="8202" max="8225" width="11.42578125" style="38"/>
    <col min="8226" max="8226" width="13.85546875" style="38" customWidth="1"/>
    <col min="8227" max="8456" width="11.42578125" style="38"/>
    <col min="8457" max="8457" width="12.85546875" style="38" customWidth="1"/>
    <col min="8458" max="8481" width="11.42578125" style="38"/>
    <col min="8482" max="8482" width="13.85546875" style="38" customWidth="1"/>
    <col min="8483" max="8712" width="11.42578125" style="38"/>
    <col min="8713" max="8713" width="12.85546875" style="38" customWidth="1"/>
    <col min="8714" max="8737" width="11.42578125" style="38"/>
    <col min="8738" max="8738" width="13.85546875" style="38" customWidth="1"/>
    <col min="8739" max="8968" width="11.42578125" style="38"/>
    <col min="8969" max="8969" width="12.85546875" style="38" customWidth="1"/>
    <col min="8970" max="8993" width="11.42578125" style="38"/>
    <col min="8994" max="8994" width="13.85546875" style="38" customWidth="1"/>
    <col min="8995" max="9224" width="11.42578125" style="38"/>
    <col min="9225" max="9225" width="12.85546875" style="38" customWidth="1"/>
    <col min="9226" max="9249" width="11.42578125" style="38"/>
    <col min="9250" max="9250" width="13.85546875" style="38" customWidth="1"/>
    <col min="9251" max="9480" width="11.42578125" style="38"/>
    <col min="9481" max="9481" width="12.85546875" style="38" customWidth="1"/>
    <col min="9482" max="9505" width="11.42578125" style="38"/>
    <col min="9506" max="9506" width="13.85546875" style="38" customWidth="1"/>
    <col min="9507" max="9736" width="11.42578125" style="38"/>
    <col min="9737" max="9737" width="12.85546875" style="38" customWidth="1"/>
    <col min="9738" max="9761" width="11.42578125" style="38"/>
    <col min="9762" max="9762" width="13.85546875" style="38" customWidth="1"/>
    <col min="9763" max="9992" width="11.42578125" style="38"/>
    <col min="9993" max="9993" width="12.85546875" style="38" customWidth="1"/>
    <col min="9994" max="10017" width="11.42578125" style="38"/>
    <col min="10018" max="10018" width="13.85546875" style="38" customWidth="1"/>
    <col min="10019" max="10248" width="11.42578125" style="38"/>
    <col min="10249" max="10249" width="12.85546875" style="38" customWidth="1"/>
    <col min="10250" max="10273" width="11.42578125" style="38"/>
    <col min="10274" max="10274" width="13.85546875" style="38" customWidth="1"/>
    <col min="10275" max="10504" width="11.42578125" style="38"/>
    <col min="10505" max="10505" width="12.85546875" style="38" customWidth="1"/>
    <col min="10506" max="10529" width="11.42578125" style="38"/>
    <col min="10530" max="10530" width="13.85546875" style="38" customWidth="1"/>
    <col min="10531" max="10760" width="11.42578125" style="38"/>
    <col min="10761" max="10761" width="12.85546875" style="38" customWidth="1"/>
    <col min="10762" max="10785" width="11.42578125" style="38"/>
    <col min="10786" max="10786" width="13.85546875" style="38" customWidth="1"/>
    <col min="10787" max="11016" width="11.42578125" style="38"/>
    <col min="11017" max="11017" width="12.85546875" style="38" customWidth="1"/>
    <col min="11018" max="11041" width="11.42578125" style="38"/>
    <col min="11042" max="11042" width="13.85546875" style="38" customWidth="1"/>
    <col min="11043" max="11272" width="11.42578125" style="38"/>
    <col min="11273" max="11273" width="12.85546875" style="38" customWidth="1"/>
    <col min="11274" max="11297" width="11.42578125" style="38"/>
    <col min="11298" max="11298" width="13.85546875" style="38" customWidth="1"/>
    <col min="11299" max="11528" width="11.42578125" style="38"/>
    <col min="11529" max="11529" width="12.85546875" style="38" customWidth="1"/>
    <col min="11530" max="11553" width="11.42578125" style="38"/>
    <col min="11554" max="11554" width="13.85546875" style="38" customWidth="1"/>
    <col min="11555" max="11784" width="11.42578125" style="38"/>
    <col min="11785" max="11785" width="12.85546875" style="38" customWidth="1"/>
    <col min="11786" max="11809" width="11.42578125" style="38"/>
    <col min="11810" max="11810" width="13.85546875" style="38" customWidth="1"/>
    <col min="11811" max="12040" width="11.42578125" style="38"/>
    <col min="12041" max="12041" width="12.85546875" style="38" customWidth="1"/>
    <col min="12042" max="12065" width="11.42578125" style="38"/>
    <col min="12066" max="12066" width="13.85546875" style="38" customWidth="1"/>
    <col min="12067" max="12296" width="11.42578125" style="38"/>
    <col min="12297" max="12297" width="12.85546875" style="38" customWidth="1"/>
    <col min="12298" max="12321" width="11.42578125" style="38"/>
    <col min="12322" max="12322" width="13.85546875" style="38" customWidth="1"/>
    <col min="12323" max="12552" width="11.42578125" style="38"/>
    <col min="12553" max="12553" width="12.85546875" style="38" customWidth="1"/>
    <col min="12554" max="12577" width="11.42578125" style="38"/>
    <col min="12578" max="12578" width="13.85546875" style="38" customWidth="1"/>
    <col min="12579" max="12808" width="11.42578125" style="38"/>
    <col min="12809" max="12809" width="12.85546875" style="38" customWidth="1"/>
    <col min="12810" max="12833" width="11.42578125" style="38"/>
    <col min="12834" max="12834" width="13.85546875" style="38" customWidth="1"/>
    <col min="12835" max="13064" width="11.42578125" style="38"/>
    <col min="13065" max="13065" width="12.85546875" style="38" customWidth="1"/>
    <col min="13066" max="13089" width="11.42578125" style="38"/>
    <col min="13090" max="13090" width="13.85546875" style="38" customWidth="1"/>
    <col min="13091" max="13320" width="11.42578125" style="38"/>
    <col min="13321" max="13321" width="12.85546875" style="38" customWidth="1"/>
    <col min="13322" max="13345" width="11.42578125" style="38"/>
    <col min="13346" max="13346" width="13.85546875" style="38" customWidth="1"/>
    <col min="13347" max="13576" width="11.42578125" style="38"/>
    <col min="13577" max="13577" width="12.85546875" style="38" customWidth="1"/>
    <col min="13578" max="13601" width="11.42578125" style="38"/>
    <col min="13602" max="13602" width="13.85546875" style="38" customWidth="1"/>
    <col min="13603" max="13832" width="11.42578125" style="38"/>
    <col min="13833" max="13833" width="12.85546875" style="38" customWidth="1"/>
    <col min="13834" max="13857" width="11.42578125" style="38"/>
    <col min="13858" max="13858" width="13.85546875" style="38" customWidth="1"/>
    <col min="13859" max="14088" width="11.42578125" style="38"/>
    <col min="14089" max="14089" width="12.85546875" style="38" customWidth="1"/>
    <col min="14090" max="14113" width="11.42578125" style="38"/>
    <col min="14114" max="14114" width="13.85546875" style="38" customWidth="1"/>
    <col min="14115" max="14344" width="11.42578125" style="38"/>
    <col min="14345" max="14345" width="12.85546875" style="38" customWidth="1"/>
    <col min="14346" max="14369" width="11.42578125" style="38"/>
    <col min="14370" max="14370" width="13.85546875" style="38" customWidth="1"/>
    <col min="14371" max="14600" width="11.42578125" style="38"/>
    <col min="14601" max="14601" width="12.85546875" style="38" customWidth="1"/>
    <col min="14602" max="14625" width="11.42578125" style="38"/>
    <col min="14626" max="14626" width="13.85546875" style="38" customWidth="1"/>
    <col min="14627" max="14856" width="11.42578125" style="38"/>
    <col min="14857" max="14857" width="12.85546875" style="38" customWidth="1"/>
    <col min="14858" max="14881" width="11.42578125" style="38"/>
    <col min="14882" max="14882" width="13.85546875" style="38" customWidth="1"/>
    <col min="14883" max="15112" width="11.42578125" style="38"/>
    <col min="15113" max="15113" width="12.85546875" style="38" customWidth="1"/>
    <col min="15114" max="15137" width="11.42578125" style="38"/>
    <col min="15138" max="15138" width="13.85546875" style="38" customWidth="1"/>
    <col min="15139" max="15368" width="11.42578125" style="38"/>
    <col min="15369" max="15369" width="12.85546875" style="38" customWidth="1"/>
    <col min="15370" max="15393" width="11.42578125" style="38"/>
    <col min="15394" max="15394" width="13.85546875" style="38" customWidth="1"/>
    <col min="15395" max="15624" width="11.42578125" style="38"/>
    <col min="15625" max="15625" width="12.85546875" style="38" customWidth="1"/>
    <col min="15626" max="15649" width="11.42578125" style="38"/>
    <col min="15650" max="15650" width="13.85546875" style="38" customWidth="1"/>
    <col min="15651" max="15880" width="11.42578125" style="38"/>
    <col min="15881" max="15881" width="12.85546875" style="38" customWidth="1"/>
    <col min="15882" max="15905" width="11.42578125" style="38"/>
    <col min="15906" max="15906" width="13.85546875" style="38" customWidth="1"/>
    <col min="15907" max="16136" width="11.42578125" style="38"/>
    <col min="16137" max="16137" width="12.85546875" style="38" customWidth="1"/>
    <col min="16138" max="16161" width="11.42578125" style="38"/>
    <col min="16162" max="16162" width="13.85546875" style="38" customWidth="1"/>
    <col min="16163" max="16384" width="11.42578125" style="38"/>
  </cols>
  <sheetData>
    <row r="27" spans="2:12" ht="12.75" customHeight="1" x14ac:dyDescent="0.25"/>
    <row r="28" spans="2:12" x14ac:dyDescent="0.2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24.95" customHeight="1" x14ac:dyDescent="0.25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12" ht="15" customHeight="1" thickBot="1" x14ac:dyDescent="0.3"/>
    <row r="31" spans="2:12" ht="30" customHeight="1" thickBot="1" x14ac:dyDescent="0.3">
      <c r="I31" s="36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year xmlns="f58ff5a6-252f-4ce0-9aec-4d01cb81bd09">2013</year>
    <mercado xmlns="f58ff5a6-252f-4ce0-9aec-4d01cb81bd09" xsi:nil="true"/>
    <PublishingExpirationDate xmlns="http://schemas.microsoft.com/sharepoint/v3" xsi:nil="true"/>
    <PublishingStartDate xmlns="http://schemas.microsoft.com/sharepoint/v3">2013-08-14T23:00:00+00:00</PublishingStartDate>
    <mes xmlns="f58ff5a6-252f-4ce0-9aec-4d01cb81bd09">junio</mes>
    <_dlc_DocId xmlns="8b099203-c902-4a5b-992f-1f849b15ff82">Q5F7QW3RQ55V-2054-369</_dlc_DocId>
    <_dlc_DocIdUrl xmlns="8b099203-c902-4a5b-992f-1f849b15ff82">
      <Url>http://cd102671/es/investigacion/Situacion-turistica/zonas-turisticas-tenerife/_layouts/DocIdRedir.aspx?ID=Q5F7QW3RQ55V-2054-369</Url>
      <Description>Q5F7QW3RQ55V-2054-369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61584-6184-49E7-AF7E-8F6A75C006A3}"/>
</file>

<file path=customXml/itemProps2.xml><?xml version="1.0" encoding="utf-8"?>
<ds:datastoreItem xmlns:ds="http://schemas.openxmlformats.org/officeDocument/2006/customXml" ds:itemID="{1EC49FAA-0E37-451B-8BF2-D28E5CD24327}"/>
</file>

<file path=customXml/itemProps3.xml><?xml version="1.0" encoding="utf-8"?>
<ds:datastoreItem xmlns:ds="http://schemas.openxmlformats.org/officeDocument/2006/customXml" ds:itemID="{00B9BFA1-1060-44DF-B9E0-219D0021B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(I semestre 2013)</dc:title>
  <dc:creator>Marjorie Perez Garcia</dc:creator>
  <cp:lastModifiedBy>Marjorie Perez Garcia</cp:lastModifiedBy>
  <dcterms:created xsi:type="dcterms:W3CDTF">2013-08-02T11:07:41Z</dcterms:created>
  <dcterms:modified xsi:type="dcterms:W3CDTF">2013-11-22T14:23:54Z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60338422-5c88-4c4b-a522-293d1444970e</vt:lpwstr>
  </property>
</Properties>
</file>